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.xml" ContentType="application/vnd.openxmlformats-officedocument.drawing+xml"/>
  <Override PartName="/xl/worksheets/sheet1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2535" windowWidth="19800" windowHeight="4515" tabRatio="759" activeTab="0"/>
  </bookViews>
  <sheets>
    <sheet name="09-01" sheetId="1" r:id="rId1"/>
    <sheet name="09-02" sheetId="2" r:id="rId2"/>
    <sheet name="09-03" sheetId="3" r:id="rId3"/>
    <sheet name="09-04" sheetId="4" r:id="rId4"/>
    <sheet name="09-05" sheetId="5" r:id="rId5"/>
    <sheet name="09-06" sheetId="6" r:id="rId6"/>
    <sheet name="09-07" sheetId="7" r:id="rId7"/>
    <sheet name="09-08" sheetId="8" r:id="rId8"/>
    <sheet name="09-09" sheetId="9" r:id="rId9"/>
    <sheet name="09-10" sheetId="10" r:id="rId10"/>
    <sheet name="09-11" sheetId="11" r:id="rId11"/>
    <sheet name="09-12" sheetId="12" r:id="rId12"/>
    <sheet name="09-13" sheetId="13" r:id="rId13"/>
  </sheets>
  <definedNames>
    <definedName name="_xlnm.Print_Area" localSheetId="0">'09-01'!$A$1:$R$17</definedName>
    <definedName name="_xlnm.Print_Area" localSheetId="1">'09-02'!$A$1:$M$11</definedName>
    <definedName name="_xlnm.Print_Area" localSheetId="2">'09-03'!$A$1:$K$15</definedName>
    <definedName name="_xlnm.Print_Area" localSheetId="3">'09-04'!$A$1:$AQ$12</definedName>
    <definedName name="_xlnm.Print_Area" localSheetId="4">'09-05'!$A$1:$H$15</definedName>
    <definedName name="_xlnm.Print_Area" localSheetId="5">'09-06'!$A$1:$G$12</definedName>
    <definedName name="_xlnm.Print_Area" localSheetId="6">'09-07'!$A$1:$G$12</definedName>
    <definedName name="_xlnm.Print_Area" localSheetId="7">'09-08'!$A$1:$AA$12</definedName>
    <definedName name="_xlnm.Print_Area" localSheetId="8">'09-09'!$A$1:$G$18</definedName>
    <definedName name="_xlnm.Print_Area" localSheetId="9">'09-10'!$A$1:$M$24</definedName>
    <definedName name="_xlnm.Print_Area" localSheetId="10">'09-11'!$A$1:$M$26</definedName>
  </definedNames>
  <calcPr fullCalcOnLoad="1"/>
</workbook>
</file>

<file path=xl/sharedStrings.xml><?xml version="1.0" encoding="utf-8"?>
<sst xmlns="http://schemas.openxmlformats.org/spreadsheetml/2006/main" count="418" uniqueCount="258">
  <si>
    <t>（単位：学級）</t>
  </si>
  <si>
    <t>男</t>
  </si>
  <si>
    <t>女</t>
  </si>
  <si>
    <t>２　年</t>
  </si>
  <si>
    <t>３　年</t>
  </si>
  <si>
    <t>４　年</t>
  </si>
  <si>
    <t>５　年</t>
  </si>
  <si>
    <t>６　年</t>
  </si>
  <si>
    <t>本　　　　　　　　科</t>
  </si>
  <si>
    <t>総数</t>
  </si>
  <si>
    <t>総　数</t>
  </si>
  <si>
    <t>総　数</t>
  </si>
  <si>
    <t>男</t>
  </si>
  <si>
    <t>女</t>
  </si>
  <si>
    <t>幼稚部</t>
  </si>
  <si>
    <t>総　数</t>
  </si>
  <si>
    <t>総　　　　数</t>
  </si>
  <si>
    <t>教　　諭</t>
  </si>
  <si>
    <t>講　　師</t>
  </si>
  <si>
    <t>総数</t>
  </si>
  <si>
    <t>単　式</t>
  </si>
  <si>
    <t>複　式</t>
  </si>
  <si>
    <t>高　　　　　等　　　　　部</t>
  </si>
  <si>
    <t>専　　　攻　　　科</t>
  </si>
  <si>
    <t>総　数</t>
  </si>
  <si>
    <t>家　庭</t>
  </si>
  <si>
    <t>（単位：人）</t>
  </si>
  <si>
    <t>区　　分</t>
  </si>
  <si>
    <t>総　数</t>
  </si>
  <si>
    <t>１　年</t>
  </si>
  <si>
    <t xml:space="preserve"> 総  　　数</t>
  </si>
  <si>
    <t xml:space="preserve">   高 等 部</t>
  </si>
  <si>
    <t>区　　分</t>
  </si>
  <si>
    <t>区　　分</t>
  </si>
  <si>
    <t>職　員　数</t>
  </si>
  <si>
    <t>校　　長</t>
  </si>
  <si>
    <t>教　　頭</t>
  </si>
  <si>
    <t>養護教諭</t>
  </si>
  <si>
    <t>養護助教諭</t>
  </si>
  <si>
    <t>区　分</t>
  </si>
  <si>
    <t>総数</t>
  </si>
  <si>
    <t>小　学　部</t>
  </si>
  <si>
    <t>中　学　部</t>
  </si>
  <si>
    <t>総　　　　数</t>
  </si>
  <si>
    <t>小　　　　　　　　　学　　　　　　　　　部</t>
  </si>
  <si>
    <t>中　　　学　　　部</t>
  </si>
  <si>
    <t>区　　分</t>
  </si>
  <si>
    <t>寄宿舎</t>
  </si>
  <si>
    <t xml:space="preserve">   幼 稚 部</t>
  </si>
  <si>
    <t xml:space="preserve">   小 学 部</t>
  </si>
  <si>
    <t xml:space="preserve">   中 学 部</t>
  </si>
  <si>
    <t>小　    　学　  　  部</t>
  </si>
  <si>
    <t>中　    　学　　    部</t>
  </si>
  <si>
    <t>(単位：人）</t>
  </si>
  <si>
    <t>（単位：人）</t>
  </si>
  <si>
    <t>（単位：人）</t>
  </si>
  <si>
    <t>専　攻</t>
  </si>
  <si>
    <t>＜特別支援学校＞</t>
  </si>
  <si>
    <t>国立</t>
  </si>
  <si>
    <t>公立</t>
  </si>
  <si>
    <t>総　　数</t>
  </si>
  <si>
    <t>国　　立</t>
  </si>
  <si>
    <t>公　　立</t>
  </si>
  <si>
    <t>児童福祉施設</t>
  </si>
  <si>
    <t>国立療養所
重心病棟</t>
  </si>
  <si>
    <t>その他の
医療機関</t>
  </si>
  <si>
    <t>総数</t>
  </si>
  <si>
    <t>総　数</t>
  </si>
  <si>
    <t>区　　分</t>
  </si>
  <si>
    <t>総　数</t>
  </si>
  <si>
    <t>本校</t>
  </si>
  <si>
    <t>分校</t>
  </si>
  <si>
    <t>幼稚部</t>
  </si>
  <si>
    <t>小学部</t>
  </si>
  <si>
    <t>中学部</t>
  </si>
  <si>
    <t>高等部</t>
  </si>
  <si>
    <t>視覚障害</t>
  </si>
  <si>
    <t>聴覚障害</t>
  </si>
  <si>
    <t>知的障害</t>
  </si>
  <si>
    <t>肢体不自由</t>
  </si>
  <si>
    <t>病弱・身体虚弱</t>
  </si>
  <si>
    <t>その他</t>
  </si>
  <si>
    <t>（単位：人）</t>
  </si>
  <si>
    <t>在　　学　　者　　数</t>
  </si>
  <si>
    <t>助教諭</t>
  </si>
  <si>
    <t>教　　　　員　　　　数</t>
  </si>
  <si>
    <t>副校長</t>
  </si>
  <si>
    <t>平成22年度</t>
  </si>
  <si>
    <t>主幹教諭</t>
  </si>
  <si>
    <t>栄養教諭</t>
  </si>
  <si>
    <t>教　　　　　　　　　　員　　　　　　　　　　数</t>
  </si>
  <si>
    <t>平成23年度</t>
  </si>
  <si>
    <t>小学部</t>
  </si>
  <si>
    <t>中学部</t>
  </si>
  <si>
    <t>男</t>
  </si>
  <si>
    <t>女</t>
  </si>
  <si>
    <t>高等部</t>
  </si>
  <si>
    <t>高　等　部</t>
  </si>
  <si>
    <t>　 国　　立</t>
  </si>
  <si>
    <t>　 公　　立</t>
  </si>
  <si>
    <t>　総　  　  　    　数</t>
  </si>
  <si>
    <t>　総　　        　　数</t>
  </si>
  <si>
    <t>教　　　　　　　　　　員　　　　　　　　　　数</t>
  </si>
  <si>
    <t>総  数</t>
  </si>
  <si>
    <t>　経済的理由</t>
  </si>
  <si>
    <t>　病　　　気</t>
  </si>
  <si>
    <t>　不　登　校</t>
  </si>
  <si>
    <t>　そ　の　他</t>
  </si>
  <si>
    <t>総　　　 　数</t>
  </si>
  <si>
    <t>学校数（校）</t>
  </si>
  <si>
    <t>学級数（学級）</t>
  </si>
  <si>
    <t>在学者数（人）</t>
  </si>
  <si>
    <t>学　　　校　　　数（校）</t>
  </si>
  <si>
    <t>学　　　級　　　数（学級）</t>
  </si>
  <si>
    <t>25年度</t>
  </si>
  <si>
    <t>平成24年度</t>
  </si>
  <si>
    <t>本　　科</t>
  </si>
  <si>
    <t>単　式</t>
  </si>
  <si>
    <t>複　式</t>
  </si>
  <si>
    <t>平成26年度</t>
  </si>
  <si>
    <t>教員数（本務者）（人）</t>
  </si>
  <si>
    <t>職員数（本務者）（人）</t>
  </si>
  <si>
    <t>第９－２表　学級数　　　　　　</t>
  </si>
  <si>
    <t>第９－３表　障害種別学校数・学級数　　　　</t>
  </si>
  <si>
    <t>　総　　      　数</t>
  </si>
  <si>
    <t>第９－４表　学年別幼児・児童・生徒数　</t>
  </si>
  <si>
    <t>第９－４表　続き　</t>
  </si>
  <si>
    <t>国立</t>
  </si>
  <si>
    <t>公立</t>
  </si>
  <si>
    <t>第９－５表　障害種別在学者数　　　　</t>
  </si>
  <si>
    <t>　　 第９－６表　通学状況別在学者数</t>
  </si>
  <si>
    <t>第９－８表　教職員数（本務者）</t>
  </si>
  <si>
    <t>第９－８表　続き</t>
  </si>
  <si>
    <t>教　　諭</t>
  </si>
  <si>
    <t>講　　師</t>
  </si>
  <si>
    <t>　（注）特別支援学校の本務教員のうち教諭・助教諭・講師について、担当する学級の</t>
  </si>
  <si>
    <t>第９－９表　 担当障害種別教員数（本務者）</t>
  </si>
  <si>
    <t>総　　　数</t>
  </si>
  <si>
    <t>＜特別支援学校＞</t>
  </si>
  <si>
    <t>第９－１０表　　中学部状況別卒業者数</t>
  </si>
  <si>
    <t>区　　分</t>
  </si>
  <si>
    <t>総　数
（人）</t>
  </si>
  <si>
    <t>障 害 種 別（人）</t>
  </si>
  <si>
    <t>男</t>
  </si>
  <si>
    <t>女</t>
  </si>
  <si>
    <t>視覚
障害</t>
  </si>
  <si>
    <t>聴覚
障害</t>
  </si>
  <si>
    <t>知的
障害</t>
  </si>
  <si>
    <t>肢体
不自由</t>
  </si>
  <si>
    <t>病弱・
身体虚弱</t>
  </si>
  <si>
    <t>総　　　         数 （人）</t>
  </si>
  <si>
    <t>高等学校等進学者</t>
  </si>
  <si>
    <t>高等学校本科（全日制）</t>
  </si>
  <si>
    <t>高等学校本科（定時制）</t>
  </si>
  <si>
    <t>高等学校本科（通信制）</t>
  </si>
  <si>
    <t>高等専門学校</t>
  </si>
  <si>
    <t>特別支援学校高等部</t>
  </si>
  <si>
    <t>専修学校 （ 高等課程 ） 進学者</t>
  </si>
  <si>
    <t>専修学校（ 一般課程 ）等入学者</t>
  </si>
  <si>
    <t xml:space="preserve">公共職業能力開発施設等入学者  </t>
  </si>
  <si>
    <t>就職者</t>
  </si>
  <si>
    <t>上記以外の者</t>
  </si>
  <si>
    <t>うち社会福祉施設等入所、通所者</t>
  </si>
  <si>
    <t>不詳・死亡</t>
  </si>
  <si>
    <t>高 等 学 校 等 進 学 率（％）</t>
  </si>
  <si>
    <t>就　　　　職　　　　率 （％）</t>
  </si>
  <si>
    <t>　　第９－１１表　高等部状況別卒業者数</t>
  </si>
  <si>
    <t>総　　　           数 （人）</t>
  </si>
  <si>
    <t>大学等進学者</t>
  </si>
  <si>
    <t>大学（学部）</t>
  </si>
  <si>
    <t>短期大学（本科）</t>
  </si>
  <si>
    <t>大学・短期大学の通信教育部</t>
  </si>
  <si>
    <t>大学・短期大学（別科）</t>
  </si>
  <si>
    <t>高等学校（専攻科）</t>
  </si>
  <si>
    <t>特別支援学校高等部（専攻科）</t>
  </si>
  <si>
    <t>専修学校 （ 専門課程 ） 進学者</t>
  </si>
  <si>
    <t>専修学校（ 一般課程 ）等入学者</t>
  </si>
  <si>
    <t>区    分</t>
  </si>
  <si>
    <t>総  数</t>
  </si>
  <si>
    <t>農業、
林業</t>
  </si>
  <si>
    <t>漁  業</t>
  </si>
  <si>
    <t>鉱業、採
石業、砂
利採石業</t>
  </si>
  <si>
    <t>建設業</t>
  </si>
  <si>
    <t>製造業</t>
  </si>
  <si>
    <t>電気・ガス
・熱供給
・水道業</t>
  </si>
  <si>
    <t>情報
通信業</t>
  </si>
  <si>
    <t>運輸業、
郵便業</t>
  </si>
  <si>
    <t>卸売業、
小売業</t>
  </si>
  <si>
    <t>金融業・
保険業</t>
  </si>
  <si>
    <t>不動産
業、物品
賃貸業</t>
  </si>
  <si>
    <t>学術研究、
専門・技術サービス業</t>
  </si>
  <si>
    <t>宿泊業、
飲料サー
ビス業</t>
  </si>
  <si>
    <t>生活関連サービス業、娯楽業</t>
  </si>
  <si>
    <t>教育、学
習支援業</t>
  </si>
  <si>
    <t>医療、
福祉</t>
  </si>
  <si>
    <t>複合サー
ビス事業</t>
  </si>
  <si>
    <t>サービス業（他に分類されないもの）</t>
  </si>
  <si>
    <t>公  務
(他に分類されるものを除く)</t>
  </si>
  <si>
    <t>左記以外
のもの</t>
  </si>
  <si>
    <t>総    数</t>
  </si>
  <si>
    <t>男</t>
  </si>
  <si>
    <t>　 　視覚障害</t>
  </si>
  <si>
    <t>　　　視覚障害</t>
  </si>
  <si>
    <t>　　 聴覚障害</t>
  </si>
  <si>
    <t>　　　聴覚障害</t>
  </si>
  <si>
    <t>　　 知的障害</t>
  </si>
  <si>
    <t>　　　知的障害</t>
  </si>
  <si>
    <t>　　 肢体不自由</t>
  </si>
  <si>
    <t>　　　肢体不自由</t>
  </si>
  <si>
    <t>　病弱・身体虚弱</t>
  </si>
  <si>
    <t>　　病弱・身体虚弱</t>
  </si>
  <si>
    <t>(単位：人）</t>
  </si>
  <si>
    <t>区  　分</t>
  </si>
  <si>
    <t>専門的・
技術的職
業従事者</t>
  </si>
  <si>
    <t>事  務
従事者</t>
  </si>
  <si>
    <t>販  売
従事者</t>
  </si>
  <si>
    <t>サービス
職   業
従事者</t>
  </si>
  <si>
    <t>保安職業
従事者</t>
  </si>
  <si>
    <t>農　林　漁　業　従　事　者</t>
  </si>
  <si>
    <t>輸送・機械
運転従事者</t>
  </si>
  <si>
    <t>建設・採掘
従　事　者</t>
  </si>
  <si>
    <t>運搬・清掃
等従事者</t>
  </si>
  <si>
    <t>生産工程従事者</t>
  </si>
  <si>
    <t>左記以外
のもの</t>
  </si>
  <si>
    <t>区　  分</t>
  </si>
  <si>
    <t>計</t>
  </si>
  <si>
    <t>農林業
従事者</t>
  </si>
  <si>
    <t>漁業
従事者</t>
  </si>
  <si>
    <t>製造・加工
従　事　者</t>
  </si>
  <si>
    <t>機械組立
従事者</t>
  </si>
  <si>
    <t>整備修理
従事者</t>
  </si>
  <si>
    <t>検　査
従事者</t>
  </si>
  <si>
    <t>そ の他</t>
  </si>
  <si>
    <t xml:space="preserve">     総    数</t>
  </si>
  <si>
    <t>男</t>
  </si>
  <si>
    <t>　　視覚障害</t>
  </si>
  <si>
    <t>　　聴覚障害</t>
  </si>
  <si>
    <t>　　知的障害</t>
  </si>
  <si>
    <t>　　　肢体不自由</t>
  </si>
  <si>
    <t>　　肢体不自由</t>
  </si>
  <si>
    <t xml:space="preserve"> 病弱・身体虚弱</t>
  </si>
  <si>
    <t>令和元年度</t>
  </si>
  <si>
    <t>平成27年度</t>
  </si>
  <si>
    <t>平成28年度</t>
  </si>
  <si>
    <t>平成29年度</t>
  </si>
  <si>
    <t>平成30年度</t>
  </si>
  <si>
    <t>　（注）その他とは、複数の障害種別の組み合わせである</t>
  </si>
  <si>
    <t>　（注）　その他とは、複数の障害種別の組み合わせである</t>
  </si>
  <si>
    <t>　  　　主たる受入対象としている障害種別により区分したものである</t>
  </si>
  <si>
    <t>第９－７表　　理由別長期欠席者数（平成30年度間）</t>
  </si>
  <si>
    <t>＜特別支援学校＞</t>
  </si>
  <si>
    <t>第９－１表　学校数、学級数、在学者数、教員数（本務者）及び職員数（本務者）の総括表</t>
  </si>
  <si>
    <t xml:space="preserve">第９－１２表  高等部職業別就職者数  </t>
  </si>
  <si>
    <t>第９-１２表 続き</t>
  </si>
  <si>
    <t>第９－１３表　高等部産業別就職者数</t>
  </si>
  <si>
    <t>第９－１３表　続き</t>
  </si>
  <si>
    <t>大　学　等　進　学　率　（％）</t>
  </si>
  <si>
    <t>就　　　　職　　　　率  （％）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</si>
</sst>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;&quot;△ &quot;#,##0"/>
    <numFmt numFmtId="179" formatCode="#,##0;[Red]#,##0"/>
    <numFmt numFmtId="180" formatCode="_ * #,##0_ \ ;_ * \-#,##0_ \ ;_ * &quot;-&quot;_ \ ;_ @_ \ "/>
    <numFmt numFmtId="181" formatCode="_ * #,##0_ \ \ ;_ * \-#,##0_ \ \ ;_ * &quot;-&quot;_ \ \ ;_ @_ \ \ "/>
    <numFmt numFmtId="182" formatCode="_ * #,##0.0_ \ ;_ * \-#,##0.0_ \ ;_ * &quot;-&quot;_ \ ;_ @_ \ "/>
    <numFmt numFmtId="183" formatCode="_ * #,##0.0_ ;_ * \-#,##0.0_ ;_ * &quot;-&quot;?_ ;_ @_ "/>
    <numFmt numFmtId="184" formatCode="0.0"/>
  </numFmts>
  <fonts count="6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0.5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0.5"/>
      <name val="ＭＳ Ｐ明朝"/>
      <family val="1"/>
    </font>
    <font>
      <b/>
      <sz val="10.5"/>
      <name val="ＭＳ Ｐゴシック"/>
      <family val="3"/>
    </font>
    <font>
      <sz val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0.5"/>
      <name val="ＭＳ ゴシック"/>
      <family val="3"/>
    </font>
    <font>
      <sz val="10.5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b/>
      <sz val="10.5"/>
      <name val="ＭＳ Ｐ明朝"/>
      <family val="1"/>
    </font>
    <font>
      <sz val="10"/>
      <name val="ＭＳ ゴシック"/>
      <family val="3"/>
    </font>
    <font>
      <sz val="12"/>
      <name val="ＭＳ ゴシック"/>
      <family val="3"/>
    </font>
    <font>
      <b/>
      <sz val="10.5"/>
      <name val="ＭＳ 明朝"/>
      <family val="1"/>
    </font>
    <font>
      <b/>
      <sz val="11"/>
      <name val="ＭＳ ゴシック"/>
      <family val="3"/>
    </font>
    <font>
      <b/>
      <sz val="12"/>
      <name val="ＭＳ ゴシック"/>
      <family val="3"/>
    </font>
    <font>
      <b/>
      <sz val="9"/>
      <name val="ＭＳ 明朝"/>
      <family val="1"/>
    </font>
    <font>
      <sz val="10"/>
      <name val="ＭＳ Ｐゴシック"/>
      <family val="3"/>
    </font>
    <font>
      <sz val="14"/>
      <name val="ＭＳ Ｐゴシック"/>
      <family val="3"/>
    </font>
    <font>
      <sz val="14"/>
      <name val="ＭＳ 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13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302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10" xfId="0" applyFont="1" applyBorder="1" applyAlignment="1">
      <alignment vertical="center"/>
    </xf>
    <xf numFmtId="0" fontId="8" fillId="0" borderId="10" xfId="0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180" fontId="9" fillId="0" borderId="11" xfId="0" applyNumberFormat="1" applyFont="1" applyBorder="1" applyAlignment="1">
      <alignment vertical="center"/>
    </xf>
    <xf numFmtId="180" fontId="9" fillId="0" borderId="10" xfId="0" applyNumberFormat="1" applyFont="1" applyBorder="1" applyAlignment="1">
      <alignment vertical="center"/>
    </xf>
    <xf numFmtId="181" fontId="9" fillId="0" borderId="11" xfId="0" applyNumberFormat="1" applyFont="1" applyBorder="1" applyAlignment="1">
      <alignment vertical="center"/>
    </xf>
    <xf numFmtId="181" fontId="9" fillId="0" borderId="1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41" fontId="9" fillId="0" borderId="11" xfId="0" applyNumberFormat="1" applyFont="1" applyBorder="1" applyAlignment="1">
      <alignment vertical="center"/>
    </xf>
    <xf numFmtId="41" fontId="9" fillId="0" borderId="10" xfId="0" applyNumberFormat="1" applyFont="1" applyBorder="1" applyAlignment="1">
      <alignment vertical="center"/>
    </xf>
    <xf numFmtId="176" fontId="9" fillId="0" borderId="0" xfId="0" applyNumberFormat="1" applyFont="1" applyBorder="1" applyAlignment="1">
      <alignment vertical="center"/>
    </xf>
    <xf numFmtId="176" fontId="9" fillId="0" borderId="12" xfId="0" applyNumberFormat="1" applyFont="1" applyBorder="1" applyAlignment="1">
      <alignment horizontal="center" vertical="center"/>
    </xf>
    <xf numFmtId="176" fontId="9" fillId="0" borderId="13" xfId="0" applyNumberFormat="1" applyFont="1" applyBorder="1" applyAlignment="1">
      <alignment horizontal="center" vertical="center"/>
    </xf>
    <xf numFmtId="181" fontId="9" fillId="0" borderId="12" xfId="0" applyNumberFormat="1" applyFont="1" applyBorder="1" applyAlignment="1">
      <alignment vertical="center"/>
    </xf>
    <xf numFmtId="181" fontId="9" fillId="0" borderId="14" xfId="0" applyNumberFormat="1" applyFont="1" applyBorder="1" applyAlignment="1">
      <alignment vertical="center"/>
    </xf>
    <xf numFmtId="181" fontId="9" fillId="0" borderId="0" xfId="0" applyNumberFormat="1" applyFont="1" applyBorder="1" applyAlignment="1">
      <alignment vertical="center"/>
    </xf>
    <xf numFmtId="41" fontId="9" fillId="0" borderId="12" xfId="0" applyNumberFormat="1" applyFont="1" applyBorder="1" applyAlignment="1">
      <alignment vertical="center"/>
    </xf>
    <xf numFmtId="41" fontId="9" fillId="0" borderId="0" xfId="0" applyNumberFormat="1" applyFont="1" applyBorder="1" applyAlignment="1">
      <alignment vertical="center"/>
    </xf>
    <xf numFmtId="41" fontId="9" fillId="0" borderId="14" xfId="0" applyNumberFormat="1" applyFont="1" applyBorder="1" applyAlignment="1">
      <alignment vertical="center"/>
    </xf>
    <xf numFmtId="0" fontId="9" fillId="0" borderId="0" xfId="0" applyFont="1" applyBorder="1" applyAlignment="1">
      <alignment horizontal="distributed" vertical="center"/>
    </xf>
    <xf numFmtId="180" fontId="9" fillId="0" borderId="14" xfId="0" applyNumberFormat="1" applyFont="1" applyBorder="1" applyAlignment="1">
      <alignment vertical="center"/>
    </xf>
    <xf numFmtId="180" fontId="9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41" fontId="10" fillId="0" borderId="14" xfId="0" applyNumberFormat="1" applyFont="1" applyBorder="1" applyAlignment="1">
      <alignment vertical="center"/>
    </xf>
    <xf numFmtId="41" fontId="10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horizontal="distributed" vertical="center"/>
    </xf>
    <xf numFmtId="0" fontId="10" fillId="0" borderId="15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176" fontId="9" fillId="0" borderId="13" xfId="0" applyNumberFormat="1" applyFont="1" applyBorder="1" applyAlignment="1">
      <alignment vertical="center"/>
    </xf>
    <xf numFmtId="0" fontId="9" fillId="0" borderId="14" xfId="0" applyFont="1" applyBorder="1" applyAlignment="1">
      <alignment horizontal="center" vertical="center"/>
    </xf>
    <xf numFmtId="181" fontId="9" fillId="0" borderId="15" xfId="0" applyNumberFormat="1" applyFont="1" applyBorder="1" applyAlignment="1">
      <alignment vertical="center"/>
    </xf>
    <xf numFmtId="181" fontId="9" fillId="0" borderId="16" xfId="0" applyNumberFormat="1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41" fontId="9" fillId="0" borderId="15" xfId="0" applyNumberFormat="1" applyFont="1" applyBorder="1" applyAlignment="1">
      <alignment vertical="center"/>
    </xf>
    <xf numFmtId="41" fontId="9" fillId="0" borderId="16" xfId="0" applyNumberFormat="1" applyFont="1" applyBorder="1" applyAlignment="1">
      <alignment vertical="center"/>
    </xf>
    <xf numFmtId="180" fontId="9" fillId="0" borderId="16" xfId="0" applyNumberFormat="1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15" xfId="0" applyFont="1" applyBorder="1" applyAlignment="1">
      <alignment horizontal="distributed" vertical="center"/>
    </xf>
    <xf numFmtId="41" fontId="9" fillId="0" borderId="0" xfId="0" applyNumberFormat="1" applyFont="1" applyAlignment="1">
      <alignment vertical="center" shrinkToFit="1"/>
    </xf>
    <xf numFmtId="41" fontId="9" fillId="0" borderId="0" xfId="0" applyNumberFormat="1" applyFont="1" applyAlignment="1">
      <alignment/>
    </xf>
    <xf numFmtId="180" fontId="9" fillId="0" borderId="18" xfId="0" applyNumberFormat="1" applyFont="1" applyBorder="1" applyAlignment="1">
      <alignment vertical="center"/>
    </xf>
    <xf numFmtId="176" fontId="9" fillId="0" borderId="18" xfId="0" applyNumberFormat="1" applyFont="1" applyBorder="1" applyAlignment="1">
      <alignment vertical="center"/>
    </xf>
    <xf numFmtId="181" fontId="9" fillId="0" borderId="18" xfId="0" applyNumberFormat="1" applyFont="1" applyBorder="1" applyAlignment="1">
      <alignment vertical="center"/>
    </xf>
    <xf numFmtId="181" fontId="9" fillId="0" borderId="15" xfId="0" applyNumberFormat="1" applyFont="1" applyBorder="1" applyAlignment="1">
      <alignment vertical="center" shrinkToFit="1"/>
    </xf>
    <xf numFmtId="41" fontId="9" fillId="0" borderId="15" xfId="0" applyNumberFormat="1" applyFont="1" applyBorder="1" applyAlignment="1">
      <alignment vertical="center" shrinkToFit="1"/>
    </xf>
    <xf numFmtId="0" fontId="14" fillId="0" borderId="14" xfId="0" applyFont="1" applyBorder="1" applyAlignment="1">
      <alignment horizontal="distributed" vertical="center"/>
    </xf>
    <xf numFmtId="0" fontId="15" fillId="0" borderId="14" xfId="0" applyFont="1" applyBorder="1" applyAlignment="1">
      <alignment horizontal="distributed" vertical="center"/>
    </xf>
    <xf numFmtId="0" fontId="15" fillId="0" borderId="14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5" fillId="0" borderId="14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horizontal="distributed" vertical="center"/>
    </xf>
    <xf numFmtId="0" fontId="14" fillId="0" borderId="19" xfId="0" applyFont="1" applyBorder="1" applyAlignment="1">
      <alignment horizontal="center" vertical="center"/>
    </xf>
    <xf numFmtId="41" fontId="10" fillId="0" borderId="0" xfId="0" applyNumberFormat="1" applyFont="1" applyAlignment="1">
      <alignment vertical="center" shrinkToFit="1"/>
    </xf>
    <xf numFmtId="41" fontId="10" fillId="0" borderId="15" xfId="0" applyNumberFormat="1" applyFont="1" applyBorder="1" applyAlignment="1">
      <alignment vertical="center" shrinkToFit="1"/>
    </xf>
    <xf numFmtId="0" fontId="15" fillId="0" borderId="19" xfId="0" applyFont="1" applyBorder="1" applyAlignment="1">
      <alignment horizontal="distributed" vertical="center"/>
    </xf>
    <xf numFmtId="0" fontId="14" fillId="0" borderId="19" xfId="0" applyFont="1" applyBorder="1" applyAlignment="1">
      <alignment horizontal="distributed" vertical="center"/>
    </xf>
    <xf numFmtId="0" fontId="8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 shrinkToFit="1"/>
    </xf>
    <xf numFmtId="0" fontId="15" fillId="0" borderId="0" xfId="0" applyFont="1" applyBorder="1" applyAlignment="1">
      <alignment vertical="center" shrinkToFit="1"/>
    </xf>
    <xf numFmtId="0" fontId="9" fillId="0" borderId="20" xfId="0" applyFont="1" applyBorder="1" applyAlignment="1">
      <alignment vertical="center"/>
    </xf>
    <xf numFmtId="181" fontId="9" fillId="0" borderId="0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176" fontId="15" fillId="0" borderId="14" xfId="0" applyNumberFormat="1" applyFont="1" applyBorder="1" applyAlignment="1">
      <alignment vertical="center"/>
    </xf>
    <xf numFmtId="176" fontId="15" fillId="0" borderId="0" xfId="0" applyNumberFormat="1" applyFont="1" applyBorder="1" applyAlignment="1">
      <alignment vertical="center"/>
    </xf>
    <xf numFmtId="176" fontId="15" fillId="0" borderId="15" xfId="0" applyNumberFormat="1" applyFont="1" applyBorder="1" applyAlignment="1">
      <alignment vertical="center"/>
    </xf>
    <xf numFmtId="0" fontId="15" fillId="0" borderId="12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11" xfId="0" applyFont="1" applyBorder="1" applyAlignment="1">
      <alignment vertical="center"/>
    </xf>
    <xf numFmtId="0" fontId="15" fillId="0" borderId="23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7" fillId="0" borderId="10" xfId="0" applyFont="1" applyBorder="1" applyAlignment="1">
      <alignment horizontal="right" vertical="center"/>
    </xf>
    <xf numFmtId="0" fontId="15" fillId="0" borderId="13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 shrinkToFit="1"/>
    </xf>
    <xf numFmtId="176" fontId="9" fillId="0" borderId="14" xfId="0" applyNumberFormat="1" applyFont="1" applyBorder="1" applyAlignment="1">
      <alignment vertical="center"/>
    </xf>
    <xf numFmtId="176" fontId="9" fillId="0" borderId="15" xfId="0" applyNumberFormat="1" applyFont="1" applyBorder="1" applyAlignment="1">
      <alignment vertical="center"/>
    </xf>
    <xf numFmtId="176" fontId="9" fillId="0" borderId="0" xfId="0" applyNumberFormat="1" applyFont="1" applyBorder="1" applyAlignment="1">
      <alignment vertical="center" shrinkToFit="1"/>
    </xf>
    <xf numFmtId="176" fontId="10" fillId="0" borderId="11" xfId="0" applyNumberFormat="1" applyFont="1" applyBorder="1" applyAlignment="1">
      <alignment vertical="center"/>
    </xf>
    <xf numFmtId="176" fontId="10" fillId="0" borderId="10" xfId="0" applyNumberFormat="1" applyFont="1" applyBorder="1" applyAlignment="1">
      <alignment vertical="center" shrinkToFit="1"/>
    </xf>
    <xf numFmtId="176" fontId="10" fillId="0" borderId="10" xfId="0" applyNumberFormat="1" applyFont="1" applyBorder="1" applyAlignment="1">
      <alignment vertical="center"/>
    </xf>
    <xf numFmtId="176" fontId="10" fillId="0" borderId="16" xfId="0" applyNumberFormat="1" applyFont="1" applyBorder="1" applyAlignment="1">
      <alignment vertical="center" shrinkToFit="1"/>
    </xf>
    <xf numFmtId="0" fontId="15" fillId="0" borderId="12" xfId="0" applyFont="1" applyBorder="1" applyAlignment="1">
      <alignment vertical="center"/>
    </xf>
    <xf numFmtId="176" fontId="9" fillId="0" borderId="15" xfId="0" applyNumberFormat="1" applyFont="1" applyBorder="1" applyAlignment="1">
      <alignment vertical="center" shrinkToFit="1"/>
    </xf>
    <xf numFmtId="0" fontId="15" fillId="0" borderId="19" xfId="0" applyFont="1" applyBorder="1" applyAlignment="1">
      <alignment horizontal="right" vertical="center"/>
    </xf>
    <xf numFmtId="0" fontId="14" fillId="0" borderId="17" xfId="0" applyFont="1" applyBorder="1" applyAlignment="1">
      <alignment horizontal="right" vertical="center"/>
    </xf>
    <xf numFmtId="41" fontId="9" fillId="0" borderId="0" xfId="0" applyNumberFormat="1" applyFont="1" applyAlignment="1">
      <alignment vertical="center"/>
    </xf>
    <xf numFmtId="41" fontId="9" fillId="0" borderId="0" xfId="0" applyNumberFormat="1" applyFont="1" applyAlignment="1">
      <alignment/>
    </xf>
    <xf numFmtId="181" fontId="9" fillId="0" borderId="13" xfId="0" applyNumberFormat="1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181" fontId="9" fillId="0" borderId="0" xfId="0" applyNumberFormat="1" applyFont="1" applyBorder="1" applyAlignment="1">
      <alignment vertical="center" shrinkToFit="1"/>
    </xf>
    <xf numFmtId="0" fontId="15" fillId="0" borderId="18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81" fontId="19" fillId="0" borderId="15" xfId="0" applyNumberFormat="1" applyFont="1" applyBorder="1" applyAlignment="1">
      <alignment vertical="center" shrinkToFit="1"/>
    </xf>
    <xf numFmtId="0" fontId="22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6" fillId="0" borderId="0" xfId="0" applyFont="1" applyBorder="1" applyAlignment="1">
      <alignment horizontal="distributed" vertical="center"/>
    </xf>
    <xf numFmtId="0" fontId="16" fillId="0" borderId="0" xfId="0" applyFont="1" applyAlignment="1">
      <alignment horizontal="left" vertical="top"/>
    </xf>
    <xf numFmtId="181" fontId="19" fillId="0" borderId="0" xfId="0" applyNumberFormat="1" applyFont="1" applyBorder="1" applyAlignment="1">
      <alignment vertical="center" shrinkToFit="1"/>
    </xf>
    <xf numFmtId="181" fontId="19" fillId="0" borderId="0" xfId="61" applyNumberFormat="1" applyFont="1" applyBorder="1" applyAlignment="1">
      <alignment vertical="center" shrinkToFit="1"/>
      <protection/>
    </xf>
    <xf numFmtId="181" fontId="19" fillId="0" borderId="15" xfId="61" applyNumberFormat="1" applyFont="1" applyBorder="1" applyAlignment="1">
      <alignment vertical="center" shrinkToFit="1"/>
      <protection/>
    </xf>
    <xf numFmtId="181" fontId="9" fillId="0" borderId="0" xfId="61" applyNumberFormat="1" applyFont="1" applyBorder="1" applyAlignment="1">
      <alignment vertical="center" shrinkToFit="1"/>
      <protection/>
    </xf>
    <xf numFmtId="181" fontId="9" fillId="0" borderId="15" xfId="61" applyNumberFormat="1" applyFont="1" applyBorder="1" applyAlignment="1">
      <alignment vertical="center" shrinkToFit="1"/>
      <protection/>
    </xf>
    <xf numFmtId="41" fontId="19" fillId="0" borderId="14" xfId="0" applyNumberFormat="1" applyFont="1" applyBorder="1" applyAlignment="1">
      <alignment vertical="center"/>
    </xf>
    <xf numFmtId="41" fontId="19" fillId="0" borderId="0" xfId="0" applyNumberFormat="1" applyFont="1" applyBorder="1" applyAlignment="1">
      <alignment vertical="center"/>
    </xf>
    <xf numFmtId="41" fontId="19" fillId="0" borderId="15" xfId="0" applyNumberFormat="1" applyFont="1" applyBorder="1" applyAlignment="1">
      <alignment vertical="center"/>
    </xf>
    <xf numFmtId="0" fontId="22" fillId="0" borderId="14" xfId="0" applyFont="1" applyBorder="1" applyAlignment="1">
      <alignment horizontal="distributed" vertical="center"/>
    </xf>
    <xf numFmtId="0" fontId="22" fillId="0" borderId="19" xfId="0" applyFont="1" applyBorder="1" applyAlignment="1">
      <alignment horizontal="distributed" vertical="center"/>
    </xf>
    <xf numFmtId="181" fontId="9" fillId="0" borderId="14" xfId="0" applyNumberFormat="1" applyFont="1" applyBorder="1" applyAlignment="1">
      <alignment vertical="center" shrinkToFit="1"/>
    </xf>
    <xf numFmtId="181" fontId="19" fillId="0" borderId="14" xfId="0" applyNumberFormat="1" applyFont="1" applyBorder="1" applyAlignment="1">
      <alignment vertical="center"/>
    </xf>
    <xf numFmtId="181" fontId="19" fillId="0" borderId="0" xfId="0" applyNumberFormat="1" applyFont="1" applyBorder="1" applyAlignment="1">
      <alignment vertical="center"/>
    </xf>
    <xf numFmtId="181" fontId="19" fillId="0" borderId="15" xfId="0" applyNumberFormat="1" applyFont="1" applyBorder="1" applyAlignment="1">
      <alignment vertical="center"/>
    </xf>
    <xf numFmtId="181" fontId="9" fillId="0" borderId="15" xfId="61" applyNumberFormat="1" applyFont="1" applyBorder="1">
      <alignment vertical="center"/>
      <protection/>
    </xf>
    <xf numFmtId="181" fontId="9" fillId="0" borderId="0" xfId="61" applyNumberFormat="1" applyFont="1" applyBorder="1">
      <alignment vertical="center"/>
      <protection/>
    </xf>
    <xf numFmtId="0" fontId="22" fillId="0" borderId="14" xfId="0" applyFont="1" applyBorder="1" applyAlignment="1">
      <alignment horizontal="center" vertical="center"/>
    </xf>
    <xf numFmtId="41" fontId="10" fillId="0" borderId="15" xfId="0" applyNumberFormat="1" applyFont="1" applyBorder="1" applyAlignment="1">
      <alignment vertical="center"/>
    </xf>
    <xf numFmtId="41" fontId="9" fillId="0" borderId="0" xfId="0" applyNumberFormat="1" applyFont="1" applyBorder="1" applyAlignment="1">
      <alignment vertical="center" shrinkToFit="1"/>
    </xf>
    <xf numFmtId="0" fontId="15" fillId="0" borderId="20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16" fillId="0" borderId="20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180" fontId="9" fillId="0" borderId="12" xfId="0" applyNumberFormat="1" applyFont="1" applyBorder="1" applyAlignment="1">
      <alignment vertical="center"/>
    </xf>
    <xf numFmtId="180" fontId="9" fillId="0" borderId="13" xfId="0" applyNumberFormat="1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22" fillId="0" borderId="0" xfId="0" applyFont="1" applyBorder="1" applyAlignment="1">
      <alignment horizontal="left" vertical="center"/>
    </xf>
    <xf numFmtId="180" fontId="19" fillId="0" borderId="14" xfId="0" applyNumberFormat="1" applyFont="1" applyBorder="1" applyAlignment="1">
      <alignment vertical="center"/>
    </xf>
    <xf numFmtId="180" fontId="19" fillId="0" borderId="0" xfId="0" applyNumberFormat="1" applyFont="1" applyBorder="1" applyAlignment="1">
      <alignment vertical="center"/>
    </xf>
    <xf numFmtId="180" fontId="19" fillId="0" borderId="15" xfId="0" applyNumberFormat="1" applyFont="1" applyBorder="1" applyAlignment="1">
      <alignment vertical="center"/>
    </xf>
    <xf numFmtId="0" fontId="9" fillId="13" borderId="0" xfId="0" applyFont="1" applyFill="1" applyBorder="1" applyAlignment="1">
      <alignment horizontal="distributed" vertical="center"/>
    </xf>
    <xf numFmtId="0" fontId="9" fillId="13" borderId="0" xfId="0" applyFont="1" applyFill="1" applyBorder="1" applyAlignment="1">
      <alignment horizontal="right" vertical="center"/>
    </xf>
    <xf numFmtId="180" fontId="9" fillId="13" borderId="14" xfId="0" applyNumberFormat="1" applyFont="1" applyFill="1" applyBorder="1" applyAlignment="1">
      <alignment vertical="center"/>
    </xf>
    <xf numFmtId="180" fontId="9" fillId="13" borderId="0" xfId="0" applyNumberFormat="1" applyFont="1" applyFill="1" applyBorder="1" applyAlignment="1">
      <alignment vertical="center"/>
    </xf>
    <xf numFmtId="180" fontId="9" fillId="13" borderId="15" xfId="0" applyNumberFormat="1" applyFont="1" applyFill="1" applyBorder="1" applyAlignment="1">
      <alignment vertical="center"/>
    </xf>
    <xf numFmtId="0" fontId="9" fillId="0" borderId="15" xfId="0" applyFont="1" applyBorder="1" applyAlignment="1">
      <alignment horizontal="right" vertical="center"/>
    </xf>
    <xf numFmtId="180" fontId="9" fillId="0" borderId="0" xfId="0" applyNumberFormat="1" applyFont="1" applyAlignment="1">
      <alignment vertical="center" shrinkToFit="1"/>
    </xf>
    <xf numFmtId="180" fontId="9" fillId="0" borderId="0" xfId="0" applyNumberFormat="1" applyFont="1" applyFill="1" applyAlignment="1">
      <alignment vertical="center" shrinkToFit="1"/>
    </xf>
    <xf numFmtId="180" fontId="9" fillId="0" borderId="15" xfId="0" applyNumberFormat="1" applyFont="1" applyFill="1" applyBorder="1" applyAlignment="1">
      <alignment vertical="center" shrinkToFit="1"/>
    </xf>
    <xf numFmtId="0" fontId="8" fillId="0" borderId="0" xfId="0" applyFont="1" applyBorder="1" applyAlignment="1">
      <alignment horizontal="distributed" vertical="center"/>
    </xf>
    <xf numFmtId="0" fontId="17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 shrinkToFit="1"/>
    </xf>
    <xf numFmtId="0" fontId="9" fillId="0" borderId="15" xfId="0" applyFont="1" applyBorder="1" applyAlignment="1">
      <alignment horizontal="center" vertical="center"/>
    </xf>
    <xf numFmtId="180" fontId="9" fillId="0" borderId="0" xfId="0" applyNumberFormat="1" applyFont="1" applyFill="1" applyBorder="1" applyAlignment="1">
      <alignment vertical="center"/>
    </xf>
    <xf numFmtId="180" fontId="9" fillId="0" borderId="15" xfId="0" applyNumberFormat="1" applyFont="1" applyFill="1" applyBorder="1" applyAlignment="1">
      <alignment vertical="center"/>
    </xf>
    <xf numFmtId="183" fontId="9" fillId="0" borderId="14" xfId="0" applyNumberFormat="1" applyFont="1" applyBorder="1" applyAlignment="1">
      <alignment vertical="center"/>
    </xf>
    <xf numFmtId="183" fontId="9" fillId="0" borderId="0" xfId="0" applyNumberFormat="1" applyFont="1" applyBorder="1" applyAlignment="1">
      <alignment vertical="center"/>
    </xf>
    <xf numFmtId="183" fontId="9" fillId="0" borderId="0" xfId="0" applyNumberFormat="1" applyFont="1" applyFill="1" applyBorder="1" applyAlignment="1">
      <alignment vertical="center"/>
    </xf>
    <xf numFmtId="183" fontId="9" fillId="0" borderId="15" xfId="0" applyNumberFormat="1" applyFont="1" applyFill="1" applyBorder="1" applyAlignment="1">
      <alignment vertical="center"/>
    </xf>
    <xf numFmtId="183" fontId="9" fillId="0" borderId="15" xfId="0" applyNumberFormat="1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180" fontId="7" fillId="0" borderId="11" xfId="0" applyNumberFormat="1" applyFont="1" applyBorder="1" applyAlignment="1">
      <alignment vertical="center"/>
    </xf>
    <xf numFmtId="180" fontId="7" fillId="0" borderId="10" xfId="0" applyNumberFormat="1" applyFont="1" applyBorder="1" applyAlignment="1">
      <alignment vertical="center"/>
    </xf>
    <xf numFmtId="180" fontId="7" fillId="0" borderId="16" xfId="0" applyNumberFormat="1" applyFont="1" applyBorder="1" applyAlignment="1">
      <alignment vertical="center"/>
    </xf>
    <xf numFmtId="184" fontId="9" fillId="0" borderId="0" xfId="0" applyNumberFormat="1" applyFont="1" applyBorder="1" applyAlignment="1">
      <alignment vertical="center"/>
    </xf>
    <xf numFmtId="0" fontId="24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5" fillId="0" borderId="0" xfId="0" applyFont="1" applyBorder="1" applyAlignment="1">
      <alignment vertical="center"/>
    </xf>
    <xf numFmtId="0" fontId="17" fillId="13" borderId="0" xfId="0" applyFont="1" applyFill="1" applyBorder="1" applyAlignment="1">
      <alignment horizontal="distributed" vertical="center"/>
    </xf>
    <xf numFmtId="0" fontId="17" fillId="0" borderId="0" xfId="0" applyFont="1" applyBorder="1" applyAlignment="1">
      <alignment horizontal="distributed" vertical="center"/>
    </xf>
    <xf numFmtId="180" fontId="9" fillId="0" borderId="14" xfId="0" applyNumberFormat="1" applyFont="1" applyBorder="1" applyAlignment="1">
      <alignment vertical="center" shrinkToFit="1"/>
    </xf>
    <xf numFmtId="180" fontId="9" fillId="0" borderId="0" xfId="0" applyNumberFormat="1" applyFont="1" applyFill="1" applyBorder="1" applyAlignment="1">
      <alignment vertical="center" shrinkToFit="1"/>
    </xf>
    <xf numFmtId="180" fontId="9" fillId="0" borderId="15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right"/>
    </xf>
    <xf numFmtId="0" fontId="17" fillId="0" borderId="22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/>
    </xf>
    <xf numFmtId="0" fontId="17" fillId="0" borderId="0" xfId="0" applyFont="1" applyAlignment="1">
      <alignment/>
    </xf>
    <xf numFmtId="0" fontId="9" fillId="0" borderId="14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5" xfId="0" applyFont="1" applyBorder="1" applyAlignment="1">
      <alignment/>
    </xf>
    <xf numFmtId="0" fontId="15" fillId="0" borderId="14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41" fontId="9" fillId="0" borderId="0" xfId="61" applyNumberFormat="1" applyFont="1" applyAlignment="1">
      <alignment vertical="center" shrinkToFit="1"/>
      <protection/>
    </xf>
    <xf numFmtId="41" fontId="9" fillId="0" borderId="14" xfId="0" applyNumberFormat="1" applyFont="1" applyBorder="1" applyAlignment="1">
      <alignment/>
    </xf>
    <xf numFmtId="41" fontId="9" fillId="0" borderId="0" xfId="0" applyNumberFormat="1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9" fillId="0" borderId="16" xfId="0" applyFont="1" applyBorder="1" applyAlignment="1">
      <alignment/>
    </xf>
    <xf numFmtId="0" fontId="20" fillId="0" borderId="0" xfId="0" applyFont="1" applyAlignment="1">
      <alignment/>
    </xf>
    <xf numFmtId="0" fontId="28" fillId="0" borderId="0" xfId="0" applyFont="1" applyAlignment="1">
      <alignment/>
    </xf>
    <xf numFmtId="0" fontId="17" fillId="0" borderId="0" xfId="0" applyFont="1" applyAlignment="1">
      <alignment horizontal="right"/>
    </xf>
    <xf numFmtId="0" fontId="9" fillId="0" borderId="23" xfId="0" applyFont="1" applyBorder="1" applyAlignment="1">
      <alignment horizontal="center" vertical="center"/>
    </xf>
    <xf numFmtId="0" fontId="9" fillId="0" borderId="23" xfId="0" applyFont="1" applyBorder="1" applyAlignment="1">
      <alignment horizontal="distributed" vertical="center" wrapText="1"/>
    </xf>
    <xf numFmtId="0" fontId="9" fillId="0" borderId="23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41" fontId="9" fillId="0" borderId="15" xfId="0" applyNumberFormat="1" applyFont="1" applyFill="1" applyBorder="1" applyAlignment="1">
      <alignment vertical="center" shrinkToFit="1"/>
    </xf>
    <xf numFmtId="0" fontId="0" fillId="0" borderId="0" xfId="0" applyFill="1" applyAlignment="1">
      <alignment/>
    </xf>
    <xf numFmtId="41" fontId="9" fillId="0" borderId="0" xfId="0" applyNumberFormat="1" applyFont="1" applyFill="1" applyAlignment="1">
      <alignment vertical="center" shrinkToFit="1"/>
    </xf>
    <xf numFmtId="41" fontId="9" fillId="0" borderId="15" xfId="0" applyNumberFormat="1" applyFont="1" applyBorder="1" applyAlignment="1">
      <alignment/>
    </xf>
    <xf numFmtId="0" fontId="17" fillId="13" borderId="0" xfId="0" applyFont="1" applyFill="1" applyBorder="1" applyAlignment="1">
      <alignment horizontal="distributed" vertical="center"/>
    </xf>
    <xf numFmtId="0" fontId="9" fillId="13" borderId="15" xfId="0" applyFont="1" applyFill="1" applyBorder="1" applyAlignment="1">
      <alignment vertical="center"/>
    </xf>
    <xf numFmtId="180" fontId="9" fillId="13" borderId="0" xfId="0" applyNumberFormat="1" applyFont="1" applyFill="1" applyAlignment="1">
      <alignment vertical="center" shrinkToFit="1"/>
    </xf>
    <xf numFmtId="180" fontId="9" fillId="13" borderId="15" xfId="0" applyNumberFormat="1" applyFont="1" applyFill="1" applyBorder="1" applyAlignment="1">
      <alignment vertical="center" shrinkToFit="1"/>
    </xf>
    <xf numFmtId="180" fontId="9" fillId="13" borderId="14" xfId="0" applyNumberFormat="1" applyFont="1" applyFill="1" applyBorder="1" applyAlignment="1">
      <alignment vertical="center" shrinkToFit="1"/>
    </xf>
    <xf numFmtId="180" fontId="9" fillId="13" borderId="0" xfId="0" applyNumberFormat="1" applyFont="1" applyFill="1" applyBorder="1" applyAlignment="1">
      <alignment vertical="center" shrinkToFit="1"/>
    </xf>
    <xf numFmtId="0" fontId="14" fillId="0" borderId="19" xfId="0" applyFont="1" applyBorder="1" applyAlignment="1">
      <alignment horizontal="right" vertical="center"/>
    </xf>
    <xf numFmtId="176" fontId="10" fillId="0" borderId="0" xfId="0" applyNumberFormat="1" applyFont="1" applyBorder="1" applyAlignment="1">
      <alignment vertical="center" shrinkToFit="1"/>
    </xf>
    <xf numFmtId="176" fontId="10" fillId="0" borderId="15" xfId="0" applyNumberFormat="1" applyFont="1" applyBorder="1" applyAlignment="1">
      <alignment vertical="center" shrinkToFit="1"/>
    </xf>
    <xf numFmtId="176" fontId="10" fillId="0" borderId="14" xfId="0" applyNumberFormat="1" applyFont="1" applyBorder="1" applyAlignment="1">
      <alignment vertical="center"/>
    </xf>
    <xf numFmtId="176" fontId="10" fillId="0" borderId="0" xfId="0" applyNumberFormat="1" applyFont="1" applyBorder="1" applyAlignment="1">
      <alignment vertical="center"/>
    </xf>
    <xf numFmtId="181" fontId="10" fillId="0" borderId="14" xfId="0" applyNumberFormat="1" applyFont="1" applyBorder="1" applyAlignment="1">
      <alignment vertical="center"/>
    </xf>
    <xf numFmtId="181" fontId="10" fillId="0" borderId="0" xfId="0" applyNumberFormat="1" applyFont="1" applyBorder="1" applyAlignment="1">
      <alignment vertical="center"/>
    </xf>
    <xf numFmtId="181" fontId="10" fillId="0" borderId="15" xfId="0" applyNumberFormat="1" applyFont="1" applyBorder="1" applyAlignment="1">
      <alignment vertical="center"/>
    </xf>
    <xf numFmtId="181" fontId="10" fillId="0" borderId="0" xfId="0" applyNumberFormat="1" applyFont="1" applyBorder="1" applyAlignment="1">
      <alignment vertical="center" shrinkToFit="1"/>
    </xf>
    <xf numFmtId="181" fontId="10" fillId="0" borderId="0" xfId="61" applyNumberFormat="1" applyFont="1" applyBorder="1" applyAlignment="1">
      <alignment vertical="center" shrinkToFit="1"/>
      <protection/>
    </xf>
    <xf numFmtId="181" fontId="10" fillId="0" borderId="15" xfId="61" applyNumberFormat="1" applyFont="1" applyBorder="1" applyAlignment="1">
      <alignment vertical="center" shrinkToFit="1"/>
      <protection/>
    </xf>
    <xf numFmtId="180" fontId="10" fillId="0" borderId="14" xfId="0" applyNumberFormat="1" applyFont="1" applyBorder="1" applyAlignment="1">
      <alignment vertical="center"/>
    </xf>
    <xf numFmtId="180" fontId="10" fillId="0" borderId="0" xfId="0" applyNumberFormat="1" applyFont="1" applyBorder="1" applyAlignment="1">
      <alignment vertical="center"/>
    </xf>
    <xf numFmtId="180" fontId="10" fillId="0" borderId="0" xfId="0" applyNumberFormat="1" applyFont="1" applyFill="1" applyBorder="1" applyAlignment="1">
      <alignment vertical="center"/>
    </xf>
    <xf numFmtId="180" fontId="10" fillId="0" borderId="15" xfId="0" applyNumberFormat="1" applyFont="1" applyFill="1" applyBorder="1" applyAlignment="1">
      <alignment vertical="center"/>
    </xf>
    <xf numFmtId="180" fontId="10" fillId="0" borderId="15" xfId="0" applyNumberFormat="1" applyFont="1" applyBorder="1" applyAlignment="1">
      <alignment vertical="center"/>
    </xf>
    <xf numFmtId="41" fontId="10" fillId="0" borderId="0" xfId="61" applyNumberFormat="1" applyFont="1" applyAlignment="1">
      <alignment vertical="center" shrinkToFit="1"/>
      <protection/>
    </xf>
    <xf numFmtId="0" fontId="20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 shrinkToFit="1"/>
    </xf>
    <xf numFmtId="0" fontId="15" fillId="0" borderId="23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8" fillId="0" borderId="0" xfId="0" applyFont="1" applyBorder="1" applyAlignment="1">
      <alignment horizontal="right" vertical="center"/>
    </xf>
    <xf numFmtId="0" fontId="15" fillId="0" borderId="19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5" fillId="0" borderId="23" xfId="0" applyFont="1" applyBorder="1" applyAlignment="1">
      <alignment horizontal="center" vertical="center" wrapText="1"/>
    </xf>
    <xf numFmtId="0" fontId="2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5" fillId="0" borderId="21" xfId="0" applyFont="1" applyBorder="1" applyAlignment="1">
      <alignment horizontal="center" vertical="center" shrinkToFit="1"/>
    </xf>
    <xf numFmtId="0" fontId="15" fillId="0" borderId="22" xfId="0" applyFont="1" applyBorder="1" applyAlignment="1">
      <alignment horizontal="center" vertical="center" shrinkToFit="1"/>
    </xf>
    <xf numFmtId="0" fontId="15" fillId="13" borderId="0" xfId="0" applyFont="1" applyFill="1" applyBorder="1" applyAlignment="1">
      <alignment horizontal="distributed" vertical="center"/>
    </xf>
    <xf numFmtId="0" fontId="15" fillId="0" borderId="0" xfId="0" applyFont="1" applyBorder="1" applyAlignment="1">
      <alignment horizontal="left" vertical="center"/>
    </xf>
    <xf numFmtId="0" fontId="15" fillId="0" borderId="21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/>
    </xf>
    <xf numFmtId="0" fontId="17" fillId="13" borderId="0" xfId="0" applyFont="1" applyFill="1" applyBorder="1" applyAlignment="1">
      <alignment horizontal="distributed" vertical="center"/>
    </xf>
    <xf numFmtId="0" fontId="15" fillId="0" borderId="14" xfId="0" applyFont="1" applyBorder="1" applyAlignment="1">
      <alignment horizontal="left" vertical="center"/>
    </xf>
    <xf numFmtId="0" fontId="15" fillId="0" borderId="15" xfId="0" applyFont="1" applyBorder="1" applyAlignment="1">
      <alignment horizontal="left" vertical="center"/>
    </xf>
    <xf numFmtId="0" fontId="16" fillId="0" borderId="14" xfId="0" applyFont="1" applyBorder="1" applyAlignment="1">
      <alignment horizontal="left" vertical="center"/>
    </xf>
    <xf numFmtId="0" fontId="16" fillId="0" borderId="15" xfId="0" applyFont="1" applyBorder="1" applyAlignment="1">
      <alignment horizontal="left" vertical="center"/>
    </xf>
    <xf numFmtId="0" fontId="14" fillId="0" borderId="14" xfId="0" applyFont="1" applyBorder="1" applyAlignment="1">
      <alignment horizontal="left"/>
    </xf>
    <xf numFmtId="0" fontId="14" fillId="0" borderId="15" xfId="0" applyFont="1" applyBorder="1" applyAlignment="1">
      <alignment horizontal="left"/>
    </xf>
    <xf numFmtId="0" fontId="14" fillId="0" borderId="14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5" fillId="0" borderId="14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0" fontId="9" fillId="0" borderId="2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9" fillId="0" borderId="2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shrinkToFit="1"/>
    </xf>
    <xf numFmtId="0" fontId="9" fillId="0" borderId="24" xfId="0" applyFont="1" applyBorder="1" applyAlignment="1">
      <alignment horizontal="center" shrinkToFit="1"/>
    </xf>
    <xf numFmtId="0" fontId="9" fillId="0" borderId="22" xfId="0" applyFont="1" applyBorder="1" applyAlignment="1">
      <alignment horizontal="center" shrinkToFit="1"/>
    </xf>
    <xf numFmtId="0" fontId="15" fillId="0" borderId="14" xfId="0" applyFont="1" applyBorder="1" applyAlignment="1">
      <alignment vertical="center"/>
    </xf>
    <xf numFmtId="0" fontId="15" fillId="0" borderId="15" xfId="0" applyFont="1" applyBorder="1" applyAlignment="1">
      <alignment vertical="center"/>
    </xf>
    <xf numFmtId="0" fontId="15" fillId="0" borderId="14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6" fillId="0" borderId="21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1" name="AutoShape 4"/>
        <xdr:cNvSpPr>
          <a:spLocks/>
        </xdr:cNvSpPr>
      </xdr:nvSpPr>
      <xdr:spPr>
        <a:xfrm>
          <a:off x="0" y="12382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2" name="AutoShape 5"/>
        <xdr:cNvSpPr>
          <a:spLocks/>
        </xdr:cNvSpPr>
      </xdr:nvSpPr>
      <xdr:spPr>
        <a:xfrm>
          <a:off x="0" y="12382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3" name="AutoShape 6"/>
        <xdr:cNvSpPr>
          <a:spLocks/>
        </xdr:cNvSpPr>
      </xdr:nvSpPr>
      <xdr:spPr>
        <a:xfrm>
          <a:off x="0" y="12382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123825</xdr:rowOff>
    </xdr:from>
    <xdr:to>
      <xdr:col>0</xdr:col>
      <xdr:colOff>0</xdr:colOff>
      <xdr:row>6</xdr:row>
      <xdr:rowOff>85725</xdr:rowOff>
    </xdr:to>
    <xdr:sp>
      <xdr:nvSpPr>
        <xdr:cNvPr id="1" name="AutoShape 4"/>
        <xdr:cNvSpPr>
          <a:spLocks/>
        </xdr:cNvSpPr>
      </xdr:nvSpPr>
      <xdr:spPr>
        <a:xfrm>
          <a:off x="0" y="1181100"/>
          <a:ext cx="0" cy="3048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123825</xdr:rowOff>
    </xdr:from>
    <xdr:to>
      <xdr:col>0</xdr:col>
      <xdr:colOff>0</xdr:colOff>
      <xdr:row>10</xdr:row>
      <xdr:rowOff>85725</xdr:rowOff>
    </xdr:to>
    <xdr:sp>
      <xdr:nvSpPr>
        <xdr:cNvPr id="2" name="AutoShape 5"/>
        <xdr:cNvSpPr>
          <a:spLocks/>
        </xdr:cNvSpPr>
      </xdr:nvSpPr>
      <xdr:spPr>
        <a:xfrm>
          <a:off x="0" y="1790700"/>
          <a:ext cx="0" cy="3048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123825</xdr:rowOff>
    </xdr:from>
    <xdr:to>
      <xdr:col>0</xdr:col>
      <xdr:colOff>0</xdr:colOff>
      <xdr:row>13</xdr:row>
      <xdr:rowOff>0</xdr:rowOff>
    </xdr:to>
    <xdr:sp>
      <xdr:nvSpPr>
        <xdr:cNvPr id="3" name="AutoShape 6"/>
        <xdr:cNvSpPr>
          <a:spLocks/>
        </xdr:cNvSpPr>
      </xdr:nvSpPr>
      <xdr:spPr>
        <a:xfrm>
          <a:off x="0" y="2305050"/>
          <a:ext cx="0" cy="2190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R18"/>
  <sheetViews>
    <sheetView showGridLines="0" tabSelected="1" zoomScaleSheetLayoutView="100" zoomScalePageLayoutView="0" workbookViewId="0" topLeftCell="A1">
      <selection activeCell="B19" sqref="B19"/>
    </sheetView>
  </sheetViews>
  <sheetFormatPr defaultColWidth="9.00390625" defaultRowHeight="13.5"/>
  <cols>
    <col min="1" max="1" width="11.625" style="1" customWidth="1"/>
    <col min="2" max="18" width="5.625" style="1" customWidth="1"/>
    <col min="19" max="16384" width="9.00390625" style="1" customWidth="1"/>
  </cols>
  <sheetData>
    <row r="1" spans="1:18" s="3" customFormat="1" ht="16.5" customHeight="1">
      <c r="A1" s="110" t="s">
        <v>57</v>
      </c>
      <c r="C1" s="243" t="s">
        <v>251</v>
      </c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</row>
    <row r="2" spans="1:18" s="9" customFormat="1" ht="13.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89"/>
    </row>
    <row r="3" spans="1:18" s="85" customFormat="1" ht="13.5" customHeight="1">
      <c r="A3" s="244" t="s">
        <v>39</v>
      </c>
      <c r="B3" s="247" t="s">
        <v>109</v>
      </c>
      <c r="C3" s="247"/>
      <c r="D3" s="247"/>
      <c r="E3" s="247" t="s">
        <v>110</v>
      </c>
      <c r="F3" s="247"/>
      <c r="G3" s="247"/>
      <c r="H3" s="247"/>
      <c r="I3" s="247"/>
      <c r="J3" s="247" t="s">
        <v>111</v>
      </c>
      <c r="K3" s="247"/>
      <c r="L3" s="247"/>
      <c r="M3" s="246" t="s">
        <v>120</v>
      </c>
      <c r="N3" s="246"/>
      <c r="O3" s="246"/>
      <c r="P3" s="246" t="s">
        <v>121</v>
      </c>
      <c r="Q3" s="246"/>
      <c r="R3" s="246"/>
    </row>
    <row r="4" spans="1:18" s="85" customFormat="1" ht="13.5" customHeight="1">
      <c r="A4" s="245"/>
      <c r="B4" s="87" t="s">
        <v>19</v>
      </c>
      <c r="C4" s="87" t="s">
        <v>70</v>
      </c>
      <c r="D4" s="87" t="s">
        <v>71</v>
      </c>
      <c r="E4" s="87" t="s">
        <v>40</v>
      </c>
      <c r="F4" s="92" t="s">
        <v>72</v>
      </c>
      <c r="G4" s="92" t="s">
        <v>92</v>
      </c>
      <c r="H4" s="92" t="s">
        <v>93</v>
      </c>
      <c r="I4" s="92" t="s">
        <v>96</v>
      </c>
      <c r="J4" s="87" t="s">
        <v>40</v>
      </c>
      <c r="K4" s="87" t="s">
        <v>94</v>
      </c>
      <c r="L4" s="87" t="s">
        <v>95</v>
      </c>
      <c r="M4" s="87" t="s">
        <v>40</v>
      </c>
      <c r="N4" s="87" t="s">
        <v>94</v>
      </c>
      <c r="O4" s="87" t="s">
        <v>95</v>
      </c>
      <c r="P4" s="87" t="s">
        <v>40</v>
      </c>
      <c r="Q4" s="87" t="s">
        <v>94</v>
      </c>
      <c r="R4" s="87" t="s">
        <v>95</v>
      </c>
    </row>
    <row r="5" spans="1:18" s="10" customFormat="1" ht="6" customHeight="1">
      <c r="A5" s="42"/>
      <c r="B5" s="21"/>
      <c r="C5" s="41"/>
      <c r="D5" s="41"/>
      <c r="E5" s="22"/>
      <c r="F5" s="41"/>
      <c r="G5" s="41"/>
      <c r="H5" s="41"/>
      <c r="I5" s="41"/>
      <c r="J5" s="22"/>
      <c r="K5" s="41"/>
      <c r="L5" s="41"/>
      <c r="M5" s="22"/>
      <c r="N5" s="41"/>
      <c r="O5" s="41"/>
      <c r="P5" s="22"/>
      <c r="Q5" s="41"/>
      <c r="R5" s="54"/>
    </row>
    <row r="6" spans="1:18" s="10" customFormat="1" ht="18" customHeight="1" hidden="1">
      <c r="A6" s="60" t="s">
        <v>87</v>
      </c>
      <c r="B6" s="79">
        <v>10</v>
      </c>
      <c r="C6" s="80">
        <v>9</v>
      </c>
      <c r="D6" s="80">
        <v>1</v>
      </c>
      <c r="E6" s="80">
        <v>317</v>
      </c>
      <c r="F6" s="80">
        <v>9</v>
      </c>
      <c r="G6" s="80">
        <v>126</v>
      </c>
      <c r="H6" s="80">
        <v>83</v>
      </c>
      <c r="I6" s="80">
        <v>99</v>
      </c>
      <c r="J6" s="80">
        <v>825</v>
      </c>
      <c r="K6" s="80">
        <v>503</v>
      </c>
      <c r="L6" s="80">
        <v>322</v>
      </c>
      <c r="M6" s="80">
        <v>619</v>
      </c>
      <c r="N6" s="80">
        <v>220</v>
      </c>
      <c r="O6" s="80">
        <v>399</v>
      </c>
      <c r="P6" s="80">
        <v>100</v>
      </c>
      <c r="Q6" s="80">
        <v>39</v>
      </c>
      <c r="R6" s="81">
        <v>61</v>
      </c>
    </row>
    <row r="7" spans="1:18" s="10" customFormat="1" ht="18" customHeight="1" hidden="1">
      <c r="A7" s="102" t="s">
        <v>91</v>
      </c>
      <c r="B7" s="93">
        <v>10</v>
      </c>
      <c r="C7" s="20">
        <v>9</v>
      </c>
      <c r="D7" s="20">
        <v>1</v>
      </c>
      <c r="E7" s="20">
        <v>314</v>
      </c>
      <c r="F7" s="20">
        <v>10</v>
      </c>
      <c r="G7" s="20">
        <v>127</v>
      </c>
      <c r="H7" s="20">
        <v>84</v>
      </c>
      <c r="I7" s="20">
        <v>93</v>
      </c>
      <c r="J7" s="20">
        <v>832</v>
      </c>
      <c r="K7" s="20">
        <v>520</v>
      </c>
      <c r="L7" s="20">
        <v>312</v>
      </c>
      <c r="M7" s="20">
        <v>632</v>
      </c>
      <c r="N7" s="20">
        <v>230</v>
      </c>
      <c r="O7" s="20">
        <v>402</v>
      </c>
      <c r="P7" s="20">
        <v>97</v>
      </c>
      <c r="Q7" s="20">
        <v>39</v>
      </c>
      <c r="R7" s="94">
        <v>58</v>
      </c>
    </row>
    <row r="8" spans="1:18" s="10" customFormat="1" ht="18" customHeight="1" hidden="1">
      <c r="A8" s="102" t="s">
        <v>115</v>
      </c>
      <c r="B8" s="93">
        <v>10</v>
      </c>
      <c r="C8" s="20">
        <v>9</v>
      </c>
      <c r="D8" s="20">
        <v>1</v>
      </c>
      <c r="E8" s="20">
        <v>317</v>
      </c>
      <c r="F8" s="20">
        <v>8</v>
      </c>
      <c r="G8" s="20">
        <v>132</v>
      </c>
      <c r="H8" s="20">
        <v>84</v>
      </c>
      <c r="I8" s="20">
        <v>93</v>
      </c>
      <c r="J8" s="20">
        <v>848</v>
      </c>
      <c r="K8" s="20">
        <v>535</v>
      </c>
      <c r="L8" s="20">
        <v>313</v>
      </c>
      <c r="M8" s="20">
        <v>645</v>
      </c>
      <c r="N8" s="20">
        <v>226</v>
      </c>
      <c r="O8" s="20">
        <v>419</v>
      </c>
      <c r="P8" s="20">
        <v>100</v>
      </c>
      <c r="Q8" s="20">
        <v>39</v>
      </c>
      <c r="R8" s="94">
        <v>61</v>
      </c>
    </row>
    <row r="9" spans="1:18" s="10" customFormat="1" ht="18" customHeight="1" hidden="1">
      <c r="A9" s="102" t="s">
        <v>114</v>
      </c>
      <c r="B9" s="93">
        <v>11</v>
      </c>
      <c r="C9" s="20">
        <v>10</v>
      </c>
      <c r="D9" s="20">
        <v>1</v>
      </c>
      <c r="E9" s="20">
        <v>321</v>
      </c>
      <c r="F9" s="20">
        <v>8</v>
      </c>
      <c r="G9" s="20">
        <v>132</v>
      </c>
      <c r="H9" s="20">
        <v>82</v>
      </c>
      <c r="I9" s="20">
        <v>99</v>
      </c>
      <c r="J9" s="20">
        <v>835</v>
      </c>
      <c r="K9" s="20">
        <v>546</v>
      </c>
      <c r="L9" s="20">
        <v>289</v>
      </c>
      <c r="M9" s="20">
        <v>668</v>
      </c>
      <c r="N9" s="20">
        <v>237</v>
      </c>
      <c r="O9" s="20">
        <v>431</v>
      </c>
      <c r="P9" s="20">
        <v>124</v>
      </c>
      <c r="Q9" s="20">
        <v>52</v>
      </c>
      <c r="R9" s="94">
        <v>72</v>
      </c>
    </row>
    <row r="10" spans="1:18" s="10" customFormat="1" ht="18" customHeight="1" hidden="1">
      <c r="A10" s="102" t="s">
        <v>119</v>
      </c>
      <c r="B10" s="93">
        <v>11</v>
      </c>
      <c r="C10" s="20">
        <v>10</v>
      </c>
      <c r="D10" s="20">
        <v>1</v>
      </c>
      <c r="E10" s="20">
        <v>320</v>
      </c>
      <c r="F10" s="20">
        <v>7</v>
      </c>
      <c r="G10" s="20">
        <v>131</v>
      </c>
      <c r="H10" s="20">
        <v>78</v>
      </c>
      <c r="I10" s="20">
        <v>104</v>
      </c>
      <c r="J10" s="20">
        <v>842</v>
      </c>
      <c r="K10" s="20">
        <v>537</v>
      </c>
      <c r="L10" s="20">
        <v>305</v>
      </c>
      <c r="M10" s="20">
        <v>681</v>
      </c>
      <c r="N10" s="20">
        <v>239</v>
      </c>
      <c r="O10" s="20">
        <v>442</v>
      </c>
      <c r="P10" s="20">
        <v>122</v>
      </c>
      <c r="Q10" s="20">
        <v>52</v>
      </c>
      <c r="R10" s="94">
        <v>70</v>
      </c>
    </row>
    <row r="11" spans="1:18" s="10" customFormat="1" ht="18" customHeight="1">
      <c r="A11" s="102" t="s">
        <v>242</v>
      </c>
      <c r="B11" s="93">
        <v>11</v>
      </c>
      <c r="C11" s="95">
        <v>10</v>
      </c>
      <c r="D11" s="95">
        <v>1</v>
      </c>
      <c r="E11" s="20">
        <v>322</v>
      </c>
      <c r="F11" s="95">
        <v>8</v>
      </c>
      <c r="G11" s="95">
        <v>134</v>
      </c>
      <c r="H11" s="95">
        <v>79</v>
      </c>
      <c r="I11" s="95">
        <v>101</v>
      </c>
      <c r="J11" s="20">
        <v>823</v>
      </c>
      <c r="K11" s="95">
        <v>527</v>
      </c>
      <c r="L11" s="95">
        <v>296</v>
      </c>
      <c r="M11" s="20">
        <v>674</v>
      </c>
      <c r="N11" s="95">
        <v>235</v>
      </c>
      <c r="O11" s="95">
        <v>439</v>
      </c>
      <c r="P11" s="20">
        <v>125</v>
      </c>
      <c r="Q11" s="95">
        <v>53</v>
      </c>
      <c r="R11" s="101">
        <v>72</v>
      </c>
    </row>
    <row r="12" spans="1:18" s="10" customFormat="1" ht="18" customHeight="1">
      <c r="A12" s="102" t="s">
        <v>243</v>
      </c>
      <c r="B12" s="93">
        <f>SUM(C12+D12)</f>
        <v>11</v>
      </c>
      <c r="C12" s="95">
        <v>10</v>
      </c>
      <c r="D12" s="95">
        <v>1</v>
      </c>
      <c r="E12" s="20">
        <f>SUM(F12:I12)</f>
        <v>315</v>
      </c>
      <c r="F12" s="95">
        <v>8</v>
      </c>
      <c r="G12" s="95">
        <v>129</v>
      </c>
      <c r="H12" s="95">
        <v>79</v>
      </c>
      <c r="I12" s="95">
        <v>99</v>
      </c>
      <c r="J12" s="20">
        <f>SUM(K12:L12)</f>
        <v>804</v>
      </c>
      <c r="K12" s="95">
        <v>510</v>
      </c>
      <c r="L12" s="95">
        <v>294</v>
      </c>
      <c r="M12" s="20">
        <f>SUM(N12:O12)</f>
        <v>678</v>
      </c>
      <c r="N12" s="95">
        <v>238</v>
      </c>
      <c r="O12" s="95">
        <v>440</v>
      </c>
      <c r="P12" s="20">
        <f>SUM(Q12:R12)</f>
        <v>129</v>
      </c>
      <c r="Q12" s="95">
        <v>49</v>
      </c>
      <c r="R12" s="101">
        <v>80</v>
      </c>
    </row>
    <row r="13" spans="1:18" s="10" customFormat="1" ht="18" customHeight="1">
      <c r="A13" s="102" t="s">
        <v>244</v>
      </c>
      <c r="B13" s="93">
        <f>SUM(C13+D13)</f>
        <v>11</v>
      </c>
      <c r="C13" s="95">
        <v>10</v>
      </c>
      <c r="D13" s="95">
        <v>1</v>
      </c>
      <c r="E13" s="20">
        <f>SUM(F13:I13)</f>
        <v>315</v>
      </c>
      <c r="F13" s="95">
        <v>8</v>
      </c>
      <c r="G13" s="95">
        <v>130</v>
      </c>
      <c r="H13" s="95">
        <v>79</v>
      </c>
      <c r="I13" s="95">
        <v>98</v>
      </c>
      <c r="J13" s="20">
        <f>SUM(K13+L13)</f>
        <v>766</v>
      </c>
      <c r="K13" s="95">
        <v>485</v>
      </c>
      <c r="L13" s="95">
        <v>281</v>
      </c>
      <c r="M13" s="20">
        <v>680</v>
      </c>
      <c r="N13" s="95">
        <v>236</v>
      </c>
      <c r="O13" s="95">
        <v>444</v>
      </c>
      <c r="P13" s="20">
        <f>SUM(Q13:R13)</f>
        <v>128</v>
      </c>
      <c r="Q13" s="95">
        <v>50</v>
      </c>
      <c r="R13" s="101">
        <v>78</v>
      </c>
    </row>
    <row r="14" spans="1:18" s="10" customFormat="1" ht="18" customHeight="1">
      <c r="A14" s="102" t="s">
        <v>245</v>
      </c>
      <c r="B14" s="93">
        <f>SUM(C14+D14)</f>
        <v>11</v>
      </c>
      <c r="C14" s="95">
        <v>9</v>
      </c>
      <c r="D14" s="95">
        <v>2</v>
      </c>
      <c r="E14" s="20">
        <f>SUM(F14:I14)</f>
        <v>293</v>
      </c>
      <c r="F14" s="95">
        <v>11</v>
      </c>
      <c r="G14" s="95">
        <v>114</v>
      </c>
      <c r="H14" s="95">
        <v>74</v>
      </c>
      <c r="I14" s="95">
        <v>94</v>
      </c>
      <c r="J14" s="20">
        <f>SUM(K14:L14)</f>
        <v>763</v>
      </c>
      <c r="K14" s="95">
        <v>477</v>
      </c>
      <c r="L14" s="95">
        <v>286</v>
      </c>
      <c r="M14" s="20">
        <f>SUM(N14:O14)</f>
        <v>664</v>
      </c>
      <c r="N14" s="95">
        <v>232</v>
      </c>
      <c r="O14" s="95">
        <v>432</v>
      </c>
      <c r="P14" s="20">
        <f>SUM(Q14:R14)</f>
        <v>125</v>
      </c>
      <c r="Q14" s="95">
        <v>49</v>
      </c>
      <c r="R14" s="101">
        <v>76</v>
      </c>
    </row>
    <row r="15" spans="1:18" s="10" customFormat="1" ht="18" customHeight="1">
      <c r="A15" s="224" t="s">
        <v>241</v>
      </c>
      <c r="B15" s="227">
        <f>SUM(C15+D15)</f>
        <v>11</v>
      </c>
      <c r="C15" s="225">
        <v>9</v>
      </c>
      <c r="D15" s="225">
        <v>2</v>
      </c>
      <c r="E15" s="228">
        <f>SUM(F15:I15)</f>
        <v>293</v>
      </c>
      <c r="F15" s="225">
        <v>10</v>
      </c>
      <c r="G15" s="225">
        <v>111</v>
      </c>
      <c r="H15" s="225">
        <v>73</v>
      </c>
      <c r="I15" s="225">
        <v>99</v>
      </c>
      <c r="J15" s="228">
        <f>SUM(K15:L15)</f>
        <v>761</v>
      </c>
      <c r="K15" s="225">
        <v>474</v>
      </c>
      <c r="L15" s="225">
        <v>287</v>
      </c>
      <c r="M15" s="228">
        <f>SUM(N15:O15)</f>
        <v>662</v>
      </c>
      <c r="N15" s="225">
        <v>226</v>
      </c>
      <c r="O15" s="225">
        <v>436</v>
      </c>
      <c r="P15" s="228">
        <f>SUM(Q15:R15)</f>
        <v>122</v>
      </c>
      <c r="Q15" s="225">
        <v>50</v>
      </c>
      <c r="R15" s="226">
        <v>72</v>
      </c>
    </row>
    <row r="16" spans="1:18" s="10" customFormat="1" ht="9" customHeight="1">
      <c r="A16" s="103"/>
      <c r="B16" s="96"/>
      <c r="C16" s="97"/>
      <c r="D16" s="97"/>
      <c r="E16" s="98"/>
      <c r="F16" s="97"/>
      <c r="G16" s="97"/>
      <c r="H16" s="97"/>
      <c r="I16" s="97"/>
      <c r="J16" s="98"/>
      <c r="K16" s="97"/>
      <c r="L16" s="97"/>
      <c r="M16" s="98"/>
      <c r="N16" s="97"/>
      <c r="O16" s="97"/>
      <c r="P16" s="98"/>
      <c r="Q16" s="97"/>
      <c r="R16" s="99"/>
    </row>
    <row r="17" spans="1:18" s="10" customFormat="1" ht="17.25" customHeight="1">
      <c r="A17" s="12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</row>
    <row r="18" spans="1:18" ht="13.5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</row>
  </sheetData>
  <sheetProtection/>
  <mergeCells count="7">
    <mergeCell ref="C1:R1"/>
    <mergeCell ref="A3:A4"/>
    <mergeCell ref="P3:R3"/>
    <mergeCell ref="B3:D3"/>
    <mergeCell ref="E3:I3"/>
    <mergeCell ref="J3:L3"/>
    <mergeCell ref="M3:O3"/>
  </mergeCells>
  <printOptions/>
  <pageMargins left="0.4724409448818898" right="0.7874015748031497" top="0.984251968503937" bottom="0.984251968503937" header="0.5118110236220472" footer="0.5118110236220472"/>
  <pageSetup horizontalDpi="600" verticalDpi="600" orientation="portrait" paperSize="9" scale="85" r:id="rId1"/>
  <ignoredErrors>
    <ignoredError sqref="J14" formulaRange="1"/>
    <ignoredError sqref="J13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N33"/>
  <sheetViews>
    <sheetView showGridLines="0" zoomScaleSheetLayoutView="100" zoomScalePageLayoutView="0" workbookViewId="0" topLeftCell="A1">
      <selection activeCell="C22" sqref="C22"/>
    </sheetView>
  </sheetViews>
  <sheetFormatPr defaultColWidth="9.00390625" defaultRowHeight="13.5"/>
  <cols>
    <col min="1" max="1" width="0.875" style="1" customWidth="1"/>
    <col min="2" max="2" width="1.875" style="1" customWidth="1"/>
    <col min="3" max="3" width="2.25390625" style="1" customWidth="1"/>
    <col min="4" max="4" width="27.375" style="1" customWidth="1"/>
    <col min="5" max="5" width="1.12109375" style="1" customWidth="1"/>
    <col min="6" max="6" width="7.25390625" style="1" customWidth="1"/>
    <col min="7" max="8" width="6.25390625" style="1" customWidth="1"/>
    <col min="9" max="12" width="7.125" style="1" customWidth="1"/>
    <col min="13" max="13" width="8.00390625" style="1" customWidth="1"/>
    <col min="14" max="16384" width="9.00390625" style="1" customWidth="1"/>
  </cols>
  <sheetData>
    <row r="1" spans="1:11" s="17" customFormat="1" ht="14.25" customHeight="1">
      <c r="A1" s="110" t="s">
        <v>138</v>
      </c>
      <c r="E1" s="138"/>
      <c r="F1" s="262" t="s">
        <v>139</v>
      </c>
      <c r="G1" s="262"/>
      <c r="H1" s="262"/>
      <c r="I1" s="262"/>
      <c r="J1" s="262"/>
      <c r="K1" s="262"/>
    </row>
    <row r="2" spans="4:13" s="9" customFormat="1" ht="13.5">
      <c r="D2" s="139"/>
      <c r="E2" s="139"/>
      <c r="F2" s="7"/>
      <c r="G2" s="7"/>
      <c r="H2" s="7"/>
      <c r="I2" s="7"/>
      <c r="J2" s="7"/>
      <c r="K2" s="7"/>
      <c r="L2" s="7"/>
      <c r="M2" s="89"/>
    </row>
    <row r="3" spans="1:13" s="85" customFormat="1" ht="14.25" customHeight="1">
      <c r="A3" s="248" t="s">
        <v>140</v>
      </c>
      <c r="B3" s="258"/>
      <c r="C3" s="258"/>
      <c r="D3" s="258"/>
      <c r="E3" s="250"/>
      <c r="F3" s="268" t="s">
        <v>141</v>
      </c>
      <c r="G3" s="253"/>
      <c r="H3" s="254"/>
      <c r="I3" s="268" t="s">
        <v>142</v>
      </c>
      <c r="J3" s="269"/>
      <c r="K3" s="269"/>
      <c r="L3" s="269"/>
      <c r="M3" s="270"/>
    </row>
    <row r="4" spans="1:13" s="85" customFormat="1" ht="26.25" customHeight="1">
      <c r="A4" s="249"/>
      <c r="B4" s="259"/>
      <c r="C4" s="259"/>
      <c r="D4" s="259"/>
      <c r="E4" s="251"/>
      <c r="F4" s="247"/>
      <c r="G4" s="137" t="s">
        <v>143</v>
      </c>
      <c r="H4" s="137" t="s">
        <v>144</v>
      </c>
      <c r="I4" s="140" t="s">
        <v>145</v>
      </c>
      <c r="J4" s="140" t="s">
        <v>146</v>
      </c>
      <c r="K4" s="140" t="s">
        <v>147</v>
      </c>
      <c r="L4" s="140" t="s">
        <v>148</v>
      </c>
      <c r="M4" s="141" t="s">
        <v>149</v>
      </c>
    </row>
    <row r="5" spans="1:13" s="10" customFormat="1" ht="7.5" customHeight="1">
      <c r="A5" s="39"/>
      <c r="B5" s="12"/>
      <c r="C5" s="12"/>
      <c r="D5" s="12"/>
      <c r="E5" s="12"/>
      <c r="F5" s="142"/>
      <c r="G5" s="143"/>
      <c r="H5" s="143"/>
      <c r="I5" s="143"/>
      <c r="J5" s="143"/>
      <c r="K5" s="143"/>
      <c r="L5" s="143"/>
      <c r="M5" s="53"/>
    </row>
    <row r="6" spans="1:13" s="6" customFormat="1" ht="13.5" customHeight="1">
      <c r="A6" s="144"/>
      <c r="B6" s="64"/>
      <c r="C6" s="271" t="s">
        <v>150</v>
      </c>
      <c r="D6" s="271"/>
      <c r="E6" s="112"/>
      <c r="F6" s="235">
        <f>SUM(I6:M6)</f>
        <v>78</v>
      </c>
      <c r="G6" s="236">
        <f aca="true" t="shared" si="0" ref="G6:M6">SUM(G8,G14,G15,G16,G17,G18,G20)</f>
        <v>43</v>
      </c>
      <c r="H6" s="236">
        <f t="shared" si="0"/>
        <v>35</v>
      </c>
      <c r="I6" s="236">
        <f t="shared" si="0"/>
        <v>0</v>
      </c>
      <c r="J6" s="236">
        <f t="shared" si="0"/>
        <v>4</v>
      </c>
      <c r="K6" s="236">
        <f t="shared" si="0"/>
        <v>47</v>
      </c>
      <c r="L6" s="237">
        <f t="shared" si="0"/>
        <v>21</v>
      </c>
      <c r="M6" s="238">
        <f t="shared" si="0"/>
        <v>6</v>
      </c>
    </row>
    <row r="7" spans="1:13" s="6" customFormat="1" ht="7.5" customHeight="1">
      <c r="A7" s="144"/>
      <c r="B7" s="64"/>
      <c r="C7" s="145"/>
      <c r="D7" s="145"/>
      <c r="E7" s="112"/>
      <c r="F7" s="146"/>
      <c r="G7" s="147"/>
      <c r="H7" s="147"/>
      <c r="I7" s="147"/>
      <c r="J7" s="147"/>
      <c r="K7" s="147"/>
      <c r="L7" s="147"/>
      <c r="M7" s="148"/>
    </row>
    <row r="8" spans="1:13" s="10" customFormat="1" ht="13.5" customHeight="1">
      <c r="A8" s="39"/>
      <c r="B8" s="149"/>
      <c r="C8" s="266" t="s">
        <v>151</v>
      </c>
      <c r="D8" s="266"/>
      <c r="E8" s="150"/>
      <c r="F8" s="151">
        <f>SUM(I8:M8)</f>
        <v>77</v>
      </c>
      <c r="G8" s="152">
        <f>SUM(G9:G13)</f>
        <v>43</v>
      </c>
      <c r="H8" s="152">
        <f aca="true" t="shared" si="1" ref="H8:M8">SUM(H9:H13)</f>
        <v>34</v>
      </c>
      <c r="I8" s="152">
        <f>SUM(I9:I13)</f>
        <v>0</v>
      </c>
      <c r="J8" s="152">
        <f t="shared" si="1"/>
        <v>4</v>
      </c>
      <c r="K8" s="152">
        <f t="shared" si="1"/>
        <v>46</v>
      </c>
      <c r="L8" s="152">
        <f t="shared" si="1"/>
        <v>21</v>
      </c>
      <c r="M8" s="153">
        <f t="shared" si="1"/>
        <v>6</v>
      </c>
    </row>
    <row r="9" spans="1:13" s="10" customFormat="1" ht="13.5" customHeight="1">
      <c r="A9" s="39"/>
      <c r="B9" s="35"/>
      <c r="C9" s="65"/>
      <c r="D9" s="65" t="s">
        <v>152</v>
      </c>
      <c r="E9" s="154"/>
      <c r="F9" s="155">
        <f>SUM(I9:M9)</f>
        <v>1</v>
      </c>
      <c r="G9" s="156">
        <v>1</v>
      </c>
      <c r="H9" s="156">
        <v>0</v>
      </c>
      <c r="I9" s="156">
        <v>0</v>
      </c>
      <c r="J9" s="156">
        <v>0</v>
      </c>
      <c r="K9" s="156">
        <v>0</v>
      </c>
      <c r="L9" s="156">
        <v>0</v>
      </c>
      <c r="M9" s="157">
        <v>1</v>
      </c>
    </row>
    <row r="10" spans="1:13" s="10" customFormat="1" ht="13.5" customHeight="1">
      <c r="A10" s="39"/>
      <c r="B10" s="35"/>
      <c r="C10" s="65"/>
      <c r="D10" s="65" t="s">
        <v>153</v>
      </c>
      <c r="E10" s="154"/>
      <c r="F10" s="155">
        <f>SUM(I10:M10)</f>
        <v>2</v>
      </c>
      <c r="G10" s="156">
        <v>0</v>
      </c>
      <c r="H10" s="156">
        <v>2</v>
      </c>
      <c r="I10" s="156">
        <v>0</v>
      </c>
      <c r="J10" s="156">
        <v>0</v>
      </c>
      <c r="K10" s="156">
        <v>0</v>
      </c>
      <c r="L10" s="156">
        <v>0</v>
      </c>
      <c r="M10" s="157">
        <v>2</v>
      </c>
    </row>
    <row r="11" spans="1:13" s="10" customFormat="1" ht="13.5" customHeight="1">
      <c r="A11" s="39"/>
      <c r="B11" s="35"/>
      <c r="C11" s="65"/>
      <c r="D11" s="65" t="s">
        <v>154</v>
      </c>
      <c r="E11" s="154"/>
      <c r="F11" s="155">
        <f>SUM(I11:M11)</f>
        <v>1</v>
      </c>
      <c r="G11" s="156">
        <v>0</v>
      </c>
      <c r="H11" s="156">
        <v>1</v>
      </c>
      <c r="I11" s="156">
        <v>0</v>
      </c>
      <c r="J11" s="156">
        <v>0</v>
      </c>
      <c r="K11" s="156">
        <v>0</v>
      </c>
      <c r="L11" s="156">
        <v>0</v>
      </c>
      <c r="M11" s="157">
        <v>1</v>
      </c>
    </row>
    <row r="12" spans="1:13" s="10" customFormat="1" ht="13.5" customHeight="1">
      <c r="A12" s="39"/>
      <c r="B12" s="35"/>
      <c r="C12" s="65"/>
      <c r="D12" s="65" t="s">
        <v>155</v>
      </c>
      <c r="E12" s="154"/>
      <c r="F12" s="155">
        <f>SUM(I12:M12)</f>
        <v>0</v>
      </c>
      <c r="G12" s="156">
        <v>0</v>
      </c>
      <c r="H12" s="156">
        <v>0</v>
      </c>
      <c r="I12" s="156">
        <v>0</v>
      </c>
      <c r="J12" s="156">
        <v>0</v>
      </c>
      <c r="K12" s="156">
        <v>0</v>
      </c>
      <c r="L12" s="156">
        <v>0</v>
      </c>
      <c r="M12" s="157">
        <v>0</v>
      </c>
    </row>
    <row r="13" spans="1:13" s="10" customFormat="1" ht="13.5" customHeight="1">
      <c r="A13" s="39"/>
      <c r="B13" s="35"/>
      <c r="C13" s="65"/>
      <c r="D13" s="65" t="s">
        <v>156</v>
      </c>
      <c r="E13" s="154"/>
      <c r="F13" s="155">
        <f aca="true" t="shared" si="2" ref="F13:F18">SUM(I13:M13)</f>
        <v>73</v>
      </c>
      <c r="G13" s="156">
        <v>42</v>
      </c>
      <c r="H13" s="156">
        <v>31</v>
      </c>
      <c r="I13" s="156">
        <v>0</v>
      </c>
      <c r="J13" s="156">
        <v>4</v>
      </c>
      <c r="K13" s="156">
        <v>46</v>
      </c>
      <c r="L13" s="156">
        <v>21</v>
      </c>
      <c r="M13" s="157">
        <v>2</v>
      </c>
    </row>
    <row r="14" spans="1:13" s="10" customFormat="1" ht="13.5" customHeight="1">
      <c r="A14" s="39"/>
      <c r="B14" s="149"/>
      <c r="C14" s="266" t="s">
        <v>157</v>
      </c>
      <c r="D14" s="266"/>
      <c r="E14" s="219"/>
      <c r="F14" s="220">
        <f t="shared" si="2"/>
        <v>1</v>
      </c>
      <c r="G14" s="220">
        <v>0</v>
      </c>
      <c r="H14" s="220">
        <v>1</v>
      </c>
      <c r="I14" s="220">
        <v>0</v>
      </c>
      <c r="J14" s="220">
        <v>0</v>
      </c>
      <c r="K14" s="220">
        <v>1</v>
      </c>
      <c r="L14" s="220">
        <v>0</v>
      </c>
      <c r="M14" s="221">
        <v>0</v>
      </c>
    </row>
    <row r="15" spans="1:13" s="10" customFormat="1" ht="13.5" customHeight="1">
      <c r="A15" s="39"/>
      <c r="B15" s="149"/>
      <c r="C15" s="266" t="s">
        <v>158</v>
      </c>
      <c r="D15" s="266"/>
      <c r="E15" s="219"/>
      <c r="F15" s="220">
        <f t="shared" si="2"/>
        <v>0</v>
      </c>
      <c r="G15" s="220">
        <v>0</v>
      </c>
      <c r="H15" s="220">
        <v>0</v>
      </c>
      <c r="I15" s="220">
        <v>0</v>
      </c>
      <c r="J15" s="220">
        <v>0</v>
      </c>
      <c r="K15" s="220">
        <v>0</v>
      </c>
      <c r="L15" s="220">
        <v>0</v>
      </c>
      <c r="M15" s="221">
        <v>0</v>
      </c>
    </row>
    <row r="16" spans="1:13" s="10" customFormat="1" ht="13.5" customHeight="1">
      <c r="A16" s="39"/>
      <c r="B16" s="149"/>
      <c r="C16" s="266" t="s">
        <v>159</v>
      </c>
      <c r="D16" s="266"/>
      <c r="E16" s="219"/>
      <c r="F16" s="220">
        <f t="shared" si="2"/>
        <v>0</v>
      </c>
      <c r="G16" s="220">
        <v>0</v>
      </c>
      <c r="H16" s="220">
        <v>0</v>
      </c>
      <c r="I16" s="220">
        <v>0</v>
      </c>
      <c r="J16" s="220">
        <v>0</v>
      </c>
      <c r="K16" s="220">
        <v>0</v>
      </c>
      <c r="L16" s="220">
        <v>0</v>
      </c>
      <c r="M16" s="221">
        <v>0</v>
      </c>
    </row>
    <row r="17" spans="1:13" s="10" customFormat="1" ht="13.5" customHeight="1">
      <c r="A17" s="39"/>
      <c r="B17" s="149"/>
      <c r="C17" s="266" t="s">
        <v>160</v>
      </c>
      <c r="D17" s="266"/>
      <c r="E17" s="219"/>
      <c r="F17" s="220">
        <f t="shared" si="2"/>
        <v>0</v>
      </c>
      <c r="G17" s="220">
        <v>0</v>
      </c>
      <c r="H17" s="220">
        <v>0</v>
      </c>
      <c r="I17" s="220">
        <v>0</v>
      </c>
      <c r="J17" s="220">
        <v>0</v>
      </c>
      <c r="K17" s="220">
        <v>0</v>
      </c>
      <c r="L17" s="220">
        <v>0</v>
      </c>
      <c r="M17" s="221">
        <v>0</v>
      </c>
    </row>
    <row r="18" spans="1:13" s="10" customFormat="1" ht="13.5" customHeight="1">
      <c r="A18" s="39"/>
      <c r="B18" s="149"/>
      <c r="C18" s="266" t="s">
        <v>161</v>
      </c>
      <c r="D18" s="266"/>
      <c r="E18" s="219"/>
      <c r="F18" s="220">
        <f t="shared" si="2"/>
        <v>0</v>
      </c>
      <c r="G18" s="220">
        <v>0</v>
      </c>
      <c r="H18" s="220">
        <v>0</v>
      </c>
      <c r="I18" s="220">
        <v>0</v>
      </c>
      <c r="J18" s="220">
        <v>0</v>
      </c>
      <c r="K18" s="220">
        <v>0</v>
      </c>
      <c r="L18" s="220">
        <v>0</v>
      </c>
      <c r="M18" s="221">
        <v>0</v>
      </c>
    </row>
    <row r="19" spans="1:13" s="10" customFormat="1" ht="13.5" customHeight="1">
      <c r="A19" s="39"/>
      <c r="B19" s="158"/>
      <c r="C19" s="159"/>
      <c r="D19" s="160" t="s">
        <v>162</v>
      </c>
      <c r="E19" s="161"/>
      <c r="F19" s="155">
        <f>SUM(I19:M19)</f>
        <v>0</v>
      </c>
      <c r="G19" s="156">
        <v>0</v>
      </c>
      <c r="H19" s="156">
        <v>0</v>
      </c>
      <c r="I19" s="156">
        <v>0</v>
      </c>
      <c r="J19" s="156">
        <v>0</v>
      </c>
      <c r="K19" s="156">
        <v>0</v>
      </c>
      <c r="L19" s="156">
        <v>0</v>
      </c>
      <c r="M19" s="157">
        <v>0</v>
      </c>
    </row>
    <row r="20" spans="1:13" s="10" customFormat="1" ht="13.5" customHeight="1">
      <c r="A20" s="39"/>
      <c r="B20" s="149"/>
      <c r="C20" s="266" t="s">
        <v>163</v>
      </c>
      <c r="D20" s="266"/>
      <c r="E20" s="219"/>
      <c r="F20" s="220">
        <f>SUM(I20:M20)</f>
        <v>0</v>
      </c>
      <c r="G20" s="220">
        <v>0</v>
      </c>
      <c r="H20" s="220">
        <v>0</v>
      </c>
      <c r="I20" s="220">
        <v>0</v>
      </c>
      <c r="J20" s="220">
        <v>0</v>
      </c>
      <c r="K20" s="220">
        <v>0</v>
      </c>
      <c r="L20" s="220">
        <v>0</v>
      </c>
      <c r="M20" s="221">
        <v>0</v>
      </c>
    </row>
    <row r="21" spans="1:13" s="10" customFormat="1" ht="7.5" customHeight="1">
      <c r="A21" s="39"/>
      <c r="B21" s="35"/>
      <c r="C21" s="65"/>
      <c r="D21" s="65"/>
      <c r="E21" s="12"/>
      <c r="F21" s="30"/>
      <c r="G21" s="31"/>
      <c r="H21" s="31"/>
      <c r="I21" s="31"/>
      <c r="J21" s="31"/>
      <c r="K21" s="31"/>
      <c r="L21" s="162"/>
      <c r="M21" s="163"/>
    </row>
    <row r="22" spans="1:13" s="10" customFormat="1" ht="13.5" customHeight="1">
      <c r="A22" s="39"/>
      <c r="B22" s="35"/>
      <c r="C22" s="88" t="s">
        <v>164</v>
      </c>
      <c r="D22" s="88"/>
      <c r="E22" s="12"/>
      <c r="F22" s="164">
        <f aca="true" t="shared" si="3" ref="F22:M22">F8/F6*100</f>
        <v>98.71794871794873</v>
      </c>
      <c r="G22" s="165">
        <f t="shared" si="3"/>
        <v>100</v>
      </c>
      <c r="H22" s="165">
        <f t="shared" si="3"/>
        <v>97.14285714285714</v>
      </c>
      <c r="I22" s="165">
        <v>0</v>
      </c>
      <c r="J22" s="165">
        <f t="shared" si="3"/>
        <v>100</v>
      </c>
      <c r="K22" s="165">
        <f t="shared" si="3"/>
        <v>97.87234042553192</v>
      </c>
      <c r="L22" s="166">
        <f t="shared" si="3"/>
        <v>100</v>
      </c>
      <c r="M22" s="167">
        <f t="shared" si="3"/>
        <v>100</v>
      </c>
    </row>
    <row r="23" spans="1:13" s="10" customFormat="1" ht="13.5" customHeight="1">
      <c r="A23" s="39"/>
      <c r="B23" s="35"/>
      <c r="C23" s="267" t="s">
        <v>165</v>
      </c>
      <c r="D23" s="267"/>
      <c r="E23" s="12"/>
      <c r="F23" s="164">
        <v>0</v>
      </c>
      <c r="G23" s="165">
        <v>0</v>
      </c>
      <c r="H23" s="165">
        <v>0</v>
      </c>
      <c r="I23" s="165">
        <v>0</v>
      </c>
      <c r="J23" s="165">
        <v>0</v>
      </c>
      <c r="K23" s="165">
        <v>0</v>
      </c>
      <c r="L23" s="165">
        <v>0</v>
      </c>
      <c r="M23" s="168">
        <v>0</v>
      </c>
    </row>
    <row r="24" spans="1:13" s="9" customFormat="1" ht="7.5" customHeight="1">
      <c r="A24" s="169"/>
      <c r="B24" s="7"/>
      <c r="C24" s="7"/>
      <c r="D24" s="7"/>
      <c r="E24" s="7"/>
      <c r="F24" s="170"/>
      <c r="G24" s="171"/>
      <c r="H24" s="171"/>
      <c r="I24" s="171"/>
      <c r="J24" s="171"/>
      <c r="K24" s="171"/>
      <c r="L24" s="171"/>
      <c r="M24" s="172"/>
    </row>
    <row r="25" spans="4:14" ht="13.5">
      <c r="D25" s="2"/>
      <c r="E25" s="2"/>
      <c r="N25" s="2"/>
    </row>
    <row r="26" spans="4:14" ht="13.5">
      <c r="D26" s="2"/>
      <c r="E26" s="2"/>
      <c r="N26" s="2"/>
    </row>
    <row r="27" spans="4:14" ht="13.5">
      <c r="D27" s="2"/>
      <c r="E27" s="2"/>
      <c r="N27" s="2"/>
    </row>
    <row r="28" spans="4:14" ht="13.5">
      <c r="D28" s="2"/>
      <c r="E28" s="2"/>
      <c r="N28" s="2"/>
    </row>
    <row r="29" spans="4:14" ht="13.5">
      <c r="D29" s="2"/>
      <c r="E29" s="2"/>
      <c r="N29" s="2"/>
    </row>
    <row r="30" spans="4:14" ht="13.5">
      <c r="D30" s="2"/>
      <c r="E30" s="2"/>
      <c r="N30" s="2"/>
    </row>
    <row r="31" spans="4:14" ht="13.5">
      <c r="D31" s="2"/>
      <c r="E31" s="2"/>
      <c r="N31" s="2"/>
    </row>
    <row r="32" spans="4:14" ht="13.5"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4:14" ht="13.5">
      <c r="D33" s="2"/>
      <c r="E33" s="2"/>
      <c r="F33" s="173"/>
      <c r="G33" s="2"/>
      <c r="H33" s="2"/>
      <c r="I33" s="2"/>
      <c r="J33" s="2"/>
      <c r="K33" s="2"/>
      <c r="L33" s="2"/>
      <c r="M33" s="2"/>
      <c r="N33" s="2"/>
    </row>
  </sheetData>
  <sheetProtection/>
  <mergeCells count="14">
    <mergeCell ref="F1:K1"/>
    <mergeCell ref="A3:E4"/>
    <mergeCell ref="F3:F4"/>
    <mergeCell ref="G3:H3"/>
    <mergeCell ref="I3:M3"/>
    <mergeCell ref="C6:D6"/>
    <mergeCell ref="C20:D20"/>
    <mergeCell ref="C23:D23"/>
    <mergeCell ref="C8:D8"/>
    <mergeCell ref="C14:D14"/>
    <mergeCell ref="C15:D15"/>
    <mergeCell ref="C16:D16"/>
    <mergeCell ref="C17:D17"/>
    <mergeCell ref="C18:D18"/>
  </mergeCells>
  <printOptions/>
  <pageMargins left="0.4724409448818898" right="0.32" top="0.984251968503937" bottom="0.984251968503937" header="0.5118110236220472" footer="0.5118110236220472"/>
  <pageSetup horizontalDpi="600" verticalDpi="600" orientation="portrait" paperSize="9" r:id="rId1"/>
  <ignoredErrors>
    <ignoredError sqref="G8 F9:F20 H8:M8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N34"/>
  <sheetViews>
    <sheetView showGridLines="0" zoomScaleSheetLayoutView="100" zoomScalePageLayoutView="0" workbookViewId="0" topLeftCell="A1">
      <selection activeCell="N19" sqref="N19"/>
    </sheetView>
  </sheetViews>
  <sheetFormatPr defaultColWidth="9.00390625" defaultRowHeight="13.5"/>
  <cols>
    <col min="1" max="1" width="0.875" style="1" customWidth="1"/>
    <col min="2" max="2" width="1.875" style="1" customWidth="1"/>
    <col min="3" max="3" width="2.25390625" style="1" customWidth="1"/>
    <col min="4" max="4" width="24.875" style="1" customWidth="1"/>
    <col min="5" max="5" width="0.875" style="1" customWidth="1"/>
    <col min="6" max="8" width="6.625" style="1" customWidth="1"/>
    <col min="9" max="12" width="7.625" style="1" customWidth="1"/>
    <col min="13" max="13" width="8.50390625" style="1" customWidth="1"/>
    <col min="14" max="16384" width="9.00390625" style="1" customWidth="1"/>
  </cols>
  <sheetData>
    <row r="1" spans="1:13" s="175" customFormat="1" ht="17.25" customHeight="1">
      <c r="A1" s="255" t="s">
        <v>138</v>
      </c>
      <c r="B1" s="255"/>
      <c r="C1" s="255"/>
      <c r="D1" s="255"/>
      <c r="E1" s="174"/>
      <c r="F1" s="262" t="s">
        <v>166</v>
      </c>
      <c r="G1" s="262"/>
      <c r="H1" s="262"/>
      <c r="I1" s="262"/>
      <c r="J1" s="262"/>
      <c r="K1" s="262"/>
      <c r="L1" s="262"/>
      <c r="M1" s="262"/>
    </row>
    <row r="2" spans="4:13" s="9" customFormat="1" ht="6" customHeight="1">
      <c r="D2" s="139"/>
      <c r="E2" s="139"/>
      <c r="F2" s="7"/>
      <c r="G2" s="7"/>
      <c r="H2" s="7"/>
      <c r="I2" s="7"/>
      <c r="J2" s="7"/>
      <c r="K2" s="7"/>
      <c r="L2" s="7"/>
      <c r="M2" s="89"/>
    </row>
    <row r="3" spans="1:13" s="85" customFormat="1" ht="14.25" customHeight="1">
      <c r="A3" s="248" t="s">
        <v>140</v>
      </c>
      <c r="B3" s="258"/>
      <c r="C3" s="258"/>
      <c r="D3" s="258"/>
      <c r="E3" s="250"/>
      <c r="F3" s="268" t="s">
        <v>141</v>
      </c>
      <c r="G3" s="253"/>
      <c r="H3" s="254"/>
      <c r="I3" s="268" t="s">
        <v>142</v>
      </c>
      <c r="J3" s="269"/>
      <c r="K3" s="269"/>
      <c r="L3" s="269"/>
      <c r="M3" s="270"/>
    </row>
    <row r="4" spans="1:13" s="85" customFormat="1" ht="26.25" customHeight="1">
      <c r="A4" s="249"/>
      <c r="B4" s="259"/>
      <c r="C4" s="259"/>
      <c r="D4" s="259"/>
      <c r="E4" s="251"/>
      <c r="F4" s="247"/>
      <c r="G4" s="137" t="s">
        <v>143</v>
      </c>
      <c r="H4" s="137" t="s">
        <v>144</v>
      </c>
      <c r="I4" s="140" t="s">
        <v>145</v>
      </c>
      <c r="J4" s="140" t="s">
        <v>146</v>
      </c>
      <c r="K4" s="140" t="s">
        <v>147</v>
      </c>
      <c r="L4" s="140" t="s">
        <v>148</v>
      </c>
      <c r="M4" s="140" t="s">
        <v>149</v>
      </c>
    </row>
    <row r="5" spans="1:13" s="10" customFormat="1" ht="7.5" customHeight="1">
      <c r="A5" s="39"/>
      <c r="B5" s="12"/>
      <c r="C5" s="12"/>
      <c r="D5" s="12"/>
      <c r="E5" s="12"/>
      <c r="F5" s="142"/>
      <c r="G5" s="143"/>
      <c r="H5" s="143"/>
      <c r="I5" s="143"/>
      <c r="J5" s="143"/>
      <c r="K5" s="143"/>
      <c r="L5" s="143"/>
      <c r="M5" s="53"/>
    </row>
    <row r="6" spans="1:13" s="6" customFormat="1" ht="13.5" customHeight="1">
      <c r="A6" s="144"/>
      <c r="B6" s="176"/>
      <c r="C6" s="271" t="s">
        <v>167</v>
      </c>
      <c r="D6" s="271"/>
      <c r="E6" s="112"/>
      <c r="F6" s="235">
        <f>SUM(I6:M6)</f>
        <v>119</v>
      </c>
      <c r="G6" s="236">
        <f>SUM(G8,G15,G16,G17,G18,G19,G21)</f>
        <v>81</v>
      </c>
      <c r="H6" s="236">
        <f aca="true" t="shared" si="0" ref="H6:M6">SUM(H8,H15,H16,H17,H18,H19,H21)</f>
        <v>38</v>
      </c>
      <c r="I6" s="236">
        <f t="shared" si="0"/>
        <v>1</v>
      </c>
      <c r="J6" s="236">
        <f t="shared" si="0"/>
        <v>2</v>
      </c>
      <c r="K6" s="236">
        <f t="shared" si="0"/>
        <v>103</v>
      </c>
      <c r="L6" s="236">
        <f t="shared" si="0"/>
        <v>10</v>
      </c>
      <c r="M6" s="239">
        <f t="shared" si="0"/>
        <v>3</v>
      </c>
    </row>
    <row r="7" spans="1:13" s="6" customFormat="1" ht="7.5" customHeight="1">
      <c r="A7" s="144"/>
      <c r="B7" s="176"/>
      <c r="C7" s="145"/>
      <c r="D7" s="145"/>
      <c r="E7" s="112"/>
      <c r="F7" s="146"/>
      <c r="G7" s="147"/>
      <c r="H7" s="147"/>
      <c r="I7" s="147"/>
      <c r="J7" s="147"/>
      <c r="K7" s="147"/>
      <c r="L7" s="147"/>
      <c r="M7" s="148"/>
    </row>
    <row r="8" spans="1:13" s="10" customFormat="1" ht="13.5" customHeight="1">
      <c r="A8" s="39"/>
      <c r="B8" s="177"/>
      <c r="C8" s="272" t="s">
        <v>168</v>
      </c>
      <c r="D8" s="272"/>
      <c r="E8" s="150"/>
      <c r="F8" s="151">
        <f aca="true" t="shared" si="1" ref="F8:F21">SUM(I8:M8)</f>
        <v>4</v>
      </c>
      <c r="G8" s="152">
        <f aca="true" t="shared" si="2" ref="G8:M8">SUM(G9:G14)</f>
        <v>3</v>
      </c>
      <c r="H8" s="152">
        <f t="shared" si="2"/>
        <v>1</v>
      </c>
      <c r="I8" s="152">
        <f t="shared" si="2"/>
        <v>0</v>
      </c>
      <c r="J8" s="152">
        <f t="shared" si="2"/>
        <v>1</v>
      </c>
      <c r="K8" s="152">
        <f t="shared" si="2"/>
        <v>3</v>
      </c>
      <c r="L8" s="152">
        <f t="shared" si="2"/>
        <v>0</v>
      </c>
      <c r="M8" s="153">
        <f t="shared" si="2"/>
        <v>0</v>
      </c>
    </row>
    <row r="9" spans="1:13" s="10" customFormat="1" ht="13.5" customHeight="1">
      <c r="A9" s="39"/>
      <c r="B9" s="178"/>
      <c r="C9" s="178"/>
      <c r="D9" s="178" t="s">
        <v>169</v>
      </c>
      <c r="E9" s="154"/>
      <c r="F9" s="179">
        <f t="shared" si="1"/>
        <v>1</v>
      </c>
      <c r="G9" s="180">
        <v>1</v>
      </c>
      <c r="H9" s="180">
        <v>0</v>
      </c>
      <c r="I9" s="180">
        <v>0</v>
      </c>
      <c r="J9" s="180">
        <v>1</v>
      </c>
      <c r="K9" s="180">
        <v>0</v>
      </c>
      <c r="L9" s="180">
        <v>0</v>
      </c>
      <c r="M9" s="157">
        <v>0</v>
      </c>
    </row>
    <row r="10" spans="1:13" s="10" customFormat="1" ht="13.5" customHeight="1">
      <c r="A10" s="39"/>
      <c r="B10" s="178"/>
      <c r="C10" s="178"/>
      <c r="D10" s="178" t="s">
        <v>170</v>
      </c>
      <c r="E10" s="154"/>
      <c r="F10" s="179">
        <f t="shared" si="1"/>
        <v>0</v>
      </c>
      <c r="G10" s="180">
        <v>0</v>
      </c>
      <c r="H10" s="180">
        <v>0</v>
      </c>
      <c r="I10" s="180">
        <v>0</v>
      </c>
      <c r="J10" s="180">
        <v>0</v>
      </c>
      <c r="K10" s="180">
        <v>0</v>
      </c>
      <c r="L10" s="180">
        <v>0</v>
      </c>
      <c r="M10" s="157">
        <v>0</v>
      </c>
    </row>
    <row r="11" spans="1:13" s="10" customFormat="1" ht="13.5" customHeight="1">
      <c r="A11" s="39"/>
      <c r="B11" s="178"/>
      <c r="C11" s="178"/>
      <c r="D11" s="178" t="s">
        <v>171</v>
      </c>
      <c r="E11" s="154"/>
      <c r="F11" s="179">
        <f t="shared" si="1"/>
        <v>0</v>
      </c>
      <c r="G11" s="180">
        <v>0</v>
      </c>
      <c r="H11" s="180">
        <v>0</v>
      </c>
      <c r="I11" s="180">
        <v>0</v>
      </c>
      <c r="J11" s="180">
        <v>0</v>
      </c>
      <c r="K11" s="180">
        <v>0</v>
      </c>
      <c r="L11" s="180">
        <v>0</v>
      </c>
      <c r="M11" s="157">
        <v>0</v>
      </c>
    </row>
    <row r="12" spans="1:13" s="10" customFormat="1" ht="13.5" customHeight="1">
      <c r="A12" s="39"/>
      <c r="B12" s="178"/>
      <c r="C12" s="178"/>
      <c r="D12" s="178" t="s">
        <v>172</v>
      </c>
      <c r="E12" s="154"/>
      <c r="F12" s="179">
        <f t="shared" si="1"/>
        <v>0</v>
      </c>
      <c r="G12" s="180">
        <v>0</v>
      </c>
      <c r="H12" s="180">
        <v>0</v>
      </c>
      <c r="I12" s="180">
        <v>0</v>
      </c>
      <c r="J12" s="180">
        <v>0</v>
      </c>
      <c r="K12" s="180">
        <v>0</v>
      </c>
      <c r="L12" s="180">
        <v>0</v>
      </c>
      <c r="M12" s="157">
        <v>0</v>
      </c>
    </row>
    <row r="13" spans="1:13" s="10" customFormat="1" ht="13.5" customHeight="1">
      <c r="A13" s="39"/>
      <c r="B13" s="178"/>
      <c r="C13" s="178"/>
      <c r="D13" s="178" t="s">
        <v>173</v>
      </c>
      <c r="E13" s="154"/>
      <c r="F13" s="179">
        <f t="shared" si="1"/>
        <v>0</v>
      </c>
      <c r="G13" s="180">
        <v>0</v>
      </c>
      <c r="H13" s="180">
        <v>0</v>
      </c>
      <c r="I13" s="180">
        <v>0</v>
      </c>
      <c r="J13" s="180">
        <v>0</v>
      </c>
      <c r="K13" s="180">
        <v>0</v>
      </c>
      <c r="L13" s="180">
        <v>0</v>
      </c>
      <c r="M13" s="157">
        <v>0</v>
      </c>
    </row>
    <row r="14" spans="1:13" s="10" customFormat="1" ht="13.5" customHeight="1">
      <c r="A14" s="39"/>
      <c r="B14" s="178"/>
      <c r="C14" s="178"/>
      <c r="D14" s="178" t="s">
        <v>174</v>
      </c>
      <c r="E14" s="154"/>
      <c r="F14" s="179">
        <f>SUM(I14:M14)</f>
        <v>3</v>
      </c>
      <c r="G14" s="180">
        <v>2</v>
      </c>
      <c r="H14" s="180">
        <v>1</v>
      </c>
      <c r="I14" s="180">
        <v>0</v>
      </c>
      <c r="J14" s="180">
        <v>0</v>
      </c>
      <c r="K14" s="180">
        <v>3</v>
      </c>
      <c r="L14" s="180">
        <v>0</v>
      </c>
      <c r="M14" s="157">
        <v>0</v>
      </c>
    </row>
    <row r="15" spans="1:13" s="10" customFormat="1" ht="13.5" customHeight="1">
      <c r="A15" s="39"/>
      <c r="B15" s="218"/>
      <c r="C15" s="272" t="s">
        <v>175</v>
      </c>
      <c r="D15" s="272"/>
      <c r="E15" s="219"/>
      <c r="F15" s="222">
        <f t="shared" si="1"/>
        <v>0</v>
      </c>
      <c r="G15" s="223">
        <v>0</v>
      </c>
      <c r="H15" s="223">
        <v>0</v>
      </c>
      <c r="I15" s="223">
        <v>0</v>
      </c>
      <c r="J15" s="223">
        <v>0</v>
      </c>
      <c r="K15" s="223">
        <v>0</v>
      </c>
      <c r="L15" s="223">
        <v>0</v>
      </c>
      <c r="M15" s="221">
        <v>0</v>
      </c>
    </row>
    <row r="16" spans="1:13" s="10" customFormat="1" ht="13.5" customHeight="1">
      <c r="A16" s="39"/>
      <c r="B16" s="218"/>
      <c r="C16" s="272" t="s">
        <v>176</v>
      </c>
      <c r="D16" s="272"/>
      <c r="E16" s="219"/>
      <c r="F16" s="222">
        <f t="shared" si="1"/>
        <v>0</v>
      </c>
      <c r="G16" s="223">
        <v>0</v>
      </c>
      <c r="H16" s="223">
        <v>0</v>
      </c>
      <c r="I16" s="223">
        <v>0</v>
      </c>
      <c r="J16" s="223">
        <v>0</v>
      </c>
      <c r="K16" s="223">
        <v>0</v>
      </c>
      <c r="L16" s="223">
        <v>0</v>
      </c>
      <c r="M16" s="221">
        <v>0</v>
      </c>
    </row>
    <row r="17" spans="1:13" s="10" customFormat="1" ht="13.5" customHeight="1">
      <c r="A17" s="39"/>
      <c r="B17" s="218"/>
      <c r="C17" s="272" t="s">
        <v>159</v>
      </c>
      <c r="D17" s="272"/>
      <c r="E17" s="219"/>
      <c r="F17" s="222">
        <f t="shared" si="1"/>
        <v>1</v>
      </c>
      <c r="G17" s="223">
        <v>1</v>
      </c>
      <c r="H17" s="223">
        <v>0</v>
      </c>
      <c r="I17" s="223">
        <v>0</v>
      </c>
      <c r="J17" s="223">
        <v>0</v>
      </c>
      <c r="K17" s="223">
        <v>0</v>
      </c>
      <c r="L17" s="223">
        <v>0</v>
      </c>
      <c r="M17" s="221">
        <v>1</v>
      </c>
    </row>
    <row r="18" spans="1:13" s="10" customFormat="1" ht="13.5" customHeight="1">
      <c r="A18" s="39"/>
      <c r="B18" s="218"/>
      <c r="C18" s="272" t="s">
        <v>160</v>
      </c>
      <c r="D18" s="272"/>
      <c r="E18" s="219"/>
      <c r="F18" s="222">
        <f t="shared" si="1"/>
        <v>62</v>
      </c>
      <c r="G18" s="223">
        <v>44</v>
      </c>
      <c r="H18" s="223">
        <v>18</v>
      </c>
      <c r="I18" s="223">
        <v>1</v>
      </c>
      <c r="J18" s="223">
        <v>0</v>
      </c>
      <c r="K18" s="223">
        <v>59</v>
      </c>
      <c r="L18" s="223">
        <v>1</v>
      </c>
      <c r="M18" s="221">
        <v>1</v>
      </c>
    </row>
    <row r="19" spans="1:13" s="10" customFormat="1" ht="13.5" customHeight="1">
      <c r="A19" s="39"/>
      <c r="B19" s="218"/>
      <c r="C19" s="272" t="s">
        <v>161</v>
      </c>
      <c r="D19" s="272"/>
      <c r="E19" s="219"/>
      <c r="F19" s="222">
        <f t="shared" si="1"/>
        <v>51</v>
      </c>
      <c r="G19" s="223">
        <v>32</v>
      </c>
      <c r="H19" s="223">
        <v>19</v>
      </c>
      <c r="I19" s="223">
        <v>0</v>
      </c>
      <c r="J19" s="223">
        <v>1</v>
      </c>
      <c r="K19" s="223">
        <v>40</v>
      </c>
      <c r="L19" s="223">
        <v>9</v>
      </c>
      <c r="M19" s="221">
        <v>1</v>
      </c>
    </row>
    <row r="20" spans="1:13" s="10" customFormat="1" ht="13.5" customHeight="1">
      <c r="A20" s="39"/>
      <c r="B20" s="178"/>
      <c r="C20" s="159"/>
      <c r="D20" s="160" t="s">
        <v>162</v>
      </c>
      <c r="E20" s="161"/>
      <c r="F20" s="179">
        <f t="shared" si="1"/>
        <v>47</v>
      </c>
      <c r="G20" s="180">
        <v>28</v>
      </c>
      <c r="H20" s="180">
        <v>19</v>
      </c>
      <c r="I20" s="180">
        <v>0</v>
      </c>
      <c r="J20" s="180">
        <v>1</v>
      </c>
      <c r="K20" s="180">
        <v>36</v>
      </c>
      <c r="L20" s="180">
        <v>9</v>
      </c>
      <c r="M20" s="157">
        <v>1</v>
      </c>
    </row>
    <row r="21" spans="1:13" s="10" customFormat="1" ht="13.5" customHeight="1">
      <c r="A21" s="39"/>
      <c r="B21" s="218"/>
      <c r="C21" s="272" t="s">
        <v>163</v>
      </c>
      <c r="D21" s="272"/>
      <c r="E21" s="219"/>
      <c r="F21" s="222">
        <f t="shared" si="1"/>
        <v>1</v>
      </c>
      <c r="G21" s="223">
        <v>1</v>
      </c>
      <c r="H21" s="223">
        <v>0</v>
      </c>
      <c r="I21" s="223">
        <v>0</v>
      </c>
      <c r="J21" s="223">
        <v>0</v>
      </c>
      <c r="K21" s="223">
        <v>1</v>
      </c>
      <c r="L21" s="223">
        <v>0</v>
      </c>
      <c r="M21" s="221">
        <v>0</v>
      </c>
    </row>
    <row r="22" spans="1:13" s="10" customFormat="1" ht="8.25" customHeight="1">
      <c r="A22" s="39"/>
      <c r="B22" s="178"/>
      <c r="C22" s="178"/>
      <c r="D22" s="178"/>
      <c r="E22" s="115"/>
      <c r="F22" s="30"/>
      <c r="G22" s="31"/>
      <c r="H22" s="31"/>
      <c r="I22" s="31"/>
      <c r="J22" s="31"/>
      <c r="K22" s="31"/>
      <c r="L22" s="31"/>
      <c r="M22" s="181"/>
    </row>
    <row r="23" spans="1:13" s="10" customFormat="1" ht="13.5" customHeight="1">
      <c r="A23" s="39"/>
      <c r="B23" s="178"/>
      <c r="C23" s="267" t="s">
        <v>256</v>
      </c>
      <c r="D23" s="267"/>
      <c r="E23" s="12"/>
      <c r="F23" s="164">
        <f>F8/F6*100</f>
        <v>3.361344537815126</v>
      </c>
      <c r="G23" s="165">
        <f aca="true" t="shared" si="3" ref="G23:L23">G8/G6*100</f>
        <v>3.7037037037037033</v>
      </c>
      <c r="H23" s="165">
        <f t="shared" si="3"/>
        <v>2.631578947368421</v>
      </c>
      <c r="I23" s="165">
        <f>I8/I6*100</f>
        <v>0</v>
      </c>
      <c r="J23" s="165">
        <f>J8/J6*100</f>
        <v>50</v>
      </c>
      <c r="K23" s="165">
        <f t="shared" si="3"/>
        <v>2.912621359223301</v>
      </c>
      <c r="L23" s="165">
        <f t="shared" si="3"/>
        <v>0</v>
      </c>
      <c r="M23" s="168">
        <f>M8/M6*100</f>
        <v>0</v>
      </c>
    </row>
    <row r="24" spans="1:13" s="10" customFormat="1" ht="13.5" customHeight="1">
      <c r="A24" s="39"/>
      <c r="B24" s="178"/>
      <c r="C24" s="267" t="s">
        <v>257</v>
      </c>
      <c r="D24" s="267"/>
      <c r="E24" s="12"/>
      <c r="F24" s="164">
        <f>F18/F6*100</f>
        <v>52.10084033613446</v>
      </c>
      <c r="G24" s="165">
        <f aca="true" t="shared" si="4" ref="G24:M24">G18/G6*100</f>
        <v>54.32098765432099</v>
      </c>
      <c r="H24" s="165">
        <f t="shared" si="4"/>
        <v>47.368421052631575</v>
      </c>
      <c r="I24" s="165">
        <f>I18/I6*100</f>
        <v>100</v>
      </c>
      <c r="J24" s="165">
        <f>J18/J6*100</f>
        <v>0</v>
      </c>
      <c r="K24" s="165">
        <f t="shared" si="4"/>
        <v>57.28155339805825</v>
      </c>
      <c r="L24" s="165">
        <f t="shared" si="4"/>
        <v>10</v>
      </c>
      <c r="M24" s="168">
        <f t="shared" si="4"/>
        <v>33.33333333333333</v>
      </c>
    </row>
    <row r="25" spans="1:13" s="9" customFormat="1" ht="7.5" customHeight="1">
      <c r="A25" s="169"/>
      <c r="B25" s="7"/>
      <c r="C25" s="7"/>
      <c r="D25" s="7"/>
      <c r="E25" s="7"/>
      <c r="F25" s="170"/>
      <c r="G25" s="171"/>
      <c r="H25" s="171"/>
      <c r="I25" s="171"/>
      <c r="J25" s="171"/>
      <c r="K25" s="171"/>
      <c r="L25" s="171"/>
      <c r="M25" s="172"/>
    </row>
    <row r="26" spans="1:14" ht="13.5">
      <c r="A26" s="182"/>
      <c r="B26" s="182"/>
      <c r="C26" s="182"/>
      <c r="D26" s="2"/>
      <c r="E26" s="2"/>
      <c r="F26" s="182"/>
      <c r="G26" s="182"/>
      <c r="H26" s="182"/>
      <c r="I26" s="182"/>
      <c r="J26" s="182"/>
      <c r="K26" s="182"/>
      <c r="L26" s="182"/>
      <c r="M26" s="182"/>
      <c r="N26" s="2"/>
    </row>
    <row r="27" spans="4:14" ht="13.5">
      <c r="D27" s="2"/>
      <c r="E27" s="2"/>
      <c r="N27" s="2"/>
    </row>
    <row r="28" spans="4:14" ht="13.5">
      <c r="D28" s="2"/>
      <c r="E28" s="2"/>
      <c r="N28" s="2"/>
    </row>
    <row r="29" spans="4:14" ht="13.5">
      <c r="D29" s="2"/>
      <c r="E29" s="2"/>
      <c r="N29" s="2"/>
    </row>
    <row r="30" spans="4:14" ht="13.5">
      <c r="D30" s="2"/>
      <c r="E30" s="2"/>
      <c r="N30" s="2"/>
    </row>
    <row r="31" spans="4:14" ht="13.5">
      <c r="D31" s="2"/>
      <c r="E31" s="2"/>
      <c r="N31" s="2"/>
    </row>
    <row r="32" spans="4:14" ht="13.5">
      <c r="D32" s="2"/>
      <c r="E32" s="2"/>
      <c r="N32" s="2"/>
    </row>
    <row r="33" spans="4:14" ht="13.5"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4:14" ht="13.5"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</sheetData>
  <sheetProtection/>
  <mergeCells count="16">
    <mergeCell ref="A1:D1"/>
    <mergeCell ref="F1:M1"/>
    <mergeCell ref="A3:E4"/>
    <mergeCell ref="F3:F4"/>
    <mergeCell ref="G3:H3"/>
    <mergeCell ref="I3:M3"/>
    <mergeCell ref="C19:D19"/>
    <mergeCell ref="C21:D21"/>
    <mergeCell ref="C23:D23"/>
    <mergeCell ref="C24:D24"/>
    <mergeCell ref="C6:D6"/>
    <mergeCell ref="C8:D8"/>
    <mergeCell ref="C15:D15"/>
    <mergeCell ref="C16:D16"/>
    <mergeCell ref="C17:D17"/>
    <mergeCell ref="C18:D18"/>
  </mergeCells>
  <printOptions/>
  <pageMargins left="0.4724409448818898" right="0.7874015748031497" top="0.984251968503937" bottom="0.984251968503937" header="0.5118110236220472" footer="0.5118110236220472"/>
  <pageSetup horizontalDpi="600" verticalDpi="600" orientation="portrait" paperSize="9" r:id="rId1"/>
  <ignoredErrors>
    <ignoredError sqref="G8:M8 F9:F21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W18"/>
  <sheetViews>
    <sheetView showGridLines="0" zoomScaleSheetLayoutView="100" zoomScalePageLayoutView="0" workbookViewId="0" topLeftCell="A1">
      <pane xSplit="2" topLeftCell="C1" activePane="topRight" state="frozen"/>
      <selection pane="topLeft" activeCell="A1" sqref="A1"/>
      <selection pane="topRight" activeCell="Q20" sqref="Q20"/>
    </sheetView>
  </sheetViews>
  <sheetFormatPr defaultColWidth="9.00390625" defaultRowHeight="13.5"/>
  <cols>
    <col min="1" max="1" width="11.375" style="0" customWidth="1"/>
    <col min="2" max="2" width="7.375" style="0" customWidth="1"/>
    <col min="3" max="3" width="7.625" style="0" customWidth="1"/>
    <col min="4" max="4" width="9.75390625" style="0" customWidth="1"/>
    <col min="5" max="6" width="6.75390625" style="0" bestFit="1" customWidth="1"/>
    <col min="7" max="7" width="7.75390625" style="0" bestFit="1" customWidth="1"/>
    <col min="8" max="8" width="8.50390625" style="0" bestFit="1" customWidth="1"/>
    <col min="9" max="9" width="9.75390625" style="0" customWidth="1"/>
    <col min="10" max="14" width="9.875" style="0" customWidth="1"/>
    <col min="15" max="15" width="5.75390625" style="0" customWidth="1"/>
    <col min="16" max="16" width="8.875" style="0" bestFit="1" customWidth="1"/>
    <col min="17" max="18" width="8.00390625" style="0" bestFit="1" customWidth="1"/>
    <col min="19" max="19" width="6.375" style="0" bestFit="1" customWidth="1"/>
    <col min="20" max="20" width="7.125" style="0" bestFit="1" customWidth="1"/>
    <col min="21" max="21" width="8.50390625" style="0" bestFit="1" customWidth="1"/>
    <col min="22" max="22" width="9.875" style="0" customWidth="1"/>
    <col min="23" max="23" width="5.50390625" style="0" customWidth="1"/>
  </cols>
  <sheetData>
    <row r="1" spans="1:23" s="207" customFormat="1" ht="15.75" customHeight="1">
      <c r="A1" s="206" t="s">
        <v>57</v>
      </c>
      <c r="C1" s="289" t="s">
        <v>252</v>
      </c>
      <c r="D1" s="289"/>
      <c r="E1" s="289"/>
      <c r="F1" s="289"/>
      <c r="G1" s="289"/>
      <c r="H1" s="289"/>
      <c r="I1" s="289"/>
      <c r="J1" s="289"/>
      <c r="K1" s="289"/>
      <c r="L1" s="290" t="s">
        <v>253</v>
      </c>
      <c r="M1" s="290"/>
      <c r="N1" s="290"/>
      <c r="O1" s="290"/>
      <c r="P1" s="290"/>
      <c r="Q1" s="290"/>
      <c r="R1" s="290"/>
      <c r="S1" s="290"/>
      <c r="T1" s="290"/>
      <c r="U1" s="290"/>
      <c r="V1" s="290"/>
      <c r="W1" s="290"/>
    </row>
    <row r="2" spans="1:23" ht="11.25" customHeight="1">
      <c r="A2" s="185"/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V2" s="185"/>
      <c r="W2" s="208" t="s">
        <v>211</v>
      </c>
    </row>
    <row r="3" spans="1:23" s="185" customFormat="1" ht="13.5" customHeight="1">
      <c r="A3" s="288" t="s">
        <v>212</v>
      </c>
      <c r="B3" s="288"/>
      <c r="C3" s="291" t="s">
        <v>69</v>
      </c>
      <c r="D3" s="283" t="s">
        <v>213</v>
      </c>
      <c r="E3" s="283" t="s">
        <v>214</v>
      </c>
      <c r="F3" s="283" t="s">
        <v>215</v>
      </c>
      <c r="G3" s="283" t="s">
        <v>216</v>
      </c>
      <c r="H3" s="283" t="s">
        <v>217</v>
      </c>
      <c r="I3" s="293" t="s">
        <v>218</v>
      </c>
      <c r="J3" s="294"/>
      <c r="K3" s="295"/>
      <c r="L3" s="283" t="s">
        <v>219</v>
      </c>
      <c r="M3" s="283" t="s">
        <v>220</v>
      </c>
      <c r="N3" s="283" t="s">
        <v>221</v>
      </c>
      <c r="O3" s="285" t="s">
        <v>222</v>
      </c>
      <c r="P3" s="286"/>
      <c r="Q3" s="286"/>
      <c r="R3" s="286"/>
      <c r="S3" s="286"/>
      <c r="T3" s="287"/>
      <c r="U3" s="283" t="s">
        <v>223</v>
      </c>
      <c r="V3" s="288" t="s">
        <v>224</v>
      </c>
      <c r="W3" s="288"/>
    </row>
    <row r="4" spans="1:23" s="185" customFormat="1" ht="49.5" customHeight="1">
      <c r="A4" s="288"/>
      <c r="B4" s="288"/>
      <c r="C4" s="292"/>
      <c r="D4" s="284"/>
      <c r="E4" s="284"/>
      <c r="F4" s="284"/>
      <c r="G4" s="284"/>
      <c r="H4" s="284"/>
      <c r="I4" s="210" t="s">
        <v>225</v>
      </c>
      <c r="J4" s="211" t="s">
        <v>226</v>
      </c>
      <c r="K4" s="211" t="s">
        <v>227</v>
      </c>
      <c r="L4" s="284"/>
      <c r="M4" s="284"/>
      <c r="N4" s="284"/>
      <c r="O4" s="209" t="s">
        <v>225</v>
      </c>
      <c r="P4" s="212" t="s">
        <v>228</v>
      </c>
      <c r="Q4" s="212" t="s">
        <v>229</v>
      </c>
      <c r="R4" s="212" t="s">
        <v>230</v>
      </c>
      <c r="S4" s="213" t="s">
        <v>231</v>
      </c>
      <c r="T4" s="213" t="s">
        <v>232</v>
      </c>
      <c r="U4" s="284"/>
      <c r="V4" s="288"/>
      <c r="W4" s="288"/>
    </row>
    <row r="5" spans="1:23" ht="7.5" customHeight="1">
      <c r="A5" s="191"/>
      <c r="B5" s="192"/>
      <c r="C5" s="193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92"/>
      <c r="U5" s="195"/>
      <c r="V5" s="191"/>
      <c r="W5" s="195"/>
    </row>
    <row r="6" spans="1:23" ht="13.5">
      <c r="A6" s="277" t="s">
        <v>233</v>
      </c>
      <c r="B6" s="278"/>
      <c r="C6" s="67">
        <f>SUM(D6:U6)-(I6+O6)</f>
        <v>62</v>
      </c>
      <c r="D6" s="240">
        <v>1</v>
      </c>
      <c r="E6" s="240">
        <v>7</v>
      </c>
      <c r="F6" s="240">
        <v>6</v>
      </c>
      <c r="G6" s="240">
        <v>3</v>
      </c>
      <c r="H6" s="240">
        <v>0</v>
      </c>
      <c r="I6" s="240">
        <v>6</v>
      </c>
      <c r="J6" s="240">
        <v>6</v>
      </c>
      <c r="K6" s="240">
        <v>0</v>
      </c>
      <c r="L6" s="240">
        <v>0</v>
      </c>
      <c r="M6" s="240">
        <v>1</v>
      </c>
      <c r="N6" s="240">
        <v>17</v>
      </c>
      <c r="O6" s="240">
        <v>21</v>
      </c>
      <c r="P6" s="240">
        <v>20</v>
      </c>
      <c r="Q6" s="240">
        <v>0</v>
      </c>
      <c r="R6" s="240">
        <v>1</v>
      </c>
      <c r="S6" s="240">
        <v>0</v>
      </c>
      <c r="T6" s="240">
        <v>0</v>
      </c>
      <c r="U6" s="68">
        <v>0</v>
      </c>
      <c r="V6" s="279" t="s">
        <v>199</v>
      </c>
      <c r="W6" s="280"/>
    </row>
    <row r="7" spans="1:23" s="215" customFormat="1" ht="13.5">
      <c r="A7" s="281" t="s">
        <v>143</v>
      </c>
      <c r="B7" s="282"/>
      <c r="C7" s="198">
        <v>44</v>
      </c>
      <c r="D7" s="198">
        <v>1</v>
      </c>
      <c r="E7" s="198">
        <v>4</v>
      </c>
      <c r="F7" s="198">
        <v>3</v>
      </c>
      <c r="G7" s="198">
        <v>2</v>
      </c>
      <c r="H7" s="198">
        <v>0</v>
      </c>
      <c r="I7" s="198">
        <v>5</v>
      </c>
      <c r="J7" s="198">
        <v>5</v>
      </c>
      <c r="K7" s="198">
        <v>0</v>
      </c>
      <c r="L7" s="198">
        <v>0</v>
      </c>
      <c r="M7" s="198">
        <v>1</v>
      </c>
      <c r="N7" s="198">
        <v>12</v>
      </c>
      <c r="O7" s="198">
        <v>16</v>
      </c>
      <c r="P7" s="198">
        <v>15</v>
      </c>
      <c r="Q7" s="198">
        <v>0</v>
      </c>
      <c r="R7" s="198">
        <v>1</v>
      </c>
      <c r="S7" s="198">
        <v>0</v>
      </c>
      <c r="T7" s="198">
        <v>0</v>
      </c>
      <c r="U7" s="214">
        <v>0</v>
      </c>
      <c r="V7" s="281" t="s">
        <v>234</v>
      </c>
      <c r="W7" s="282"/>
    </row>
    <row r="8" spans="1:23" s="215" customFormat="1" ht="13.5">
      <c r="A8" s="281" t="s">
        <v>144</v>
      </c>
      <c r="B8" s="282"/>
      <c r="C8" s="198">
        <v>18</v>
      </c>
      <c r="D8" s="198">
        <v>0</v>
      </c>
      <c r="E8" s="198">
        <v>3</v>
      </c>
      <c r="F8" s="198">
        <v>3</v>
      </c>
      <c r="G8" s="198">
        <v>1</v>
      </c>
      <c r="H8" s="198">
        <v>0</v>
      </c>
      <c r="I8" s="198">
        <v>1</v>
      </c>
      <c r="J8" s="198">
        <v>1</v>
      </c>
      <c r="K8" s="198">
        <v>0</v>
      </c>
      <c r="L8" s="198">
        <v>0</v>
      </c>
      <c r="M8" s="198">
        <v>0</v>
      </c>
      <c r="N8" s="198">
        <v>5</v>
      </c>
      <c r="O8" s="198">
        <v>5</v>
      </c>
      <c r="P8" s="198">
        <v>5</v>
      </c>
      <c r="Q8" s="198">
        <v>0</v>
      </c>
      <c r="R8" s="198">
        <v>0</v>
      </c>
      <c r="S8" s="198">
        <v>0</v>
      </c>
      <c r="T8" s="198">
        <v>0</v>
      </c>
      <c r="U8" s="216">
        <f>U6-U7</f>
        <v>0</v>
      </c>
      <c r="V8" s="281" t="s">
        <v>144</v>
      </c>
      <c r="W8" s="282"/>
    </row>
    <row r="9" spans="1:23" ht="7.5" customHeight="1">
      <c r="A9" s="196"/>
      <c r="B9" s="197"/>
      <c r="C9" s="199"/>
      <c r="D9" s="200"/>
      <c r="E9" s="200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  <c r="R9" s="200"/>
      <c r="S9" s="200"/>
      <c r="T9" s="200"/>
      <c r="U9" s="217"/>
      <c r="V9" s="196"/>
      <c r="W9" s="197"/>
    </row>
    <row r="10" spans="1:23" ht="13.5">
      <c r="A10" s="273" t="s">
        <v>202</v>
      </c>
      <c r="B10" s="274"/>
      <c r="C10" s="198">
        <v>1</v>
      </c>
      <c r="D10" s="198">
        <v>1</v>
      </c>
      <c r="E10" s="198">
        <v>0</v>
      </c>
      <c r="F10" s="198">
        <v>0</v>
      </c>
      <c r="G10" s="198">
        <v>0</v>
      </c>
      <c r="H10" s="198">
        <v>0</v>
      </c>
      <c r="I10" s="200">
        <v>0</v>
      </c>
      <c r="J10" s="198">
        <v>0</v>
      </c>
      <c r="K10" s="198">
        <v>0</v>
      </c>
      <c r="L10" s="51">
        <v>0</v>
      </c>
      <c r="M10" s="51">
        <v>0</v>
      </c>
      <c r="N10" s="51">
        <v>0</v>
      </c>
      <c r="O10" s="198">
        <v>0</v>
      </c>
      <c r="P10" s="198">
        <v>0</v>
      </c>
      <c r="Q10" s="198">
        <v>0</v>
      </c>
      <c r="R10" s="198">
        <v>0</v>
      </c>
      <c r="S10" s="198">
        <v>0</v>
      </c>
      <c r="T10" s="198">
        <v>0</v>
      </c>
      <c r="U10" s="57">
        <v>0</v>
      </c>
      <c r="V10" s="273" t="s">
        <v>235</v>
      </c>
      <c r="W10" s="274"/>
    </row>
    <row r="11" spans="1:23" ht="13.5">
      <c r="A11" s="273" t="s">
        <v>204</v>
      </c>
      <c r="B11" s="274"/>
      <c r="C11" s="198">
        <v>0</v>
      </c>
      <c r="D11" s="198">
        <v>0</v>
      </c>
      <c r="E11" s="198">
        <v>0</v>
      </c>
      <c r="F11" s="198">
        <v>0</v>
      </c>
      <c r="G11" s="198">
        <v>0</v>
      </c>
      <c r="H11" s="198">
        <v>0</v>
      </c>
      <c r="I11" s="200">
        <v>0</v>
      </c>
      <c r="J11" s="198">
        <v>0</v>
      </c>
      <c r="K11" s="198">
        <v>0</v>
      </c>
      <c r="L11" s="51">
        <v>0</v>
      </c>
      <c r="M11" s="51">
        <v>0</v>
      </c>
      <c r="N11" s="51">
        <v>0</v>
      </c>
      <c r="O11" s="198">
        <v>0</v>
      </c>
      <c r="P11" s="198">
        <v>0</v>
      </c>
      <c r="Q11" s="198">
        <v>0</v>
      </c>
      <c r="R11" s="198">
        <v>0</v>
      </c>
      <c r="S11" s="198">
        <v>0</v>
      </c>
      <c r="T11" s="198">
        <v>0</v>
      </c>
      <c r="U11" s="57">
        <v>0</v>
      </c>
      <c r="V11" s="273" t="s">
        <v>236</v>
      </c>
      <c r="W11" s="274"/>
    </row>
    <row r="12" spans="1:23" ht="13.5">
      <c r="A12" s="273" t="s">
        <v>206</v>
      </c>
      <c r="B12" s="274"/>
      <c r="C12" s="198">
        <v>59</v>
      </c>
      <c r="D12" s="198">
        <v>0</v>
      </c>
      <c r="E12" s="198">
        <v>6</v>
      </c>
      <c r="F12" s="198">
        <v>6</v>
      </c>
      <c r="G12" s="198">
        <v>3</v>
      </c>
      <c r="H12" s="198">
        <v>0</v>
      </c>
      <c r="I12" s="200">
        <v>6</v>
      </c>
      <c r="J12" s="198">
        <v>6</v>
      </c>
      <c r="K12" s="198">
        <v>0</v>
      </c>
      <c r="L12" s="51">
        <v>0</v>
      </c>
      <c r="M12" s="51">
        <v>1</v>
      </c>
      <c r="N12" s="51">
        <v>17</v>
      </c>
      <c r="O12" s="198">
        <v>20</v>
      </c>
      <c r="P12" s="198">
        <v>19</v>
      </c>
      <c r="Q12" s="198">
        <v>0</v>
      </c>
      <c r="R12" s="198">
        <v>1</v>
      </c>
      <c r="S12" s="198">
        <v>0</v>
      </c>
      <c r="T12" s="198">
        <v>0</v>
      </c>
      <c r="U12" s="57">
        <v>0</v>
      </c>
      <c r="V12" s="273" t="s">
        <v>237</v>
      </c>
      <c r="W12" s="274"/>
    </row>
    <row r="13" spans="1:23" ht="13.5">
      <c r="A13" s="273" t="s">
        <v>238</v>
      </c>
      <c r="B13" s="274"/>
      <c r="C13" s="198">
        <v>1</v>
      </c>
      <c r="D13" s="198">
        <v>0</v>
      </c>
      <c r="E13" s="198">
        <v>1</v>
      </c>
      <c r="F13" s="198">
        <v>0</v>
      </c>
      <c r="G13" s="198">
        <v>0</v>
      </c>
      <c r="H13" s="198">
        <v>0</v>
      </c>
      <c r="I13" s="200">
        <v>0</v>
      </c>
      <c r="J13" s="198">
        <v>0</v>
      </c>
      <c r="K13" s="198">
        <v>0</v>
      </c>
      <c r="L13" s="51">
        <v>0</v>
      </c>
      <c r="M13" s="51">
        <v>0</v>
      </c>
      <c r="N13" s="51">
        <v>0</v>
      </c>
      <c r="O13" s="198">
        <v>0</v>
      </c>
      <c r="P13" s="198">
        <v>0</v>
      </c>
      <c r="Q13" s="198">
        <v>0</v>
      </c>
      <c r="R13" s="198">
        <v>0</v>
      </c>
      <c r="S13" s="198">
        <v>0</v>
      </c>
      <c r="T13" s="198">
        <v>0</v>
      </c>
      <c r="U13" s="57">
        <v>0</v>
      </c>
      <c r="V13" s="273" t="s">
        <v>239</v>
      </c>
      <c r="W13" s="274"/>
    </row>
    <row r="14" spans="1:23" ht="13.5">
      <c r="A14" s="273" t="s">
        <v>210</v>
      </c>
      <c r="B14" s="274"/>
      <c r="C14" s="198">
        <v>1</v>
      </c>
      <c r="D14" s="198">
        <v>0</v>
      </c>
      <c r="E14" s="198">
        <v>0</v>
      </c>
      <c r="F14" s="198">
        <v>0</v>
      </c>
      <c r="G14" s="198">
        <v>0</v>
      </c>
      <c r="H14" s="198">
        <v>0</v>
      </c>
      <c r="I14" s="200">
        <v>0</v>
      </c>
      <c r="J14" s="198">
        <v>0</v>
      </c>
      <c r="K14" s="198">
        <v>0</v>
      </c>
      <c r="L14" s="51">
        <v>0</v>
      </c>
      <c r="M14" s="51">
        <v>0</v>
      </c>
      <c r="N14" s="51">
        <v>0</v>
      </c>
      <c r="O14" s="198">
        <v>1</v>
      </c>
      <c r="P14" s="198">
        <v>1</v>
      </c>
      <c r="Q14" s="198">
        <v>0</v>
      </c>
      <c r="R14" s="198">
        <v>0</v>
      </c>
      <c r="S14" s="198">
        <v>0</v>
      </c>
      <c r="T14" s="198">
        <v>0</v>
      </c>
      <c r="U14" s="57">
        <v>0</v>
      </c>
      <c r="V14" s="275" t="s">
        <v>240</v>
      </c>
      <c r="W14" s="276"/>
    </row>
    <row r="15" spans="1:23" ht="7.5" customHeight="1">
      <c r="A15" s="201"/>
      <c r="B15" s="202"/>
      <c r="C15" s="201"/>
      <c r="D15" s="202"/>
      <c r="E15" s="202"/>
      <c r="F15" s="202"/>
      <c r="G15" s="202"/>
      <c r="H15" s="202"/>
      <c r="I15" s="202"/>
      <c r="J15" s="202"/>
      <c r="K15" s="202"/>
      <c r="L15" s="202"/>
      <c r="M15" s="202"/>
      <c r="N15" s="202"/>
      <c r="O15" s="202"/>
      <c r="P15" s="202"/>
      <c r="Q15" s="202"/>
      <c r="R15" s="202"/>
      <c r="S15" s="202"/>
      <c r="T15" s="202"/>
      <c r="U15" s="205"/>
      <c r="V15" s="201"/>
      <c r="W15" s="205"/>
    </row>
    <row r="16" spans="1:23" ht="13.5">
      <c r="A16" s="185"/>
      <c r="B16" s="185"/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V16" s="185"/>
      <c r="W16" s="185"/>
    </row>
    <row r="17" spans="1:23" ht="13.5">
      <c r="A17" s="185"/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V17" s="185"/>
      <c r="W17" s="185"/>
    </row>
    <row r="18" spans="1:23" ht="13.5">
      <c r="A18" s="185"/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5"/>
      <c r="S18" s="185"/>
      <c r="T18" s="185"/>
      <c r="V18" s="185"/>
      <c r="W18" s="185"/>
    </row>
  </sheetData>
  <sheetProtection/>
  <mergeCells count="32">
    <mergeCell ref="C1:K1"/>
    <mergeCell ref="L1:W1"/>
    <mergeCell ref="A3:B4"/>
    <mergeCell ref="C3:C4"/>
    <mergeCell ref="D3:D4"/>
    <mergeCell ref="E3:E4"/>
    <mergeCell ref="F3:F4"/>
    <mergeCell ref="G3:G4"/>
    <mergeCell ref="H3:H4"/>
    <mergeCell ref="I3:K3"/>
    <mergeCell ref="L3:L4"/>
    <mergeCell ref="M3:M4"/>
    <mergeCell ref="N3:N4"/>
    <mergeCell ref="O3:T3"/>
    <mergeCell ref="U3:U4"/>
    <mergeCell ref="V3:W4"/>
    <mergeCell ref="A6:B6"/>
    <mergeCell ref="V6:W6"/>
    <mergeCell ref="A7:B7"/>
    <mergeCell ref="V7:W7"/>
    <mergeCell ref="A8:B8"/>
    <mergeCell ref="V8:W8"/>
    <mergeCell ref="A13:B13"/>
    <mergeCell ref="V13:W13"/>
    <mergeCell ref="A14:B14"/>
    <mergeCell ref="V14:W14"/>
    <mergeCell ref="A10:B10"/>
    <mergeCell ref="V10:W10"/>
    <mergeCell ref="A11:B11"/>
    <mergeCell ref="V11:W11"/>
    <mergeCell ref="A12:B12"/>
    <mergeCell ref="V12:W12"/>
  </mergeCells>
  <printOptions/>
  <pageMargins left="0.45" right="0.75" top="1" bottom="1" header="0.512" footer="0.512"/>
  <pageSetup horizontalDpi="600" verticalDpi="600" orientation="portrait" paperSize="9" scale="65" r:id="rId2"/>
  <colBreaks count="1" manualBreakCount="1">
    <brk id="11" max="65535" man="1"/>
  </col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Y17"/>
  <sheetViews>
    <sheetView showGridLines="0" zoomScalePageLayoutView="0" workbookViewId="0" topLeftCell="A1">
      <selection activeCell="N19" sqref="N19"/>
    </sheetView>
  </sheetViews>
  <sheetFormatPr defaultColWidth="9.00390625" defaultRowHeight="13.5"/>
  <cols>
    <col min="1" max="2" width="7.75390625" style="0" customWidth="1"/>
    <col min="3" max="8" width="7.625" style="0" customWidth="1"/>
    <col min="9" max="9" width="9.00390625" style="0" bestFit="1" customWidth="1"/>
    <col min="10" max="14" width="7.625" style="0" customWidth="1"/>
    <col min="15" max="15" width="9.00390625" style="0" bestFit="1" customWidth="1"/>
    <col min="16" max="16" width="9.00390625" style="0" customWidth="1"/>
    <col min="17" max="17" width="9.00390625" style="0" bestFit="1" customWidth="1"/>
    <col min="18" max="18" width="8.125" style="0" customWidth="1"/>
    <col min="19" max="19" width="7.625" style="0" customWidth="1"/>
    <col min="20" max="20" width="8.50390625" style="0" customWidth="1"/>
    <col min="21" max="22" width="10.50390625" style="0" customWidth="1"/>
    <col min="23" max="23" width="8.625" style="0" customWidth="1"/>
    <col min="24" max="25" width="8.875" style="0" customWidth="1"/>
  </cols>
  <sheetData>
    <row r="1" spans="1:25" s="184" customFormat="1" ht="15.75" customHeight="1">
      <c r="A1" s="183" t="s">
        <v>57</v>
      </c>
      <c r="C1" s="289" t="s">
        <v>254</v>
      </c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 t="s">
        <v>255</v>
      </c>
      <c r="O1" s="289"/>
      <c r="P1" s="289"/>
      <c r="Q1" s="289"/>
      <c r="R1" s="289"/>
      <c r="S1" s="289"/>
      <c r="T1" s="289"/>
      <c r="U1" s="289"/>
      <c r="V1" s="289"/>
      <c r="W1" s="289"/>
      <c r="X1" s="289"/>
      <c r="Y1" s="289"/>
    </row>
    <row r="2" spans="1:25" ht="13.5">
      <c r="A2" s="185"/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Y2" s="186" t="s">
        <v>82</v>
      </c>
    </row>
    <row r="3" spans="1:25" s="190" customFormat="1" ht="46.5" customHeight="1">
      <c r="A3" s="300" t="s">
        <v>177</v>
      </c>
      <c r="B3" s="301"/>
      <c r="C3" s="187" t="s">
        <v>178</v>
      </c>
      <c r="D3" s="188" t="s">
        <v>179</v>
      </c>
      <c r="E3" s="189" t="s">
        <v>180</v>
      </c>
      <c r="F3" s="188" t="s">
        <v>181</v>
      </c>
      <c r="G3" s="189" t="s">
        <v>182</v>
      </c>
      <c r="H3" s="189" t="s">
        <v>183</v>
      </c>
      <c r="I3" s="188" t="s">
        <v>184</v>
      </c>
      <c r="J3" s="188" t="s">
        <v>185</v>
      </c>
      <c r="K3" s="188" t="s">
        <v>186</v>
      </c>
      <c r="L3" s="188" t="s">
        <v>187</v>
      </c>
      <c r="M3" s="188" t="s">
        <v>188</v>
      </c>
      <c r="N3" s="188" t="s">
        <v>189</v>
      </c>
      <c r="O3" s="188" t="s">
        <v>190</v>
      </c>
      <c r="P3" s="188" t="s">
        <v>191</v>
      </c>
      <c r="Q3" s="188" t="s">
        <v>192</v>
      </c>
      <c r="R3" s="188" t="s">
        <v>193</v>
      </c>
      <c r="S3" s="188" t="s">
        <v>194</v>
      </c>
      <c r="T3" s="188" t="s">
        <v>195</v>
      </c>
      <c r="U3" s="188" t="s">
        <v>196</v>
      </c>
      <c r="V3" s="188" t="s">
        <v>197</v>
      </c>
      <c r="W3" s="188" t="s">
        <v>198</v>
      </c>
      <c r="X3" s="300" t="s">
        <v>177</v>
      </c>
      <c r="Y3" s="301"/>
    </row>
    <row r="4" spans="1:25" ht="7.5" customHeight="1">
      <c r="A4" s="191"/>
      <c r="B4" s="192"/>
      <c r="C4" s="193"/>
      <c r="D4" s="194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X4" s="191"/>
      <c r="Y4" s="195"/>
    </row>
    <row r="5" spans="1:25" ht="13.5">
      <c r="A5" s="279" t="s">
        <v>199</v>
      </c>
      <c r="B5" s="280"/>
      <c r="C5" s="240">
        <f>SUM(D5:W5)</f>
        <v>62</v>
      </c>
      <c r="D5" s="240">
        <v>6</v>
      </c>
      <c r="E5" s="240">
        <v>1</v>
      </c>
      <c r="F5" s="240">
        <v>0</v>
      </c>
      <c r="G5" s="240">
        <v>2</v>
      </c>
      <c r="H5" s="240">
        <v>12</v>
      </c>
      <c r="I5" s="240">
        <v>0</v>
      </c>
      <c r="J5" s="240">
        <v>0</v>
      </c>
      <c r="K5" s="240">
        <v>5</v>
      </c>
      <c r="L5" s="240">
        <v>20</v>
      </c>
      <c r="M5" s="240">
        <v>2</v>
      </c>
      <c r="N5" s="240">
        <v>0</v>
      </c>
      <c r="O5" s="240">
        <v>0</v>
      </c>
      <c r="P5" s="240">
        <v>3</v>
      </c>
      <c r="Q5" s="240">
        <v>1</v>
      </c>
      <c r="R5" s="240">
        <v>1</v>
      </c>
      <c r="S5" s="240">
        <v>3</v>
      </c>
      <c r="T5" s="240">
        <v>1</v>
      </c>
      <c r="U5" s="240">
        <v>3</v>
      </c>
      <c r="V5" s="240">
        <v>2</v>
      </c>
      <c r="W5" s="240">
        <v>0</v>
      </c>
      <c r="X5" s="279" t="s">
        <v>199</v>
      </c>
      <c r="Y5" s="280"/>
    </row>
    <row r="6" spans="1:25" ht="13.5">
      <c r="A6" s="298" t="s">
        <v>200</v>
      </c>
      <c r="B6" s="299"/>
      <c r="C6" s="198">
        <f>SUM(D6:W6)</f>
        <v>44</v>
      </c>
      <c r="D6" s="198">
        <v>5</v>
      </c>
      <c r="E6" s="198">
        <v>1</v>
      </c>
      <c r="F6" s="198">
        <v>0</v>
      </c>
      <c r="G6" s="198">
        <v>1</v>
      </c>
      <c r="H6" s="198">
        <v>10</v>
      </c>
      <c r="I6" s="198">
        <v>0</v>
      </c>
      <c r="J6" s="198">
        <v>0</v>
      </c>
      <c r="K6" s="198">
        <v>4</v>
      </c>
      <c r="L6" s="198">
        <v>12</v>
      </c>
      <c r="M6" s="198">
        <v>2</v>
      </c>
      <c r="N6" s="198">
        <v>0</v>
      </c>
      <c r="O6" s="198">
        <v>0</v>
      </c>
      <c r="P6" s="198">
        <v>2</v>
      </c>
      <c r="Q6" s="198">
        <v>1</v>
      </c>
      <c r="R6" s="198">
        <v>1</v>
      </c>
      <c r="S6" s="198">
        <v>2</v>
      </c>
      <c r="T6" s="198">
        <v>0</v>
      </c>
      <c r="U6" s="198">
        <v>3</v>
      </c>
      <c r="V6" s="198">
        <v>0</v>
      </c>
      <c r="W6" s="198">
        <v>0</v>
      </c>
      <c r="X6" s="298" t="s">
        <v>143</v>
      </c>
      <c r="Y6" s="299"/>
    </row>
    <row r="7" spans="1:25" ht="13.5">
      <c r="A7" s="298" t="s">
        <v>144</v>
      </c>
      <c r="B7" s="299"/>
      <c r="C7" s="198">
        <f>SUM(D7:W7)</f>
        <v>18</v>
      </c>
      <c r="D7" s="198">
        <v>1</v>
      </c>
      <c r="E7" s="198">
        <v>0</v>
      </c>
      <c r="F7" s="198">
        <v>0</v>
      </c>
      <c r="G7" s="198">
        <v>1</v>
      </c>
      <c r="H7" s="198">
        <v>2</v>
      </c>
      <c r="I7" s="198">
        <v>0</v>
      </c>
      <c r="J7" s="198">
        <v>0</v>
      </c>
      <c r="K7" s="198">
        <v>1</v>
      </c>
      <c r="L7" s="198">
        <v>8</v>
      </c>
      <c r="M7" s="198">
        <v>0</v>
      </c>
      <c r="N7" s="198">
        <v>0</v>
      </c>
      <c r="O7" s="198">
        <v>0</v>
      </c>
      <c r="P7" s="198">
        <v>1</v>
      </c>
      <c r="Q7" s="198">
        <v>0</v>
      </c>
      <c r="R7" s="198">
        <v>0</v>
      </c>
      <c r="S7" s="198">
        <v>1</v>
      </c>
      <c r="T7" s="198">
        <v>1</v>
      </c>
      <c r="U7" s="198">
        <v>0</v>
      </c>
      <c r="V7" s="198">
        <v>2</v>
      </c>
      <c r="W7" s="198">
        <v>0</v>
      </c>
      <c r="X7" s="298" t="s">
        <v>144</v>
      </c>
      <c r="Y7" s="299"/>
    </row>
    <row r="8" spans="1:25" ht="7.5" customHeight="1">
      <c r="A8" s="196"/>
      <c r="B8" s="197"/>
      <c r="C8" s="199"/>
      <c r="D8" s="200"/>
      <c r="E8" s="200"/>
      <c r="F8" s="200"/>
      <c r="G8" s="200"/>
      <c r="H8" s="200"/>
      <c r="I8" s="200"/>
      <c r="J8" s="200"/>
      <c r="K8" s="200"/>
      <c r="L8" s="200"/>
      <c r="M8" s="200"/>
      <c r="N8" s="200"/>
      <c r="O8" s="200"/>
      <c r="P8" s="200"/>
      <c r="Q8" s="200"/>
      <c r="R8" s="200"/>
      <c r="S8" s="200"/>
      <c r="T8" s="200"/>
      <c r="U8" s="52"/>
      <c r="V8" s="52"/>
      <c r="W8" s="52"/>
      <c r="X8" s="196"/>
      <c r="Y8" s="197"/>
    </row>
    <row r="9" spans="1:25" ht="13.5">
      <c r="A9" s="296" t="s">
        <v>201</v>
      </c>
      <c r="B9" s="297"/>
      <c r="C9" s="198">
        <v>1</v>
      </c>
      <c r="D9" s="198">
        <v>0</v>
      </c>
      <c r="E9" s="198">
        <v>0</v>
      </c>
      <c r="F9" s="198">
        <v>0</v>
      </c>
      <c r="G9" s="198">
        <v>0</v>
      </c>
      <c r="H9" s="198">
        <v>0</v>
      </c>
      <c r="I9" s="198">
        <v>0</v>
      </c>
      <c r="J9" s="198">
        <v>0</v>
      </c>
      <c r="K9" s="198">
        <v>0</v>
      </c>
      <c r="L9" s="198">
        <v>0</v>
      </c>
      <c r="M9" s="198">
        <v>0</v>
      </c>
      <c r="N9" s="198">
        <v>0</v>
      </c>
      <c r="O9" s="198">
        <v>0</v>
      </c>
      <c r="P9" s="198">
        <v>0</v>
      </c>
      <c r="Q9" s="198">
        <v>0</v>
      </c>
      <c r="R9" s="198">
        <v>0</v>
      </c>
      <c r="S9" s="198">
        <v>1</v>
      </c>
      <c r="T9" s="198">
        <v>0</v>
      </c>
      <c r="U9" s="198">
        <v>0</v>
      </c>
      <c r="V9" s="198">
        <v>0</v>
      </c>
      <c r="W9" s="198">
        <v>0</v>
      </c>
      <c r="X9" s="296" t="s">
        <v>202</v>
      </c>
      <c r="Y9" s="297"/>
    </row>
    <row r="10" spans="1:25" ht="13.5">
      <c r="A10" s="296" t="s">
        <v>203</v>
      </c>
      <c r="B10" s="297"/>
      <c r="C10" s="198">
        <v>0</v>
      </c>
      <c r="D10" s="198">
        <v>0</v>
      </c>
      <c r="E10" s="198">
        <v>0</v>
      </c>
      <c r="F10" s="198">
        <v>0</v>
      </c>
      <c r="G10" s="198">
        <v>0</v>
      </c>
      <c r="H10" s="198">
        <v>0</v>
      </c>
      <c r="I10" s="198">
        <v>0</v>
      </c>
      <c r="J10" s="198">
        <v>0</v>
      </c>
      <c r="K10" s="198">
        <v>0</v>
      </c>
      <c r="L10" s="198">
        <v>0</v>
      </c>
      <c r="M10" s="198">
        <v>0</v>
      </c>
      <c r="N10" s="198">
        <v>0</v>
      </c>
      <c r="O10" s="198">
        <v>0</v>
      </c>
      <c r="P10" s="198">
        <v>0</v>
      </c>
      <c r="Q10" s="198">
        <v>0</v>
      </c>
      <c r="R10" s="198">
        <v>0</v>
      </c>
      <c r="S10" s="198">
        <v>0</v>
      </c>
      <c r="T10" s="198">
        <v>0</v>
      </c>
      <c r="U10" s="198">
        <v>0</v>
      </c>
      <c r="V10" s="198">
        <v>0</v>
      </c>
      <c r="W10" s="198">
        <v>0</v>
      </c>
      <c r="X10" s="296" t="s">
        <v>204</v>
      </c>
      <c r="Y10" s="297"/>
    </row>
    <row r="11" spans="1:25" ht="13.5">
      <c r="A11" s="296" t="s">
        <v>205</v>
      </c>
      <c r="B11" s="297"/>
      <c r="C11" s="198">
        <v>59</v>
      </c>
      <c r="D11" s="198">
        <v>6</v>
      </c>
      <c r="E11" s="198">
        <v>1</v>
      </c>
      <c r="F11" s="198">
        <v>0</v>
      </c>
      <c r="G11" s="198">
        <v>2</v>
      </c>
      <c r="H11" s="198">
        <v>11</v>
      </c>
      <c r="I11" s="198">
        <v>0</v>
      </c>
      <c r="J11" s="198">
        <v>0</v>
      </c>
      <c r="K11" s="198">
        <v>5</v>
      </c>
      <c r="L11" s="198">
        <v>20</v>
      </c>
      <c r="M11" s="198">
        <v>2</v>
      </c>
      <c r="N11" s="198">
        <v>0</v>
      </c>
      <c r="O11" s="198">
        <v>0</v>
      </c>
      <c r="P11" s="198">
        <v>3</v>
      </c>
      <c r="Q11" s="198">
        <v>1</v>
      </c>
      <c r="R11" s="198">
        <v>0</v>
      </c>
      <c r="S11" s="198">
        <v>2</v>
      </c>
      <c r="T11" s="198">
        <v>1</v>
      </c>
      <c r="U11" s="198">
        <v>3</v>
      </c>
      <c r="V11" s="198">
        <v>2</v>
      </c>
      <c r="W11" s="198">
        <v>0</v>
      </c>
      <c r="X11" s="296" t="s">
        <v>206</v>
      </c>
      <c r="Y11" s="297"/>
    </row>
    <row r="12" spans="1:25" ht="13.5">
      <c r="A12" s="296" t="s">
        <v>207</v>
      </c>
      <c r="B12" s="297"/>
      <c r="C12" s="198">
        <v>1</v>
      </c>
      <c r="D12" s="198">
        <v>0</v>
      </c>
      <c r="E12" s="198">
        <v>0</v>
      </c>
      <c r="F12" s="198">
        <v>0</v>
      </c>
      <c r="G12" s="198">
        <v>0</v>
      </c>
      <c r="H12" s="198">
        <v>0</v>
      </c>
      <c r="I12" s="198">
        <v>0</v>
      </c>
      <c r="J12" s="198">
        <v>0</v>
      </c>
      <c r="K12" s="198">
        <v>0</v>
      </c>
      <c r="L12" s="198">
        <v>0</v>
      </c>
      <c r="M12" s="198">
        <v>0</v>
      </c>
      <c r="N12" s="198">
        <v>0</v>
      </c>
      <c r="O12" s="198">
        <v>0</v>
      </c>
      <c r="P12" s="198">
        <v>0</v>
      </c>
      <c r="Q12" s="198">
        <v>0</v>
      </c>
      <c r="R12" s="198">
        <v>1</v>
      </c>
      <c r="S12" s="198">
        <v>0</v>
      </c>
      <c r="T12" s="198">
        <v>0</v>
      </c>
      <c r="U12" s="198">
        <v>0</v>
      </c>
      <c r="V12" s="198">
        <v>0</v>
      </c>
      <c r="W12" s="198">
        <v>0</v>
      </c>
      <c r="X12" s="296" t="s">
        <v>208</v>
      </c>
      <c r="Y12" s="297"/>
    </row>
    <row r="13" spans="1:25" ht="13.5">
      <c r="A13" s="296" t="s">
        <v>209</v>
      </c>
      <c r="B13" s="297"/>
      <c r="C13" s="198">
        <v>1</v>
      </c>
      <c r="D13" s="198">
        <v>0</v>
      </c>
      <c r="E13" s="198">
        <v>0</v>
      </c>
      <c r="F13" s="198">
        <v>0</v>
      </c>
      <c r="G13" s="198">
        <v>0</v>
      </c>
      <c r="H13" s="198">
        <v>1</v>
      </c>
      <c r="I13" s="198">
        <v>0</v>
      </c>
      <c r="J13" s="198">
        <v>0</v>
      </c>
      <c r="K13" s="198">
        <v>0</v>
      </c>
      <c r="L13" s="198">
        <v>0</v>
      </c>
      <c r="M13" s="198">
        <v>0</v>
      </c>
      <c r="N13" s="198">
        <v>0</v>
      </c>
      <c r="O13" s="198">
        <v>0</v>
      </c>
      <c r="P13" s="198">
        <v>0</v>
      </c>
      <c r="Q13" s="198">
        <v>0</v>
      </c>
      <c r="R13" s="198">
        <v>0</v>
      </c>
      <c r="S13" s="198">
        <v>0</v>
      </c>
      <c r="T13" s="198">
        <v>0</v>
      </c>
      <c r="U13" s="198">
        <v>0</v>
      </c>
      <c r="V13" s="198">
        <v>0</v>
      </c>
      <c r="W13" s="198">
        <v>0</v>
      </c>
      <c r="X13" s="296" t="s">
        <v>210</v>
      </c>
      <c r="Y13" s="297"/>
    </row>
    <row r="14" spans="1:25" ht="7.5" customHeight="1">
      <c r="A14" s="201"/>
      <c r="B14" s="202"/>
      <c r="C14" s="201"/>
      <c r="D14" s="202"/>
      <c r="E14" s="202"/>
      <c r="F14" s="202"/>
      <c r="G14" s="202"/>
      <c r="H14" s="202"/>
      <c r="I14" s="202"/>
      <c r="J14" s="202"/>
      <c r="K14" s="202"/>
      <c r="L14" s="202"/>
      <c r="M14" s="202"/>
      <c r="N14" s="202"/>
      <c r="O14" s="202"/>
      <c r="P14" s="202"/>
      <c r="Q14" s="202"/>
      <c r="R14" s="202"/>
      <c r="S14" s="202"/>
      <c r="T14" s="202"/>
      <c r="U14" s="203"/>
      <c r="V14" s="203"/>
      <c r="W14" s="204"/>
      <c r="X14" s="201"/>
      <c r="Y14" s="205"/>
    </row>
    <row r="15" spans="1:22" ht="13.5">
      <c r="A15" s="185"/>
      <c r="B15" s="185"/>
      <c r="C15" s="185"/>
      <c r="D15" s="185"/>
      <c r="E15" s="185"/>
      <c r="F15" s="185"/>
      <c r="G15" s="185"/>
      <c r="U15" s="185"/>
      <c r="V15" s="185"/>
    </row>
    <row r="16" spans="1:22" ht="13.5">
      <c r="A16" s="185"/>
      <c r="B16" s="185"/>
      <c r="C16" s="185"/>
      <c r="D16" s="185"/>
      <c r="E16" s="185"/>
      <c r="F16" s="185"/>
      <c r="G16" s="185"/>
      <c r="U16" s="185"/>
      <c r="V16" s="185"/>
    </row>
    <row r="17" spans="1:22" ht="13.5">
      <c r="A17" s="185"/>
      <c r="B17" s="185"/>
      <c r="C17" s="185"/>
      <c r="D17" s="185"/>
      <c r="E17" s="185"/>
      <c r="F17" s="185"/>
      <c r="G17" s="185"/>
      <c r="U17" s="185"/>
      <c r="V17" s="185"/>
    </row>
  </sheetData>
  <sheetProtection/>
  <mergeCells count="20">
    <mergeCell ref="C1:M1"/>
    <mergeCell ref="A3:B3"/>
    <mergeCell ref="X3:Y3"/>
    <mergeCell ref="A5:B5"/>
    <mergeCell ref="X5:Y5"/>
    <mergeCell ref="N1:Y1"/>
    <mergeCell ref="A6:B6"/>
    <mergeCell ref="X6:Y6"/>
    <mergeCell ref="A7:B7"/>
    <mergeCell ref="X7:Y7"/>
    <mergeCell ref="A9:B9"/>
    <mergeCell ref="X9:Y9"/>
    <mergeCell ref="A13:B13"/>
    <mergeCell ref="X13:Y13"/>
    <mergeCell ref="A10:B10"/>
    <mergeCell ref="X10:Y10"/>
    <mergeCell ref="A11:B11"/>
    <mergeCell ref="X11:Y11"/>
    <mergeCell ref="A12:B12"/>
    <mergeCell ref="X12:Y12"/>
  </mergeCells>
  <printOptions/>
  <pageMargins left="0.22" right="0.27" top="1" bottom="1" header="0.512" footer="0.512"/>
  <pageSetup horizontalDpi="600" verticalDpi="600" orientation="portrait" paperSize="9" scale="91" r:id="rId2"/>
  <colBreaks count="1" manualBreakCount="1">
    <brk id="13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M20"/>
  <sheetViews>
    <sheetView showGridLines="0" zoomScaleSheetLayoutView="100" zoomScalePageLayoutView="0" workbookViewId="0" topLeftCell="A1">
      <selection activeCell="D15" sqref="D15"/>
    </sheetView>
  </sheetViews>
  <sheetFormatPr defaultColWidth="9.00390625" defaultRowHeight="13.5"/>
  <cols>
    <col min="1" max="1" width="12.625" style="1" customWidth="1"/>
    <col min="2" max="2" width="7.00390625" style="1" bestFit="1" customWidth="1"/>
    <col min="3" max="3" width="7.125" style="1" customWidth="1"/>
    <col min="4" max="4" width="7.00390625" style="1" bestFit="1" customWidth="1"/>
    <col min="5" max="13" width="6.75390625" style="1" bestFit="1" customWidth="1"/>
    <col min="14" max="16384" width="9.00390625" style="1" customWidth="1"/>
  </cols>
  <sheetData>
    <row r="1" spans="1:13" s="3" customFormat="1" ht="15.75" customHeight="1">
      <c r="A1" s="255" t="s">
        <v>57</v>
      </c>
      <c r="B1" s="255"/>
      <c r="C1" s="243" t="s">
        <v>122</v>
      </c>
      <c r="D1" s="243"/>
      <c r="E1" s="243"/>
      <c r="F1" s="243"/>
      <c r="G1" s="243"/>
      <c r="H1" s="243"/>
      <c r="I1" s="243"/>
      <c r="J1" s="243"/>
      <c r="K1" s="243"/>
      <c r="L1" s="243"/>
      <c r="M1" s="243"/>
    </row>
    <row r="2" spans="1:13" ht="13.5">
      <c r="A2" s="32"/>
      <c r="B2" s="32"/>
      <c r="C2" s="32"/>
      <c r="J2" s="32"/>
      <c r="K2" s="111"/>
      <c r="L2" s="256" t="s">
        <v>0</v>
      </c>
      <c r="M2" s="256"/>
    </row>
    <row r="3" spans="1:13" s="85" customFormat="1" ht="14.25" customHeight="1">
      <c r="A3" s="244" t="s">
        <v>27</v>
      </c>
      <c r="B3" s="244" t="s">
        <v>28</v>
      </c>
      <c r="C3" s="244" t="s">
        <v>14</v>
      </c>
      <c r="D3" s="252" t="s">
        <v>41</v>
      </c>
      <c r="E3" s="253"/>
      <c r="F3" s="254"/>
      <c r="G3" s="252" t="s">
        <v>42</v>
      </c>
      <c r="H3" s="253"/>
      <c r="I3" s="254"/>
      <c r="J3" s="252" t="s">
        <v>97</v>
      </c>
      <c r="K3" s="253"/>
      <c r="L3" s="253"/>
      <c r="M3" s="254"/>
    </row>
    <row r="4" spans="1:13" s="85" customFormat="1" ht="14.25" customHeight="1">
      <c r="A4" s="257"/>
      <c r="B4" s="257"/>
      <c r="C4" s="257"/>
      <c r="D4" s="248" t="s">
        <v>15</v>
      </c>
      <c r="E4" s="244" t="s">
        <v>20</v>
      </c>
      <c r="F4" s="250" t="s">
        <v>21</v>
      </c>
      <c r="G4" s="248" t="s">
        <v>15</v>
      </c>
      <c r="H4" s="244" t="s">
        <v>20</v>
      </c>
      <c r="I4" s="250" t="s">
        <v>21</v>
      </c>
      <c r="J4" s="244" t="s">
        <v>15</v>
      </c>
      <c r="K4" s="249" t="s">
        <v>116</v>
      </c>
      <c r="L4" s="251"/>
      <c r="M4" s="244" t="s">
        <v>56</v>
      </c>
    </row>
    <row r="5" spans="1:13" s="85" customFormat="1" ht="14.25" customHeight="1">
      <c r="A5" s="245"/>
      <c r="B5" s="245"/>
      <c r="C5" s="245"/>
      <c r="D5" s="249"/>
      <c r="E5" s="245"/>
      <c r="F5" s="251"/>
      <c r="G5" s="249"/>
      <c r="H5" s="245"/>
      <c r="I5" s="251"/>
      <c r="J5" s="245"/>
      <c r="K5" s="87" t="s">
        <v>117</v>
      </c>
      <c r="L5" s="87" t="s">
        <v>118</v>
      </c>
      <c r="M5" s="245"/>
    </row>
    <row r="6" spans="1:13" s="10" customFormat="1" ht="6" customHeight="1">
      <c r="A6" s="39"/>
      <c r="B6" s="23"/>
      <c r="C6" s="25"/>
      <c r="D6" s="25"/>
      <c r="E6" s="25"/>
      <c r="F6" s="25"/>
      <c r="G6" s="25"/>
      <c r="H6" s="25"/>
      <c r="I6" s="25"/>
      <c r="J6" s="25"/>
      <c r="K6" s="25"/>
      <c r="L6" s="106"/>
      <c r="M6" s="107"/>
    </row>
    <row r="7" spans="1:13" s="10" customFormat="1" ht="18.75" customHeight="1">
      <c r="A7" s="134" t="s">
        <v>137</v>
      </c>
      <c r="B7" s="129">
        <f aca="true" t="shared" si="0" ref="B7:M7">SUM(B9:B10)</f>
        <v>293</v>
      </c>
      <c r="C7" s="130">
        <f t="shared" si="0"/>
        <v>10</v>
      </c>
      <c r="D7" s="130">
        <f t="shared" si="0"/>
        <v>111</v>
      </c>
      <c r="E7" s="130">
        <f t="shared" si="0"/>
        <v>87</v>
      </c>
      <c r="F7" s="130">
        <f t="shared" si="0"/>
        <v>24</v>
      </c>
      <c r="G7" s="130">
        <f t="shared" si="0"/>
        <v>73</v>
      </c>
      <c r="H7" s="130">
        <f t="shared" si="0"/>
        <v>58</v>
      </c>
      <c r="I7" s="130">
        <f t="shared" si="0"/>
        <v>15</v>
      </c>
      <c r="J7" s="130">
        <f t="shared" si="0"/>
        <v>99</v>
      </c>
      <c r="K7" s="130">
        <f t="shared" si="0"/>
        <v>75</v>
      </c>
      <c r="L7" s="130">
        <f t="shared" si="0"/>
        <v>20</v>
      </c>
      <c r="M7" s="131">
        <f t="shared" si="0"/>
        <v>4</v>
      </c>
    </row>
    <row r="8" spans="1:13" s="10" customFormat="1" ht="7.5" customHeight="1">
      <c r="A8" s="134"/>
      <c r="B8" s="129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1"/>
    </row>
    <row r="9" spans="1:13" s="10" customFormat="1" ht="18.75" customHeight="1">
      <c r="A9" s="63" t="s">
        <v>98</v>
      </c>
      <c r="B9" s="24">
        <f>SUM(C9,D9,G9,J9)</f>
        <v>9</v>
      </c>
      <c r="C9" s="25">
        <v>0</v>
      </c>
      <c r="D9" s="25">
        <f>SUM(E9:F9)</f>
        <v>2</v>
      </c>
      <c r="E9" s="108">
        <v>0</v>
      </c>
      <c r="F9" s="108">
        <v>2</v>
      </c>
      <c r="G9" s="25">
        <f>SUM(H9:I9)</f>
        <v>3</v>
      </c>
      <c r="H9" s="108">
        <v>3</v>
      </c>
      <c r="I9" s="108">
        <v>0</v>
      </c>
      <c r="J9" s="25">
        <v>4</v>
      </c>
      <c r="K9" s="108">
        <v>3</v>
      </c>
      <c r="L9" s="108">
        <v>0</v>
      </c>
      <c r="M9" s="56">
        <v>1</v>
      </c>
    </row>
    <row r="10" spans="1:13" s="10" customFormat="1" ht="18.75" customHeight="1">
      <c r="A10" s="63" t="s">
        <v>99</v>
      </c>
      <c r="B10" s="24">
        <f>SUM(C10,D10,G10,J10)</f>
        <v>284</v>
      </c>
      <c r="C10" s="25">
        <v>10</v>
      </c>
      <c r="D10" s="25">
        <f>SUM(E10:F10)</f>
        <v>109</v>
      </c>
      <c r="E10" s="108">
        <v>87</v>
      </c>
      <c r="F10" s="108">
        <v>22</v>
      </c>
      <c r="G10" s="25">
        <f>SUM(H10:I10)</f>
        <v>70</v>
      </c>
      <c r="H10" s="108">
        <v>55</v>
      </c>
      <c r="I10" s="108">
        <v>15</v>
      </c>
      <c r="J10" s="25">
        <f>SUM(K10:M10)</f>
        <v>95</v>
      </c>
      <c r="K10" s="108">
        <v>72</v>
      </c>
      <c r="L10" s="108">
        <v>20</v>
      </c>
      <c r="M10" s="56">
        <v>3</v>
      </c>
    </row>
    <row r="11" spans="1:13" s="10" customFormat="1" ht="5.25" customHeight="1">
      <c r="A11" s="40"/>
      <c r="B11" s="15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37"/>
    </row>
    <row r="12" spans="1:13" ht="13.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ht="13.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ht="13.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ht="13.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ht="13.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ht="13.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ht="13.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ht="13.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ht="13.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</sheetData>
  <sheetProtection/>
  <mergeCells count="18">
    <mergeCell ref="A1:B1"/>
    <mergeCell ref="C1:M1"/>
    <mergeCell ref="L2:M2"/>
    <mergeCell ref="A3:A5"/>
    <mergeCell ref="B3:B5"/>
    <mergeCell ref="C3:C5"/>
    <mergeCell ref="D3:F3"/>
    <mergeCell ref="D4:D5"/>
    <mergeCell ref="E4:E5"/>
    <mergeCell ref="F4:F5"/>
    <mergeCell ref="G4:G5"/>
    <mergeCell ref="H4:H5"/>
    <mergeCell ref="I4:I5"/>
    <mergeCell ref="J3:M3"/>
    <mergeCell ref="K4:L4"/>
    <mergeCell ref="M4:M5"/>
    <mergeCell ref="J4:J5"/>
    <mergeCell ref="G3:I3"/>
  </mergeCells>
  <printOptions/>
  <pageMargins left="0.7874015748031497" right="0.4724409448818898" top="0.984251968503937" bottom="0.984251968503937" header="0.5118110236220472" footer="0.5118110236220472"/>
  <pageSetup horizontalDpi="600" verticalDpi="600" orientation="portrait" paperSize="9" scale="85" r:id="rId1"/>
  <ignoredErrors>
    <ignoredError sqref="G9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L23"/>
  <sheetViews>
    <sheetView showGridLines="0" zoomScaleSheetLayoutView="100" zoomScalePageLayoutView="0" workbookViewId="0" topLeftCell="A1">
      <selection activeCell="G20" sqref="G20"/>
    </sheetView>
  </sheetViews>
  <sheetFormatPr defaultColWidth="9.00390625" defaultRowHeight="13.5"/>
  <cols>
    <col min="1" max="1" width="2.00390625" style="1" customWidth="1"/>
    <col min="2" max="2" width="13.25390625" style="1" customWidth="1"/>
    <col min="3" max="3" width="1.37890625" style="1" customWidth="1"/>
    <col min="4" max="11" width="9.25390625" style="1" customWidth="1"/>
    <col min="12" max="16384" width="9.00390625" style="1" customWidth="1"/>
  </cols>
  <sheetData>
    <row r="1" spans="1:11" s="3" customFormat="1" ht="15.75" customHeight="1">
      <c r="A1" s="255" t="s">
        <v>57</v>
      </c>
      <c r="B1" s="255"/>
      <c r="C1" s="255"/>
      <c r="D1" s="243" t="s">
        <v>123</v>
      </c>
      <c r="E1" s="243"/>
      <c r="F1" s="243"/>
      <c r="G1" s="243"/>
      <c r="H1" s="243"/>
      <c r="I1" s="243"/>
      <c r="J1" s="243"/>
      <c r="K1" s="243"/>
    </row>
    <row r="2" spans="2:11" ht="6.75" customHeight="1">
      <c r="B2" s="5"/>
      <c r="C2" s="5"/>
      <c r="D2" s="5"/>
      <c r="E2" s="5"/>
      <c r="K2" s="89"/>
    </row>
    <row r="3" spans="1:12" s="85" customFormat="1" ht="14.25" customHeight="1">
      <c r="A3" s="100"/>
      <c r="B3" s="258" t="s">
        <v>68</v>
      </c>
      <c r="C3" s="109"/>
      <c r="D3" s="253" t="s">
        <v>112</v>
      </c>
      <c r="E3" s="253"/>
      <c r="F3" s="254"/>
      <c r="G3" s="252" t="s">
        <v>113</v>
      </c>
      <c r="H3" s="253"/>
      <c r="I3" s="253"/>
      <c r="J3" s="253"/>
      <c r="K3" s="254"/>
      <c r="L3" s="88"/>
    </row>
    <row r="4" spans="1:12" s="85" customFormat="1" ht="14.25" customHeight="1">
      <c r="A4" s="86"/>
      <c r="B4" s="259"/>
      <c r="C4" s="91"/>
      <c r="D4" s="84" t="s">
        <v>69</v>
      </c>
      <c r="E4" s="87" t="s">
        <v>70</v>
      </c>
      <c r="F4" s="87" t="s">
        <v>71</v>
      </c>
      <c r="G4" s="84" t="s">
        <v>66</v>
      </c>
      <c r="H4" s="87" t="s">
        <v>72</v>
      </c>
      <c r="I4" s="87" t="s">
        <v>73</v>
      </c>
      <c r="J4" s="87" t="s">
        <v>74</v>
      </c>
      <c r="K4" s="87" t="s">
        <v>75</v>
      </c>
      <c r="L4" s="88"/>
    </row>
    <row r="5" spans="1:12" s="10" customFormat="1" ht="6" customHeight="1">
      <c r="A5" s="39"/>
      <c r="B5" s="12"/>
      <c r="C5" s="115"/>
      <c r="D5" s="106"/>
      <c r="E5" s="25"/>
      <c r="F5" s="25"/>
      <c r="G5" s="25"/>
      <c r="H5" s="25"/>
      <c r="I5" s="25"/>
      <c r="J5" s="25"/>
      <c r="K5" s="55"/>
      <c r="L5" s="12"/>
    </row>
    <row r="6" spans="1:12" s="10" customFormat="1" ht="18.75" customHeight="1">
      <c r="A6" s="39"/>
      <c r="B6" s="112" t="s">
        <v>124</v>
      </c>
      <c r="C6" s="36"/>
      <c r="D6" s="118">
        <f>SUM(E6:F6)</f>
        <v>11</v>
      </c>
      <c r="E6" s="118">
        <v>9</v>
      </c>
      <c r="F6" s="118">
        <v>2</v>
      </c>
      <c r="G6" s="118">
        <f>SUM(H6:K6)</f>
        <v>293</v>
      </c>
      <c r="H6" s="119">
        <v>11</v>
      </c>
      <c r="I6" s="119">
        <v>114</v>
      </c>
      <c r="J6" s="119">
        <v>74</v>
      </c>
      <c r="K6" s="120">
        <v>94</v>
      </c>
      <c r="L6" s="12"/>
    </row>
    <row r="7" spans="1:12" s="10" customFormat="1" ht="7.5" customHeight="1">
      <c r="A7" s="45"/>
      <c r="B7" s="114"/>
      <c r="C7" s="36"/>
      <c r="D7" s="118"/>
      <c r="E7" s="118"/>
      <c r="F7" s="118"/>
      <c r="G7" s="118"/>
      <c r="H7" s="118"/>
      <c r="I7" s="118"/>
      <c r="J7" s="118"/>
      <c r="K7" s="113"/>
      <c r="L7" s="12"/>
    </row>
    <row r="8" spans="1:12" s="10" customFormat="1" ht="18.75" customHeight="1">
      <c r="A8" s="39"/>
      <c r="B8" s="116" t="s">
        <v>76</v>
      </c>
      <c r="C8" s="50"/>
      <c r="D8" s="25">
        <f>SUM(E8:F8)</f>
        <v>1</v>
      </c>
      <c r="E8" s="121">
        <v>1</v>
      </c>
      <c r="F8" s="121">
        <v>0</v>
      </c>
      <c r="G8" s="75">
        <f>SUM(H8:K8)</f>
        <v>18</v>
      </c>
      <c r="H8" s="121">
        <v>0</v>
      </c>
      <c r="I8" s="121">
        <v>6</v>
      </c>
      <c r="J8" s="121">
        <v>3</v>
      </c>
      <c r="K8" s="122">
        <v>9</v>
      </c>
      <c r="L8" s="12"/>
    </row>
    <row r="9" spans="1:11" s="10" customFormat="1" ht="18.75" customHeight="1">
      <c r="A9" s="39"/>
      <c r="B9" s="116" t="s">
        <v>77</v>
      </c>
      <c r="C9" s="50"/>
      <c r="D9" s="25">
        <f>SUM(E9:F9)</f>
        <v>2</v>
      </c>
      <c r="E9" s="121">
        <v>1</v>
      </c>
      <c r="F9" s="121">
        <v>1</v>
      </c>
      <c r="G9" s="75">
        <f>SUM(H9:K9)</f>
        <v>30</v>
      </c>
      <c r="H9" s="121">
        <v>6</v>
      </c>
      <c r="I9" s="121">
        <v>12</v>
      </c>
      <c r="J9" s="121">
        <v>6</v>
      </c>
      <c r="K9" s="122">
        <v>6</v>
      </c>
    </row>
    <row r="10" spans="1:12" s="10" customFormat="1" ht="18.75" customHeight="1">
      <c r="A10" s="39"/>
      <c r="B10" s="116" t="s">
        <v>78</v>
      </c>
      <c r="C10" s="50"/>
      <c r="D10" s="25">
        <f>SUM(E10:F10)</f>
        <v>4</v>
      </c>
      <c r="E10" s="121">
        <v>4</v>
      </c>
      <c r="F10" s="121">
        <v>0</v>
      </c>
      <c r="G10" s="25">
        <v>71</v>
      </c>
      <c r="H10" s="121">
        <v>0</v>
      </c>
      <c r="I10" s="121">
        <v>20</v>
      </c>
      <c r="J10" s="121">
        <v>17</v>
      </c>
      <c r="K10" s="122">
        <v>34</v>
      </c>
      <c r="L10" s="12"/>
    </row>
    <row r="11" spans="1:11" s="10" customFormat="1" ht="18.75" customHeight="1">
      <c r="A11" s="39"/>
      <c r="B11" s="116" t="s">
        <v>79</v>
      </c>
      <c r="C11" s="50"/>
      <c r="D11" s="25">
        <v>0</v>
      </c>
      <c r="E11" s="121">
        <v>0</v>
      </c>
      <c r="F11" s="121">
        <v>0</v>
      </c>
      <c r="G11" s="25">
        <f>SUM(H11:K11)</f>
        <v>25</v>
      </c>
      <c r="H11" s="121">
        <v>2</v>
      </c>
      <c r="I11" s="121">
        <v>12</v>
      </c>
      <c r="J11" s="121">
        <v>6</v>
      </c>
      <c r="K11" s="122">
        <v>5</v>
      </c>
    </row>
    <row r="12" spans="1:12" s="10" customFormat="1" ht="18.75" customHeight="1">
      <c r="A12" s="39"/>
      <c r="B12" s="72" t="s">
        <v>80</v>
      </c>
      <c r="C12" s="50"/>
      <c r="D12" s="25">
        <f>SUM(E12:F12)</f>
        <v>1</v>
      </c>
      <c r="E12" s="121">
        <v>0</v>
      </c>
      <c r="F12" s="121">
        <v>1</v>
      </c>
      <c r="G12" s="25">
        <f>SUM(H12:K12)</f>
        <v>22</v>
      </c>
      <c r="H12" s="121">
        <v>0</v>
      </c>
      <c r="I12" s="121">
        <v>12</v>
      </c>
      <c r="J12" s="121">
        <v>6</v>
      </c>
      <c r="K12" s="122">
        <v>4</v>
      </c>
      <c r="L12" s="12"/>
    </row>
    <row r="13" spans="1:11" s="10" customFormat="1" ht="18.75" customHeight="1">
      <c r="A13" s="39"/>
      <c r="B13" s="116" t="s">
        <v>81</v>
      </c>
      <c r="C13" s="50"/>
      <c r="D13" s="25">
        <f>D6-D8-D9-D10-D11-D12</f>
        <v>3</v>
      </c>
      <c r="E13" s="25">
        <f>E6-E8-E9-E10-E11-E12</f>
        <v>3</v>
      </c>
      <c r="F13" s="25">
        <f>F6-F8-F9-F10-F11-F12</f>
        <v>0</v>
      </c>
      <c r="G13" s="75">
        <f>SUM(H13:K13)</f>
        <v>127</v>
      </c>
      <c r="H13" s="25">
        <f>H6-H8-H9-H10-H11-H12</f>
        <v>3</v>
      </c>
      <c r="I13" s="25">
        <f>I6-I8-I9-I10-I11-I12</f>
        <v>52</v>
      </c>
      <c r="J13" s="25">
        <f>J6-J8-J9-J10-J11-J12</f>
        <v>36</v>
      </c>
      <c r="K13" s="43">
        <f>K6-K8-K9-K10-K11-K12</f>
        <v>36</v>
      </c>
    </row>
    <row r="14" spans="1:11" s="10" customFormat="1" ht="5.25" customHeight="1">
      <c r="A14" s="40"/>
      <c r="B14" s="11"/>
      <c r="C14" s="37"/>
      <c r="D14" s="16"/>
      <c r="E14" s="16"/>
      <c r="F14" s="16"/>
      <c r="G14" s="16"/>
      <c r="H14" s="16"/>
      <c r="I14" s="16"/>
      <c r="J14" s="16"/>
      <c r="K14" s="44"/>
    </row>
    <row r="15" spans="1:12" ht="13.5">
      <c r="A15" s="117" t="s">
        <v>246</v>
      </c>
      <c r="B15" s="76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2:12" ht="13.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2:12" ht="13.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2:12" ht="13.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2:12" ht="13.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2:12" ht="13.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2:12" ht="13.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2:12" ht="13.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2:12" ht="13.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</sheetData>
  <sheetProtection/>
  <mergeCells count="5">
    <mergeCell ref="G3:K3"/>
    <mergeCell ref="B3:B4"/>
    <mergeCell ref="D3:F3"/>
    <mergeCell ref="A1:C1"/>
    <mergeCell ref="D1:K1"/>
  </mergeCells>
  <printOptions/>
  <pageMargins left="0.7874015748031497" right="0.4724409448818898" top="0.984251968503937" bottom="0.984251968503937" header="0.5118110236220472" footer="0.5118110236220472"/>
  <pageSetup horizontalDpi="600" verticalDpi="600" orientation="portrait" paperSize="9" scale="91" r:id="rId1"/>
  <ignoredErrors>
    <ignoredError sqref="G13" formula="1"/>
    <ignoredError sqref="D10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T14"/>
  <sheetViews>
    <sheetView showGridLines="0" zoomScaleSheetLayoutView="100" zoomScalePageLayoutView="0" workbookViewId="0" topLeftCell="A1">
      <selection activeCell="N15" sqref="N15"/>
    </sheetView>
  </sheetViews>
  <sheetFormatPr defaultColWidth="9.00390625" defaultRowHeight="13.5"/>
  <cols>
    <col min="1" max="1" width="9.00390625" style="1" customWidth="1"/>
    <col min="2" max="8" width="5.125" style="1" customWidth="1"/>
    <col min="9" max="20" width="4.125" style="1" customWidth="1"/>
    <col min="21" max="22" width="5.125" style="1" customWidth="1"/>
    <col min="23" max="28" width="4.125" style="1" customWidth="1"/>
    <col min="29" max="30" width="5.125" style="1" customWidth="1"/>
    <col min="31" max="36" width="4.125" style="1" customWidth="1"/>
    <col min="37" max="42" width="3.875" style="1" customWidth="1"/>
    <col min="43" max="16384" width="9.00390625" style="1" customWidth="1"/>
  </cols>
  <sheetData>
    <row r="1" spans="1:43" s="3" customFormat="1" ht="15.75" customHeight="1">
      <c r="A1" s="260" t="s">
        <v>57</v>
      </c>
      <c r="B1" s="260"/>
      <c r="C1" s="243" t="s">
        <v>125</v>
      </c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60" t="s">
        <v>126</v>
      </c>
      <c r="V1" s="260"/>
      <c r="W1" s="260"/>
      <c r="X1" s="260"/>
      <c r="Y1" s="260"/>
      <c r="Z1" s="260"/>
      <c r="AA1" s="260"/>
      <c r="AB1" s="260"/>
      <c r="AC1" s="260"/>
      <c r="AD1" s="260"/>
      <c r="AE1" s="260"/>
      <c r="AF1" s="260"/>
      <c r="AG1" s="260"/>
      <c r="AH1" s="260"/>
      <c r="AI1" s="260"/>
      <c r="AJ1" s="260"/>
      <c r="AK1" s="260"/>
      <c r="AL1" s="260"/>
      <c r="AM1" s="260"/>
      <c r="AN1" s="260"/>
      <c r="AO1" s="260"/>
      <c r="AP1" s="260"/>
      <c r="AQ1" s="260"/>
    </row>
    <row r="2" spans="1:46" s="9" customFormat="1" ht="13.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Q2" s="89" t="s">
        <v>53</v>
      </c>
      <c r="AR2" s="71"/>
      <c r="AS2" s="71"/>
      <c r="AT2" s="71"/>
    </row>
    <row r="3" spans="1:43" s="85" customFormat="1" ht="13.5" customHeight="1">
      <c r="A3" s="244" t="s">
        <v>32</v>
      </c>
      <c r="B3" s="248" t="s">
        <v>43</v>
      </c>
      <c r="C3" s="258"/>
      <c r="D3" s="250"/>
      <c r="E3" s="248" t="s">
        <v>14</v>
      </c>
      <c r="F3" s="250"/>
      <c r="G3" s="248" t="s">
        <v>44</v>
      </c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0"/>
      <c r="U3" s="248" t="s">
        <v>45</v>
      </c>
      <c r="V3" s="258"/>
      <c r="W3" s="258"/>
      <c r="X3" s="258"/>
      <c r="Y3" s="258"/>
      <c r="Z3" s="258"/>
      <c r="AA3" s="258"/>
      <c r="AB3" s="250"/>
      <c r="AC3" s="252" t="s">
        <v>22</v>
      </c>
      <c r="AD3" s="253"/>
      <c r="AE3" s="253"/>
      <c r="AF3" s="253"/>
      <c r="AG3" s="253"/>
      <c r="AH3" s="253"/>
      <c r="AI3" s="253"/>
      <c r="AJ3" s="253"/>
      <c r="AK3" s="253"/>
      <c r="AL3" s="253"/>
      <c r="AM3" s="253"/>
      <c r="AN3" s="253"/>
      <c r="AO3" s="253"/>
      <c r="AP3" s="254"/>
      <c r="AQ3" s="244" t="s">
        <v>68</v>
      </c>
    </row>
    <row r="4" spans="1:43" s="85" customFormat="1" ht="12.75">
      <c r="A4" s="257"/>
      <c r="B4" s="249"/>
      <c r="C4" s="259"/>
      <c r="D4" s="251"/>
      <c r="E4" s="249"/>
      <c r="F4" s="251"/>
      <c r="G4" s="249"/>
      <c r="H4" s="259"/>
      <c r="I4" s="259"/>
      <c r="J4" s="259"/>
      <c r="K4" s="259"/>
      <c r="L4" s="259"/>
      <c r="M4" s="259"/>
      <c r="N4" s="259"/>
      <c r="O4" s="259"/>
      <c r="P4" s="259"/>
      <c r="Q4" s="259"/>
      <c r="R4" s="259"/>
      <c r="S4" s="259"/>
      <c r="T4" s="251"/>
      <c r="U4" s="249"/>
      <c r="V4" s="259"/>
      <c r="W4" s="259"/>
      <c r="X4" s="259"/>
      <c r="Y4" s="259"/>
      <c r="Z4" s="259"/>
      <c r="AA4" s="259"/>
      <c r="AB4" s="251"/>
      <c r="AC4" s="248" t="s">
        <v>15</v>
      </c>
      <c r="AD4" s="250"/>
      <c r="AE4" s="245" t="s">
        <v>8</v>
      </c>
      <c r="AF4" s="245"/>
      <c r="AG4" s="245"/>
      <c r="AH4" s="245"/>
      <c r="AI4" s="245"/>
      <c r="AJ4" s="245"/>
      <c r="AK4" s="245" t="s">
        <v>23</v>
      </c>
      <c r="AL4" s="245"/>
      <c r="AM4" s="245"/>
      <c r="AN4" s="245"/>
      <c r="AO4" s="245"/>
      <c r="AP4" s="245"/>
      <c r="AQ4" s="257"/>
    </row>
    <row r="5" spans="1:43" s="85" customFormat="1" ht="12.75">
      <c r="A5" s="257"/>
      <c r="B5" s="244" t="s">
        <v>9</v>
      </c>
      <c r="C5" s="244" t="s">
        <v>1</v>
      </c>
      <c r="D5" s="244" t="s">
        <v>2</v>
      </c>
      <c r="E5" s="247" t="s">
        <v>10</v>
      </c>
      <c r="F5" s="247"/>
      <c r="G5" s="247" t="s">
        <v>10</v>
      </c>
      <c r="H5" s="247"/>
      <c r="I5" s="247" t="s">
        <v>29</v>
      </c>
      <c r="J5" s="247"/>
      <c r="K5" s="247" t="s">
        <v>3</v>
      </c>
      <c r="L5" s="247"/>
      <c r="M5" s="247" t="s">
        <v>4</v>
      </c>
      <c r="N5" s="247"/>
      <c r="O5" s="247" t="s">
        <v>5</v>
      </c>
      <c r="P5" s="247"/>
      <c r="Q5" s="247" t="s">
        <v>6</v>
      </c>
      <c r="R5" s="247"/>
      <c r="S5" s="247" t="s">
        <v>7</v>
      </c>
      <c r="T5" s="247"/>
      <c r="U5" s="247" t="s">
        <v>11</v>
      </c>
      <c r="V5" s="247"/>
      <c r="W5" s="247" t="s">
        <v>29</v>
      </c>
      <c r="X5" s="247"/>
      <c r="Y5" s="247" t="s">
        <v>3</v>
      </c>
      <c r="Z5" s="247"/>
      <c r="AA5" s="247" t="s">
        <v>4</v>
      </c>
      <c r="AB5" s="252"/>
      <c r="AC5" s="249"/>
      <c r="AD5" s="251"/>
      <c r="AE5" s="247" t="s">
        <v>29</v>
      </c>
      <c r="AF5" s="247"/>
      <c r="AG5" s="247" t="s">
        <v>3</v>
      </c>
      <c r="AH5" s="247"/>
      <c r="AI5" s="247" t="s">
        <v>4</v>
      </c>
      <c r="AJ5" s="247"/>
      <c r="AK5" s="247" t="s">
        <v>29</v>
      </c>
      <c r="AL5" s="247"/>
      <c r="AM5" s="247" t="s">
        <v>3</v>
      </c>
      <c r="AN5" s="247"/>
      <c r="AO5" s="247" t="s">
        <v>4</v>
      </c>
      <c r="AP5" s="247"/>
      <c r="AQ5" s="257"/>
    </row>
    <row r="6" spans="1:43" s="85" customFormat="1" ht="12.75">
      <c r="A6" s="245"/>
      <c r="B6" s="245"/>
      <c r="C6" s="245"/>
      <c r="D6" s="245"/>
      <c r="E6" s="87" t="s">
        <v>12</v>
      </c>
      <c r="F6" s="87" t="s">
        <v>13</v>
      </c>
      <c r="G6" s="87" t="s">
        <v>12</v>
      </c>
      <c r="H6" s="87" t="s">
        <v>13</v>
      </c>
      <c r="I6" s="87" t="s">
        <v>12</v>
      </c>
      <c r="J6" s="87" t="s">
        <v>13</v>
      </c>
      <c r="K6" s="87" t="s">
        <v>12</v>
      </c>
      <c r="L6" s="87" t="s">
        <v>13</v>
      </c>
      <c r="M6" s="87" t="s">
        <v>12</v>
      </c>
      <c r="N6" s="87" t="s">
        <v>13</v>
      </c>
      <c r="O6" s="87" t="s">
        <v>12</v>
      </c>
      <c r="P6" s="87" t="s">
        <v>13</v>
      </c>
      <c r="Q6" s="87" t="s">
        <v>12</v>
      </c>
      <c r="R6" s="87" t="s">
        <v>13</v>
      </c>
      <c r="S6" s="87" t="s">
        <v>12</v>
      </c>
      <c r="T6" s="87" t="s">
        <v>13</v>
      </c>
      <c r="U6" s="87" t="s">
        <v>12</v>
      </c>
      <c r="V6" s="87" t="s">
        <v>13</v>
      </c>
      <c r="W6" s="87" t="s">
        <v>12</v>
      </c>
      <c r="X6" s="87" t="s">
        <v>13</v>
      </c>
      <c r="Y6" s="87" t="s">
        <v>12</v>
      </c>
      <c r="Z6" s="87" t="s">
        <v>13</v>
      </c>
      <c r="AA6" s="87" t="s">
        <v>12</v>
      </c>
      <c r="AB6" s="87" t="s">
        <v>13</v>
      </c>
      <c r="AC6" s="87" t="s">
        <v>12</v>
      </c>
      <c r="AD6" s="87" t="s">
        <v>13</v>
      </c>
      <c r="AE6" s="87" t="s">
        <v>12</v>
      </c>
      <c r="AF6" s="87" t="s">
        <v>13</v>
      </c>
      <c r="AG6" s="87" t="s">
        <v>12</v>
      </c>
      <c r="AH6" s="87" t="s">
        <v>13</v>
      </c>
      <c r="AI6" s="87" t="s">
        <v>12</v>
      </c>
      <c r="AJ6" s="87" t="s">
        <v>13</v>
      </c>
      <c r="AK6" s="87" t="s">
        <v>12</v>
      </c>
      <c r="AL6" s="87" t="s">
        <v>13</v>
      </c>
      <c r="AM6" s="87" t="s">
        <v>12</v>
      </c>
      <c r="AN6" s="87" t="s">
        <v>13</v>
      </c>
      <c r="AO6" s="87" t="s">
        <v>12</v>
      </c>
      <c r="AP6" s="87" t="s">
        <v>13</v>
      </c>
      <c r="AQ6" s="245"/>
    </row>
    <row r="7" spans="1:43" s="10" customFormat="1" ht="6" customHeight="1">
      <c r="A7" s="39"/>
      <c r="B7" s="26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46"/>
      <c r="AQ7" s="74"/>
    </row>
    <row r="8" spans="1:43" s="10" customFormat="1" ht="18.75" customHeight="1">
      <c r="A8" s="126" t="s">
        <v>67</v>
      </c>
      <c r="B8" s="123">
        <f>SUM(B10:B11)</f>
        <v>761</v>
      </c>
      <c r="C8" s="124">
        <f aca="true" t="shared" si="0" ref="C8:AP8">SUM(C10:C11)</f>
        <v>474</v>
      </c>
      <c r="D8" s="124">
        <f t="shared" si="0"/>
        <v>287</v>
      </c>
      <c r="E8" s="124">
        <f t="shared" si="0"/>
        <v>8</v>
      </c>
      <c r="F8" s="124">
        <f t="shared" si="0"/>
        <v>6</v>
      </c>
      <c r="G8" s="124">
        <f t="shared" si="0"/>
        <v>121</v>
      </c>
      <c r="H8" s="124">
        <f t="shared" si="0"/>
        <v>74</v>
      </c>
      <c r="I8" s="124">
        <f t="shared" si="0"/>
        <v>22</v>
      </c>
      <c r="J8" s="124">
        <f t="shared" si="0"/>
        <v>11</v>
      </c>
      <c r="K8" s="124">
        <f t="shared" si="0"/>
        <v>16</v>
      </c>
      <c r="L8" s="124">
        <f t="shared" si="0"/>
        <v>13</v>
      </c>
      <c r="M8" s="124">
        <f t="shared" si="0"/>
        <v>11</v>
      </c>
      <c r="N8" s="124">
        <f t="shared" si="0"/>
        <v>16</v>
      </c>
      <c r="O8" s="124">
        <f t="shared" si="0"/>
        <v>21</v>
      </c>
      <c r="P8" s="124">
        <f t="shared" si="0"/>
        <v>10</v>
      </c>
      <c r="Q8" s="124">
        <f t="shared" si="0"/>
        <v>21</v>
      </c>
      <c r="R8" s="124">
        <f t="shared" si="0"/>
        <v>7</v>
      </c>
      <c r="S8" s="124">
        <f t="shared" si="0"/>
        <v>30</v>
      </c>
      <c r="T8" s="124">
        <f t="shared" si="0"/>
        <v>17</v>
      </c>
      <c r="U8" s="124">
        <f>SUM(U10:U11)</f>
        <v>126</v>
      </c>
      <c r="V8" s="124">
        <f t="shared" si="0"/>
        <v>63</v>
      </c>
      <c r="W8" s="124">
        <f t="shared" si="0"/>
        <v>42</v>
      </c>
      <c r="X8" s="124">
        <f t="shared" si="0"/>
        <v>18</v>
      </c>
      <c r="Y8" s="124">
        <f t="shared" si="0"/>
        <v>46</v>
      </c>
      <c r="Z8" s="124">
        <f t="shared" si="0"/>
        <v>25</v>
      </c>
      <c r="AA8" s="124">
        <f t="shared" si="0"/>
        <v>38</v>
      </c>
      <c r="AB8" s="124">
        <f t="shared" si="0"/>
        <v>20</v>
      </c>
      <c r="AC8" s="124">
        <f t="shared" si="0"/>
        <v>219</v>
      </c>
      <c r="AD8" s="124">
        <f t="shared" si="0"/>
        <v>144</v>
      </c>
      <c r="AE8" s="124">
        <f t="shared" si="0"/>
        <v>82</v>
      </c>
      <c r="AF8" s="124">
        <f t="shared" si="0"/>
        <v>55</v>
      </c>
      <c r="AG8" s="124">
        <f t="shared" si="0"/>
        <v>62</v>
      </c>
      <c r="AH8" s="124">
        <f t="shared" si="0"/>
        <v>41</v>
      </c>
      <c r="AI8" s="124">
        <f t="shared" si="0"/>
        <v>71</v>
      </c>
      <c r="AJ8" s="124">
        <f t="shared" si="0"/>
        <v>43</v>
      </c>
      <c r="AK8" s="124">
        <f t="shared" si="0"/>
        <v>3</v>
      </c>
      <c r="AL8" s="124">
        <f t="shared" si="0"/>
        <v>2</v>
      </c>
      <c r="AM8" s="124">
        <f t="shared" si="0"/>
        <v>1</v>
      </c>
      <c r="AN8" s="124">
        <f t="shared" si="0"/>
        <v>3</v>
      </c>
      <c r="AO8" s="124">
        <f t="shared" si="0"/>
        <v>0</v>
      </c>
      <c r="AP8" s="125">
        <f t="shared" si="0"/>
        <v>0</v>
      </c>
      <c r="AQ8" s="127" t="s">
        <v>67</v>
      </c>
    </row>
    <row r="9" spans="1:43" s="10" customFormat="1" ht="8.25" customHeight="1">
      <c r="A9" s="126"/>
      <c r="B9" s="123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5"/>
      <c r="AQ9" s="127"/>
    </row>
    <row r="10" spans="1:43" s="10" customFormat="1" ht="18.75" customHeight="1">
      <c r="A10" s="59" t="s">
        <v>127</v>
      </c>
      <c r="B10" s="28">
        <f>SUM(C10:D10)</f>
        <v>54</v>
      </c>
      <c r="C10" s="27">
        <f>SUM(E10,G10,U10,AC10)</f>
        <v>34</v>
      </c>
      <c r="D10" s="27">
        <f>SUM(F10,H10,V10,AD10)</f>
        <v>20</v>
      </c>
      <c r="E10" s="27">
        <v>0</v>
      </c>
      <c r="F10" s="27">
        <v>0</v>
      </c>
      <c r="G10" s="27">
        <f>SUM(I10,K10,M10,O10,Q10,S10)</f>
        <v>6</v>
      </c>
      <c r="H10" s="27">
        <f>SUM(J10,L10,N10,P10,R10,T10)</f>
        <v>4</v>
      </c>
      <c r="I10" s="51">
        <v>1</v>
      </c>
      <c r="J10" s="51">
        <v>0</v>
      </c>
      <c r="K10" s="51">
        <v>2</v>
      </c>
      <c r="L10" s="51">
        <v>0</v>
      </c>
      <c r="M10" s="51">
        <v>0</v>
      </c>
      <c r="N10" s="51">
        <v>2</v>
      </c>
      <c r="O10" s="27">
        <v>1</v>
      </c>
      <c r="P10" s="27">
        <v>1</v>
      </c>
      <c r="Q10" s="27">
        <v>0</v>
      </c>
      <c r="R10" s="27">
        <v>0</v>
      </c>
      <c r="S10" s="27">
        <v>2</v>
      </c>
      <c r="T10" s="27">
        <v>1</v>
      </c>
      <c r="U10" s="27">
        <f>SUM(W10,Y10,AA10)</f>
        <v>10</v>
      </c>
      <c r="V10" s="27">
        <f>SUM(X10,Z10,AB10)</f>
        <v>6</v>
      </c>
      <c r="W10" s="27">
        <v>5</v>
      </c>
      <c r="X10" s="27">
        <v>1</v>
      </c>
      <c r="Y10" s="27">
        <v>3</v>
      </c>
      <c r="Z10" s="27">
        <v>4</v>
      </c>
      <c r="AA10" s="27">
        <v>2</v>
      </c>
      <c r="AB10" s="27">
        <v>1</v>
      </c>
      <c r="AC10" s="27">
        <f>SUM(AE10,AG10,AI10,AK10,AM10,AO10)</f>
        <v>18</v>
      </c>
      <c r="AD10" s="27">
        <f>SUM(AF10,AH10,AJ10,AL10,AN10,AP10)</f>
        <v>10</v>
      </c>
      <c r="AE10" s="27">
        <v>4</v>
      </c>
      <c r="AF10" s="27">
        <v>4</v>
      </c>
      <c r="AG10" s="27">
        <v>7</v>
      </c>
      <c r="AH10" s="27">
        <v>2</v>
      </c>
      <c r="AI10" s="27">
        <v>4</v>
      </c>
      <c r="AJ10" s="27">
        <v>0</v>
      </c>
      <c r="AK10" s="27">
        <v>2</v>
      </c>
      <c r="AL10" s="27">
        <v>2</v>
      </c>
      <c r="AM10" s="27">
        <v>1</v>
      </c>
      <c r="AN10" s="27">
        <v>2</v>
      </c>
      <c r="AO10" s="27">
        <v>0</v>
      </c>
      <c r="AP10" s="46">
        <v>0</v>
      </c>
      <c r="AQ10" s="69" t="s">
        <v>127</v>
      </c>
    </row>
    <row r="11" spans="1:43" s="10" customFormat="1" ht="18.75" customHeight="1">
      <c r="A11" s="59" t="s">
        <v>128</v>
      </c>
      <c r="B11" s="28">
        <f>SUM(C11:D11)</f>
        <v>707</v>
      </c>
      <c r="C11" s="27">
        <f>SUM(E11,G11,U11,AC11)</f>
        <v>440</v>
      </c>
      <c r="D11" s="27">
        <f>SUM(F11,H11,V11,AD11)</f>
        <v>267</v>
      </c>
      <c r="E11" s="27">
        <v>8</v>
      </c>
      <c r="F11" s="27">
        <v>6</v>
      </c>
      <c r="G11" s="27">
        <f>SUM(I11,K11,M11,O11,Q11,S11)</f>
        <v>115</v>
      </c>
      <c r="H11" s="27">
        <f>SUM(J11,L11,N11,P11,R11,T11)</f>
        <v>70</v>
      </c>
      <c r="I11" s="27">
        <v>21</v>
      </c>
      <c r="J11" s="27">
        <v>11</v>
      </c>
      <c r="K11" s="27">
        <v>14</v>
      </c>
      <c r="L11" s="27">
        <v>13</v>
      </c>
      <c r="M11" s="27">
        <v>11</v>
      </c>
      <c r="N11" s="27">
        <v>14</v>
      </c>
      <c r="O11" s="27">
        <v>20</v>
      </c>
      <c r="P11" s="27">
        <v>9</v>
      </c>
      <c r="Q11" s="27">
        <v>21</v>
      </c>
      <c r="R11" s="27">
        <v>7</v>
      </c>
      <c r="S11" s="27">
        <v>28</v>
      </c>
      <c r="T11" s="27">
        <v>16</v>
      </c>
      <c r="U11" s="27">
        <f>SUM(W11,Y11,AA11)</f>
        <v>116</v>
      </c>
      <c r="V11" s="27">
        <f>SUM(X11,Z11,AB11)</f>
        <v>57</v>
      </c>
      <c r="W11" s="27">
        <v>37</v>
      </c>
      <c r="X11" s="27">
        <v>17</v>
      </c>
      <c r="Y11" s="27">
        <v>43</v>
      </c>
      <c r="Z11" s="27">
        <v>21</v>
      </c>
      <c r="AA11" s="27">
        <v>36</v>
      </c>
      <c r="AB11" s="27">
        <v>19</v>
      </c>
      <c r="AC11" s="27">
        <f>SUM(AE11,AG11,AI11,AK11,AM11,AO11)</f>
        <v>201</v>
      </c>
      <c r="AD11" s="27">
        <f>SUM(AF11,AH11,AJ11,AL11,AN11,AP11)</f>
        <v>134</v>
      </c>
      <c r="AE11" s="27">
        <v>78</v>
      </c>
      <c r="AF11" s="27">
        <v>51</v>
      </c>
      <c r="AG11" s="27">
        <v>55</v>
      </c>
      <c r="AH11" s="27">
        <v>39</v>
      </c>
      <c r="AI11" s="27">
        <v>67</v>
      </c>
      <c r="AJ11" s="27">
        <v>43</v>
      </c>
      <c r="AK11" s="27">
        <v>1</v>
      </c>
      <c r="AL11" s="27">
        <v>0</v>
      </c>
      <c r="AM11" s="27">
        <v>0</v>
      </c>
      <c r="AN11" s="27">
        <v>1</v>
      </c>
      <c r="AO11" s="27">
        <v>0</v>
      </c>
      <c r="AP11" s="46">
        <v>0</v>
      </c>
      <c r="AQ11" s="69" t="s">
        <v>128</v>
      </c>
    </row>
    <row r="12" spans="1:43" s="10" customFormat="1" ht="6" customHeight="1">
      <c r="A12" s="40"/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47"/>
      <c r="AQ12" s="49"/>
    </row>
    <row r="13" spans="1:43" ht="13.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Q13" s="17"/>
    </row>
    <row r="14" spans="1:43" ht="13.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Q14" s="17"/>
    </row>
  </sheetData>
  <sheetProtection/>
  <mergeCells count="34">
    <mergeCell ref="W5:X5"/>
    <mergeCell ref="AE5:AF5"/>
    <mergeCell ref="M5:N5"/>
    <mergeCell ref="E5:F5"/>
    <mergeCell ref="B5:B6"/>
    <mergeCell ref="AC3:AP3"/>
    <mergeCell ref="AK4:AP4"/>
    <mergeCell ref="U3:AB4"/>
    <mergeCell ref="AM5:AN5"/>
    <mergeCell ref="B3:D4"/>
    <mergeCell ref="E3:F4"/>
    <mergeCell ref="AI5:AJ5"/>
    <mergeCell ref="C5:C6"/>
    <mergeCell ref="Y5:Z5"/>
    <mergeCell ref="D5:D6"/>
    <mergeCell ref="I5:J5"/>
    <mergeCell ref="AK5:AL5"/>
    <mergeCell ref="O5:P5"/>
    <mergeCell ref="AC4:AD5"/>
    <mergeCell ref="Q5:R5"/>
    <mergeCell ref="K5:L5"/>
    <mergeCell ref="S5:T5"/>
    <mergeCell ref="G3:T4"/>
    <mergeCell ref="U5:V5"/>
    <mergeCell ref="A1:B1"/>
    <mergeCell ref="C1:T1"/>
    <mergeCell ref="U1:AQ1"/>
    <mergeCell ref="AQ3:AQ6"/>
    <mergeCell ref="A3:A6"/>
    <mergeCell ref="AE4:AJ4"/>
    <mergeCell ref="AG5:AH5"/>
    <mergeCell ref="G5:H5"/>
    <mergeCell ref="AA5:AB5"/>
    <mergeCell ref="AO5:AP5"/>
  </mergeCells>
  <printOptions/>
  <pageMargins left="0.4724409448818898" right="0.7874015748031497" top="0.984251968503937" bottom="0.984251968503937" header="0.5118110236220472" footer="0.5118110236220472"/>
  <pageSetup horizontalDpi="600" verticalDpi="600" orientation="portrait" paperSize="9" scale="89" r:id="rId1"/>
  <colBreaks count="1" manualBreakCount="1">
    <brk id="20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I22"/>
  <sheetViews>
    <sheetView showGridLines="0" zoomScaleSheetLayoutView="100" zoomScalePageLayoutView="0" workbookViewId="0" topLeftCell="A1">
      <selection activeCell="E18" sqref="E18"/>
    </sheetView>
  </sheetViews>
  <sheetFormatPr defaultColWidth="9.00390625" defaultRowHeight="13.5"/>
  <cols>
    <col min="1" max="1" width="2.00390625" style="1" customWidth="1"/>
    <col min="2" max="2" width="13.25390625" style="1" customWidth="1"/>
    <col min="3" max="3" width="2.25390625" style="1" customWidth="1"/>
    <col min="4" max="8" width="10.625" style="1" customWidth="1"/>
    <col min="9" max="16384" width="9.00390625" style="1" customWidth="1"/>
  </cols>
  <sheetData>
    <row r="1" spans="1:8" s="3" customFormat="1" ht="15.75" customHeight="1">
      <c r="A1" s="255" t="s">
        <v>57</v>
      </c>
      <c r="B1" s="255"/>
      <c r="C1" s="255"/>
      <c r="D1" s="243" t="s">
        <v>129</v>
      </c>
      <c r="E1" s="243"/>
      <c r="F1" s="243"/>
      <c r="G1" s="243"/>
      <c r="H1" s="243"/>
    </row>
    <row r="2" spans="2:8" ht="13.5">
      <c r="B2" s="5"/>
      <c r="C2" s="5"/>
      <c r="D2" s="5"/>
      <c r="E2" s="5"/>
      <c r="H2" s="89" t="s">
        <v>82</v>
      </c>
    </row>
    <row r="3" spans="1:9" s="85" customFormat="1" ht="14.25" customHeight="1">
      <c r="A3" s="100"/>
      <c r="B3" s="258" t="s">
        <v>68</v>
      </c>
      <c r="C3" s="90"/>
      <c r="D3" s="252" t="s">
        <v>83</v>
      </c>
      <c r="E3" s="253"/>
      <c r="F3" s="253"/>
      <c r="G3" s="253"/>
      <c r="H3" s="254"/>
      <c r="I3" s="88"/>
    </row>
    <row r="4" spans="1:9" s="85" customFormat="1" ht="14.25" customHeight="1">
      <c r="A4" s="86"/>
      <c r="B4" s="259"/>
      <c r="C4" s="91"/>
      <c r="D4" s="84" t="s">
        <v>103</v>
      </c>
      <c r="E4" s="87" t="s">
        <v>72</v>
      </c>
      <c r="F4" s="87" t="s">
        <v>73</v>
      </c>
      <c r="G4" s="87" t="s">
        <v>74</v>
      </c>
      <c r="H4" s="87" t="s">
        <v>75</v>
      </c>
      <c r="I4" s="88"/>
    </row>
    <row r="5" spans="1:9" s="10" customFormat="1" ht="6" customHeight="1">
      <c r="A5" s="39"/>
      <c r="B5" s="12"/>
      <c r="C5" s="12"/>
      <c r="D5" s="23"/>
      <c r="E5" s="25"/>
      <c r="F5" s="25"/>
      <c r="G5" s="25"/>
      <c r="H5" s="43"/>
      <c r="I5" s="12"/>
    </row>
    <row r="6" spans="1:9" s="10" customFormat="1" ht="18.75" customHeight="1">
      <c r="A6" s="45" t="s">
        <v>101</v>
      </c>
      <c r="B6" s="64"/>
      <c r="C6" s="36"/>
      <c r="D6" s="232">
        <f>SUM(E6:H6)</f>
        <v>761</v>
      </c>
      <c r="E6" s="233">
        <v>14</v>
      </c>
      <c r="F6" s="233">
        <v>195</v>
      </c>
      <c r="G6" s="233">
        <v>189</v>
      </c>
      <c r="H6" s="234">
        <v>363</v>
      </c>
      <c r="I6" s="12"/>
    </row>
    <row r="7" spans="1:9" s="10" customFormat="1" ht="7.5" customHeight="1">
      <c r="A7" s="45"/>
      <c r="B7" s="64"/>
      <c r="C7" s="36"/>
      <c r="D7" s="118"/>
      <c r="E7" s="119"/>
      <c r="F7" s="119"/>
      <c r="G7" s="119"/>
      <c r="H7" s="120"/>
      <c r="I7" s="12"/>
    </row>
    <row r="8" spans="1:9" s="10" customFormat="1" ht="18.75" customHeight="1">
      <c r="A8" s="39"/>
      <c r="B8" s="65" t="s">
        <v>76</v>
      </c>
      <c r="C8" s="50"/>
      <c r="D8" s="108">
        <f aca="true" t="shared" si="0" ref="D8:D13">SUM(E8:H8)</f>
        <v>6</v>
      </c>
      <c r="E8" s="121">
        <v>0</v>
      </c>
      <c r="F8" s="121">
        <v>1</v>
      </c>
      <c r="G8" s="121">
        <v>0</v>
      </c>
      <c r="H8" s="122">
        <v>5</v>
      </c>
      <c r="I8" s="12"/>
    </row>
    <row r="9" spans="1:8" s="10" customFormat="1" ht="18.75" customHeight="1">
      <c r="A9" s="39"/>
      <c r="B9" s="65" t="s">
        <v>77</v>
      </c>
      <c r="C9" s="50"/>
      <c r="D9" s="108">
        <f t="shared" si="0"/>
        <v>27</v>
      </c>
      <c r="E9" s="121">
        <v>12</v>
      </c>
      <c r="F9" s="121">
        <v>6</v>
      </c>
      <c r="G9" s="121">
        <v>6</v>
      </c>
      <c r="H9" s="122">
        <v>3</v>
      </c>
    </row>
    <row r="10" spans="1:9" s="10" customFormat="1" ht="18.75" customHeight="1">
      <c r="A10" s="39"/>
      <c r="B10" s="65" t="s">
        <v>78</v>
      </c>
      <c r="C10" s="50"/>
      <c r="D10" s="108">
        <f t="shared" si="0"/>
        <v>342</v>
      </c>
      <c r="E10" s="121">
        <v>0</v>
      </c>
      <c r="F10" s="121">
        <v>42</v>
      </c>
      <c r="G10" s="121">
        <v>71</v>
      </c>
      <c r="H10" s="122">
        <v>229</v>
      </c>
      <c r="I10" s="12"/>
    </row>
    <row r="11" spans="1:8" s="10" customFormat="1" ht="18.75" customHeight="1">
      <c r="A11" s="39"/>
      <c r="B11" s="65" t="s">
        <v>79</v>
      </c>
      <c r="C11" s="50"/>
      <c r="D11" s="108">
        <f t="shared" si="0"/>
        <v>6</v>
      </c>
      <c r="E11" s="121">
        <v>0</v>
      </c>
      <c r="F11" s="121">
        <v>1</v>
      </c>
      <c r="G11" s="121">
        <v>2</v>
      </c>
      <c r="H11" s="122">
        <v>3</v>
      </c>
    </row>
    <row r="12" spans="1:9" s="10" customFormat="1" ht="18.75" customHeight="1">
      <c r="A12" s="39"/>
      <c r="B12" s="73" t="s">
        <v>80</v>
      </c>
      <c r="C12" s="50"/>
      <c r="D12" s="108">
        <f t="shared" si="0"/>
        <v>33</v>
      </c>
      <c r="E12" s="121">
        <v>0</v>
      </c>
      <c r="F12" s="121">
        <v>5</v>
      </c>
      <c r="G12" s="121">
        <v>17</v>
      </c>
      <c r="H12" s="122">
        <v>11</v>
      </c>
      <c r="I12" s="12"/>
    </row>
    <row r="13" spans="1:8" s="10" customFormat="1" ht="18.75" customHeight="1">
      <c r="A13" s="39"/>
      <c r="B13" s="65" t="s">
        <v>81</v>
      </c>
      <c r="C13" s="29"/>
      <c r="D13" s="128">
        <f t="shared" si="0"/>
        <v>347</v>
      </c>
      <c r="E13" s="25">
        <f>E6-(E8+E9+E10+E11+E12)</f>
        <v>2</v>
      </c>
      <c r="F13" s="25">
        <f>F6-(F8+F9+F10+F11+F12)</f>
        <v>140</v>
      </c>
      <c r="G13" s="25">
        <f>G6-(G8+G9+G10+G11+G12)</f>
        <v>93</v>
      </c>
      <c r="H13" s="43">
        <f>H6-(H8+H9+H10+H11+H12)</f>
        <v>112</v>
      </c>
    </row>
    <row r="14" spans="1:8" s="10" customFormat="1" ht="5.25" customHeight="1">
      <c r="A14" s="40"/>
      <c r="B14" s="11"/>
      <c r="C14" s="37"/>
      <c r="D14" s="16"/>
      <c r="E14" s="16"/>
      <c r="F14" s="16"/>
      <c r="G14" s="16"/>
      <c r="H14" s="44"/>
    </row>
    <row r="15" spans="1:9" ht="13.5">
      <c r="A15" s="38" t="s">
        <v>247</v>
      </c>
      <c r="B15" s="38"/>
      <c r="C15" s="2"/>
      <c r="D15" s="2"/>
      <c r="E15" s="2"/>
      <c r="F15" s="2"/>
      <c r="G15" s="2"/>
      <c r="H15" s="2"/>
      <c r="I15" s="2"/>
    </row>
    <row r="16" spans="2:9" ht="13.5">
      <c r="B16" s="2"/>
      <c r="C16" s="2"/>
      <c r="D16" s="2"/>
      <c r="E16" s="2"/>
      <c r="F16" s="2"/>
      <c r="G16" s="2"/>
      <c r="H16" s="2"/>
      <c r="I16" s="2"/>
    </row>
    <row r="17" spans="2:9" ht="13.5">
      <c r="B17" s="2"/>
      <c r="C17" s="2"/>
      <c r="D17" s="2"/>
      <c r="E17" s="2"/>
      <c r="F17" s="2"/>
      <c r="G17" s="2"/>
      <c r="H17" s="2"/>
      <c r="I17" s="2"/>
    </row>
    <row r="18" spans="2:9" ht="13.5">
      <c r="B18" s="2"/>
      <c r="C18" s="2"/>
      <c r="D18" s="2"/>
      <c r="E18" s="2"/>
      <c r="F18" s="2"/>
      <c r="G18" s="2"/>
      <c r="H18" s="2"/>
      <c r="I18" s="2"/>
    </row>
    <row r="19" spans="2:9" ht="13.5">
      <c r="B19" s="2"/>
      <c r="C19" s="2"/>
      <c r="D19" s="2"/>
      <c r="E19" s="2"/>
      <c r="F19" s="2"/>
      <c r="G19" s="2"/>
      <c r="H19" s="2"/>
      <c r="I19" s="2"/>
    </row>
    <row r="20" spans="2:9" ht="13.5">
      <c r="B20" s="2"/>
      <c r="C20" s="2"/>
      <c r="D20" s="2"/>
      <c r="E20" s="2"/>
      <c r="F20" s="2"/>
      <c r="G20" s="2"/>
      <c r="H20" s="2"/>
      <c r="I20" s="2"/>
    </row>
    <row r="21" spans="2:9" ht="13.5">
      <c r="B21" s="2"/>
      <c r="C21" s="2"/>
      <c r="D21" s="2"/>
      <c r="E21" s="2"/>
      <c r="F21" s="2"/>
      <c r="G21" s="2"/>
      <c r="H21" s="2"/>
      <c r="I21" s="2"/>
    </row>
    <row r="22" spans="2:9" ht="13.5">
      <c r="B22" s="2"/>
      <c r="C22" s="2"/>
      <c r="D22" s="2"/>
      <c r="E22" s="2"/>
      <c r="F22" s="2"/>
      <c r="G22" s="2"/>
      <c r="H22" s="2"/>
      <c r="I22" s="2"/>
    </row>
  </sheetData>
  <sheetProtection/>
  <mergeCells count="4">
    <mergeCell ref="B3:B4"/>
    <mergeCell ref="D3:H3"/>
    <mergeCell ref="A1:C1"/>
    <mergeCell ref="D1:H1"/>
  </mergeCells>
  <printOptions/>
  <pageMargins left="0.7874015748031497" right="0.4724409448818898" top="0.984251968503937" bottom="0.984251968503937" header="0.5118110236220472" footer="0.5118110236220472"/>
  <pageSetup horizontalDpi="600" verticalDpi="600" orientation="portrait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G12"/>
  <sheetViews>
    <sheetView showGridLines="0" zoomScaleSheetLayoutView="100" zoomScalePageLayoutView="0" workbookViewId="0" topLeftCell="A1">
      <selection activeCell="C17" sqref="C17"/>
    </sheetView>
  </sheetViews>
  <sheetFormatPr defaultColWidth="9.00390625" defaultRowHeight="13.5"/>
  <cols>
    <col min="1" max="1" width="11.75390625" style="1" customWidth="1"/>
    <col min="2" max="7" width="12.50390625" style="1" customWidth="1"/>
    <col min="8" max="16384" width="9.00390625" style="1" customWidth="1"/>
  </cols>
  <sheetData>
    <row r="1" spans="1:7" s="3" customFormat="1" ht="14.25" customHeight="1">
      <c r="A1" s="110" t="s">
        <v>57</v>
      </c>
      <c r="C1" s="262" t="s">
        <v>130</v>
      </c>
      <c r="D1" s="262"/>
      <c r="E1" s="262"/>
      <c r="F1" s="262"/>
      <c r="G1" s="4"/>
    </row>
    <row r="2" spans="1:7" s="9" customFormat="1" ht="13.5">
      <c r="A2" s="7"/>
      <c r="B2" s="7"/>
      <c r="C2" s="7"/>
      <c r="D2" s="7"/>
      <c r="G2" s="89" t="s">
        <v>54</v>
      </c>
    </row>
    <row r="3" spans="1:7" s="85" customFormat="1" ht="14.25" customHeight="1">
      <c r="A3" s="244" t="s">
        <v>46</v>
      </c>
      <c r="B3" s="247" t="s">
        <v>24</v>
      </c>
      <c r="C3" s="247" t="s">
        <v>47</v>
      </c>
      <c r="D3" s="247" t="s">
        <v>25</v>
      </c>
      <c r="E3" s="247" t="s">
        <v>63</v>
      </c>
      <c r="F3" s="261" t="s">
        <v>64</v>
      </c>
      <c r="G3" s="261" t="s">
        <v>65</v>
      </c>
    </row>
    <row r="4" spans="1:7" s="85" customFormat="1" ht="14.25" customHeight="1">
      <c r="A4" s="245"/>
      <c r="B4" s="247"/>
      <c r="C4" s="247"/>
      <c r="D4" s="247"/>
      <c r="E4" s="247"/>
      <c r="F4" s="247"/>
      <c r="G4" s="247"/>
    </row>
    <row r="5" spans="1:7" s="10" customFormat="1" ht="6" customHeight="1">
      <c r="A5" s="39"/>
      <c r="B5" s="30"/>
      <c r="C5" s="31"/>
      <c r="D5" s="31"/>
      <c r="E5" s="31"/>
      <c r="F5" s="31"/>
      <c r="G5" s="53"/>
    </row>
    <row r="6" spans="1:7" s="6" customFormat="1" ht="18.75" customHeight="1">
      <c r="A6" s="66" t="s">
        <v>30</v>
      </c>
      <c r="B6" s="229">
        <f aca="true" t="shared" si="0" ref="B6:G6">SUM(B8:B11)</f>
        <v>761</v>
      </c>
      <c r="C6" s="230">
        <f t="shared" si="0"/>
        <v>40</v>
      </c>
      <c r="D6" s="230">
        <f t="shared" si="0"/>
        <v>662</v>
      </c>
      <c r="E6" s="230">
        <f t="shared" si="0"/>
        <v>48</v>
      </c>
      <c r="F6" s="230">
        <f t="shared" si="0"/>
        <v>10</v>
      </c>
      <c r="G6" s="231">
        <f t="shared" si="0"/>
        <v>1</v>
      </c>
    </row>
    <row r="7" spans="1:7" s="6" customFormat="1" ht="7.5" customHeight="1">
      <c r="A7" s="62"/>
      <c r="B7" s="129"/>
      <c r="C7" s="130"/>
      <c r="D7" s="130"/>
      <c r="E7" s="130"/>
      <c r="F7" s="130"/>
      <c r="G7" s="131"/>
    </row>
    <row r="8" spans="1:7" s="10" customFormat="1" ht="18.75" customHeight="1">
      <c r="A8" s="60" t="s">
        <v>48</v>
      </c>
      <c r="B8" s="24">
        <f>SUM(C8:G8)</f>
        <v>14</v>
      </c>
      <c r="C8" s="121">
        <v>0</v>
      </c>
      <c r="D8" s="121">
        <v>14</v>
      </c>
      <c r="E8" s="121">
        <v>0</v>
      </c>
      <c r="F8" s="121">
        <v>0</v>
      </c>
      <c r="G8" s="122">
        <v>0</v>
      </c>
    </row>
    <row r="9" spans="1:7" s="10" customFormat="1" ht="18.75" customHeight="1">
      <c r="A9" s="60" t="s">
        <v>49</v>
      </c>
      <c r="B9" s="24">
        <f>SUM(C9:G9)</f>
        <v>195</v>
      </c>
      <c r="C9" s="121">
        <v>0</v>
      </c>
      <c r="D9" s="121">
        <v>182</v>
      </c>
      <c r="E9" s="121">
        <v>8</v>
      </c>
      <c r="F9" s="121">
        <v>5</v>
      </c>
      <c r="G9" s="122">
        <v>0</v>
      </c>
    </row>
    <row r="10" spans="1:7" s="10" customFormat="1" ht="18.75" customHeight="1">
      <c r="A10" s="60" t="s">
        <v>50</v>
      </c>
      <c r="B10" s="24">
        <f>SUM(C10:G10)</f>
        <v>189</v>
      </c>
      <c r="C10" s="121">
        <v>1</v>
      </c>
      <c r="D10" s="121">
        <v>167</v>
      </c>
      <c r="E10" s="121">
        <v>20</v>
      </c>
      <c r="F10" s="121">
        <v>1</v>
      </c>
      <c r="G10" s="122">
        <v>0</v>
      </c>
    </row>
    <row r="11" spans="1:7" s="10" customFormat="1" ht="18.75" customHeight="1">
      <c r="A11" s="60" t="s">
        <v>31</v>
      </c>
      <c r="B11" s="24">
        <f>SUM(C11:G11)</f>
        <v>363</v>
      </c>
      <c r="C11" s="121">
        <v>39</v>
      </c>
      <c r="D11" s="121">
        <v>299</v>
      </c>
      <c r="E11" s="121">
        <v>20</v>
      </c>
      <c r="F11" s="121">
        <v>4</v>
      </c>
      <c r="G11" s="122">
        <v>1</v>
      </c>
    </row>
    <row r="12" spans="1:7" s="10" customFormat="1" ht="6" customHeight="1">
      <c r="A12" s="40"/>
      <c r="B12" s="13"/>
      <c r="C12" s="14"/>
      <c r="D12" s="14"/>
      <c r="E12" s="14"/>
      <c r="F12" s="14"/>
      <c r="G12" s="48"/>
    </row>
  </sheetData>
  <sheetProtection/>
  <mergeCells count="8">
    <mergeCell ref="G3:G4"/>
    <mergeCell ref="C1:F1"/>
    <mergeCell ref="A3:A4"/>
    <mergeCell ref="B3:B4"/>
    <mergeCell ref="C3:C4"/>
    <mergeCell ref="D3:D4"/>
    <mergeCell ref="E3:E4"/>
    <mergeCell ref="F3:F4"/>
  </mergeCells>
  <printOptions/>
  <pageMargins left="0.4724409448818898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H12"/>
  <sheetViews>
    <sheetView showGridLines="0" zoomScaleSheetLayoutView="100" zoomScalePageLayoutView="0" workbookViewId="0" topLeftCell="A1">
      <selection activeCell="D19" sqref="D19"/>
    </sheetView>
  </sheetViews>
  <sheetFormatPr defaultColWidth="9.00390625" defaultRowHeight="14.25" customHeight="1"/>
  <cols>
    <col min="1" max="1" width="16.50390625" style="1" customWidth="1"/>
    <col min="2" max="7" width="9.375" style="1" customWidth="1"/>
    <col min="8" max="16384" width="9.00390625" style="1" customWidth="1"/>
  </cols>
  <sheetData>
    <row r="1" spans="1:7" s="3" customFormat="1" ht="14.25" customHeight="1">
      <c r="A1" s="241" t="s">
        <v>57</v>
      </c>
      <c r="B1" s="263" t="s">
        <v>249</v>
      </c>
      <c r="C1" s="263"/>
      <c r="D1" s="263"/>
      <c r="E1" s="263"/>
      <c r="F1" s="263"/>
      <c r="G1" s="263"/>
    </row>
    <row r="2" spans="1:7" s="9" customFormat="1" ht="14.25" customHeight="1">
      <c r="A2" s="7"/>
      <c r="B2" s="7"/>
      <c r="C2" s="7"/>
      <c r="D2" s="7"/>
      <c r="E2" s="7"/>
      <c r="F2" s="7"/>
      <c r="G2" s="89" t="s">
        <v>26</v>
      </c>
    </row>
    <row r="3" spans="1:7" s="85" customFormat="1" ht="14.25" customHeight="1">
      <c r="A3" s="82" t="s">
        <v>27</v>
      </c>
      <c r="B3" s="252" t="s">
        <v>51</v>
      </c>
      <c r="C3" s="253"/>
      <c r="D3" s="254"/>
      <c r="E3" s="252" t="s">
        <v>52</v>
      </c>
      <c r="F3" s="253"/>
      <c r="G3" s="254"/>
    </row>
    <row r="4" spans="1:8" s="85" customFormat="1" ht="14.25" customHeight="1">
      <c r="A4" s="86"/>
      <c r="B4" s="87" t="s">
        <v>60</v>
      </c>
      <c r="C4" s="87" t="s">
        <v>61</v>
      </c>
      <c r="D4" s="87" t="s">
        <v>62</v>
      </c>
      <c r="E4" s="87" t="s">
        <v>60</v>
      </c>
      <c r="F4" s="87" t="s">
        <v>61</v>
      </c>
      <c r="G4" s="87" t="s">
        <v>62</v>
      </c>
      <c r="H4" s="88"/>
    </row>
    <row r="5" spans="1:7" s="10" customFormat="1" ht="6" customHeight="1">
      <c r="A5" s="39"/>
      <c r="B5" s="23"/>
      <c r="C5" s="25"/>
      <c r="D5" s="25"/>
      <c r="E5" s="25"/>
      <c r="F5" s="25"/>
      <c r="G5" s="43"/>
    </row>
    <row r="6" spans="1:7" s="6" customFormat="1" ht="18.75" customHeight="1">
      <c r="A6" s="66" t="s">
        <v>108</v>
      </c>
      <c r="B6" s="67">
        <f>C6+D6</f>
        <v>13</v>
      </c>
      <c r="C6" s="67">
        <f>SUM(C8:C11)</f>
        <v>0</v>
      </c>
      <c r="D6" s="67">
        <f>SUM(D8:D11)</f>
        <v>13</v>
      </c>
      <c r="E6" s="67">
        <f>F6+G6</f>
        <v>12</v>
      </c>
      <c r="F6" s="67">
        <f>SUM(F8:F11)</f>
        <v>0</v>
      </c>
      <c r="G6" s="68">
        <f>SUM(G8:G11)</f>
        <v>12</v>
      </c>
    </row>
    <row r="7" spans="1:7" s="6" customFormat="1" ht="7.5" customHeight="1">
      <c r="A7" s="66"/>
      <c r="B7" s="67"/>
      <c r="C7" s="67"/>
      <c r="D7" s="67"/>
      <c r="E7" s="67"/>
      <c r="F7" s="67"/>
      <c r="G7" s="68"/>
    </row>
    <row r="8" spans="1:7" s="10" customFormat="1" ht="18.75" customHeight="1">
      <c r="A8" s="61" t="s">
        <v>105</v>
      </c>
      <c r="B8" s="51">
        <f>C8+D8</f>
        <v>12</v>
      </c>
      <c r="C8" s="51">
        <v>0</v>
      </c>
      <c r="D8" s="51">
        <v>12</v>
      </c>
      <c r="E8" s="51">
        <f>F8+G8</f>
        <v>9</v>
      </c>
      <c r="F8" s="51">
        <v>0</v>
      </c>
      <c r="G8" s="57">
        <v>9</v>
      </c>
    </row>
    <row r="9" spans="1:7" s="10" customFormat="1" ht="18.75" customHeight="1">
      <c r="A9" s="61" t="s">
        <v>104</v>
      </c>
      <c r="B9" s="51">
        <f>C9+D9</f>
        <v>0</v>
      </c>
      <c r="C9" s="51">
        <v>0</v>
      </c>
      <c r="D9" s="51">
        <v>0</v>
      </c>
      <c r="E9" s="51">
        <f>F9+G9</f>
        <v>0</v>
      </c>
      <c r="F9" s="51">
        <v>0</v>
      </c>
      <c r="G9" s="57">
        <v>0</v>
      </c>
    </row>
    <row r="10" spans="1:7" s="10" customFormat="1" ht="18.75" customHeight="1">
      <c r="A10" s="61" t="s">
        <v>106</v>
      </c>
      <c r="B10" s="51">
        <f>C10+D10</f>
        <v>0</v>
      </c>
      <c r="C10" s="51">
        <v>0</v>
      </c>
      <c r="D10" s="51">
        <v>0</v>
      </c>
      <c r="E10" s="51">
        <f>F10+G10</f>
        <v>0</v>
      </c>
      <c r="F10" s="51">
        <v>0</v>
      </c>
      <c r="G10" s="57">
        <v>0</v>
      </c>
    </row>
    <row r="11" spans="1:7" s="10" customFormat="1" ht="18.75" customHeight="1">
      <c r="A11" s="61" t="s">
        <v>107</v>
      </c>
      <c r="B11" s="51">
        <f>C11+D11</f>
        <v>1</v>
      </c>
      <c r="C11" s="51">
        <v>0</v>
      </c>
      <c r="D11" s="51">
        <v>1</v>
      </c>
      <c r="E11" s="51">
        <f>F11+G11</f>
        <v>3</v>
      </c>
      <c r="F11" s="51">
        <v>0</v>
      </c>
      <c r="G11" s="57">
        <v>3</v>
      </c>
    </row>
    <row r="12" spans="1:7" s="10" customFormat="1" ht="5.25" customHeight="1">
      <c r="A12" s="40"/>
      <c r="B12" s="15"/>
      <c r="C12" s="16"/>
      <c r="D12" s="16"/>
      <c r="E12" s="16"/>
      <c r="F12" s="16"/>
      <c r="G12" s="44"/>
    </row>
  </sheetData>
  <sheetProtection/>
  <mergeCells count="3">
    <mergeCell ref="B3:D3"/>
    <mergeCell ref="E3:G3"/>
    <mergeCell ref="B1:G1"/>
  </mergeCells>
  <printOptions/>
  <pageMargins left="0.4724409448818898" right="0.7874015748031497" top="0.984251968503937" bottom="0.984251968503937" header="0.5118110236220472" footer="0.5118110236220472"/>
  <pageSetup horizontalDpi="600" verticalDpi="600" orientation="portrait" paperSize="9" r:id="rId1"/>
  <ignoredErrors>
    <ignoredError sqref="E6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Z10"/>
  <sheetViews>
    <sheetView showGridLines="0" zoomScaleSheetLayoutView="100" zoomScalePageLayoutView="0" workbookViewId="0" topLeftCell="A1">
      <selection activeCell="N16" sqref="N16"/>
    </sheetView>
  </sheetViews>
  <sheetFormatPr defaultColWidth="9.00390625" defaultRowHeight="13.5"/>
  <cols>
    <col min="1" max="1" width="8.125" style="1" customWidth="1"/>
    <col min="2" max="2" width="6.25390625" style="1" customWidth="1"/>
    <col min="3" max="3" width="6.125" style="1" customWidth="1"/>
    <col min="4" max="25" width="6.25390625" style="1" customWidth="1"/>
    <col min="26" max="26" width="10.125" style="1" customWidth="1"/>
    <col min="27" max="27" width="0.875" style="1" customWidth="1"/>
    <col min="28" max="16384" width="9.00390625" style="1" customWidth="1"/>
  </cols>
  <sheetData>
    <row r="1" spans="1:26" s="3" customFormat="1" ht="15" customHeight="1">
      <c r="A1" s="255" t="s">
        <v>57</v>
      </c>
      <c r="B1" s="255"/>
      <c r="C1" s="243" t="s">
        <v>131</v>
      </c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60" t="s">
        <v>132</v>
      </c>
      <c r="P1" s="260"/>
      <c r="Q1" s="260"/>
      <c r="R1" s="260"/>
      <c r="S1" s="260"/>
      <c r="T1" s="260"/>
      <c r="U1" s="260"/>
      <c r="V1" s="260"/>
      <c r="W1" s="260"/>
      <c r="X1" s="260"/>
      <c r="Y1" s="260"/>
      <c r="Z1" s="260"/>
    </row>
    <row r="2" spans="1:26" s="9" customFormat="1" ht="13.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Y2" s="8"/>
      <c r="Z2" s="89" t="s">
        <v>55</v>
      </c>
    </row>
    <row r="3" spans="1:26" s="85" customFormat="1" ht="14.25" customHeight="1">
      <c r="A3" s="244" t="s">
        <v>33</v>
      </c>
      <c r="B3" s="252" t="s">
        <v>90</v>
      </c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 t="s">
        <v>102</v>
      </c>
      <c r="P3" s="253"/>
      <c r="Q3" s="253"/>
      <c r="R3" s="253"/>
      <c r="S3" s="253"/>
      <c r="T3" s="253"/>
      <c r="U3" s="253"/>
      <c r="V3" s="253"/>
      <c r="W3" s="248" t="s">
        <v>34</v>
      </c>
      <c r="X3" s="258"/>
      <c r="Y3" s="250"/>
      <c r="Z3" s="244" t="s">
        <v>33</v>
      </c>
    </row>
    <row r="4" spans="1:26" s="85" customFormat="1" ht="14.25" customHeight="1">
      <c r="A4" s="257"/>
      <c r="B4" s="249" t="s">
        <v>16</v>
      </c>
      <c r="C4" s="259"/>
      <c r="D4" s="251"/>
      <c r="E4" s="252" t="s">
        <v>35</v>
      </c>
      <c r="F4" s="254"/>
      <c r="G4" s="252" t="s">
        <v>86</v>
      </c>
      <c r="H4" s="254"/>
      <c r="I4" s="252" t="s">
        <v>36</v>
      </c>
      <c r="J4" s="254"/>
      <c r="K4" s="252" t="s">
        <v>88</v>
      </c>
      <c r="L4" s="254"/>
      <c r="M4" s="252" t="s">
        <v>17</v>
      </c>
      <c r="N4" s="254"/>
      <c r="O4" s="264" t="s">
        <v>37</v>
      </c>
      <c r="P4" s="265"/>
      <c r="Q4" s="264" t="s">
        <v>38</v>
      </c>
      <c r="R4" s="265"/>
      <c r="S4" s="252" t="s">
        <v>89</v>
      </c>
      <c r="T4" s="254"/>
      <c r="U4" s="252" t="s">
        <v>18</v>
      </c>
      <c r="V4" s="253"/>
      <c r="W4" s="249"/>
      <c r="X4" s="259"/>
      <c r="Y4" s="251"/>
      <c r="Z4" s="257"/>
    </row>
    <row r="5" spans="1:26" s="85" customFormat="1" ht="14.25" customHeight="1">
      <c r="A5" s="245"/>
      <c r="B5" s="87" t="s">
        <v>19</v>
      </c>
      <c r="C5" s="87" t="s">
        <v>1</v>
      </c>
      <c r="D5" s="87" t="s">
        <v>2</v>
      </c>
      <c r="E5" s="87" t="s">
        <v>1</v>
      </c>
      <c r="F5" s="87" t="s">
        <v>2</v>
      </c>
      <c r="G5" s="87" t="s">
        <v>1</v>
      </c>
      <c r="H5" s="87" t="s">
        <v>2</v>
      </c>
      <c r="I5" s="87" t="s">
        <v>1</v>
      </c>
      <c r="J5" s="87" t="s">
        <v>2</v>
      </c>
      <c r="K5" s="87" t="s">
        <v>1</v>
      </c>
      <c r="L5" s="87" t="s">
        <v>2</v>
      </c>
      <c r="M5" s="87" t="s">
        <v>1</v>
      </c>
      <c r="N5" s="87" t="s">
        <v>2</v>
      </c>
      <c r="O5" s="87" t="s">
        <v>1</v>
      </c>
      <c r="P5" s="87" t="s">
        <v>2</v>
      </c>
      <c r="Q5" s="87" t="s">
        <v>1</v>
      </c>
      <c r="R5" s="87" t="s">
        <v>2</v>
      </c>
      <c r="S5" s="87" t="s">
        <v>1</v>
      </c>
      <c r="T5" s="87" t="s">
        <v>2</v>
      </c>
      <c r="U5" s="87" t="s">
        <v>1</v>
      </c>
      <c r="V5" s="83" t="s">
        <v>2</v>
      </c>
      <c r="W5" s="87" t="s">
        <v>19</v>
      </c>
      <c r="X5" s="87" t="s">
        <v>1</v>
      </c>
      <c r="Y5" s="87" t="s">
        <v>2</v>
      </c>
      <c r="Z5" s="245"/>
    </row>
    <row r="6" spans="1:26" s="10" customFormat="1" ht="6" customHeight="1">
      <c r="A6" s="39"/>
      <c r="B6" s="28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8"/>
      <c r="X6" s="27"/>
      <c r="Y6" s="46"/>
      <c r="Z6" s="74"/>
    </row>
    <row r="7" spans="1:26" s="10" customFormat="1" ht="18.75" customHeight="1">
      <c r="A7" s="58" t="s">
        <v>67</v>
      </c>
      <c r="B7" s="33">
        <f>SUM(B8:B9)</f>
        <v>662</v>
      </c>
      <c r="C7" s="34">
        <f aca="true" t="shared" si="0" ref="C7:Y7">SUM(C8:C9)</f>
        <v>226</v>
      </c>
      <c r="D7" s="34">
        <f t="shared" si="0"/>
        <v>436</v>
      </c>
      <c r="E7" s="34">
        <f t="shared" si="0"/>
        <v>5</v>
      </c>
      <c r="F7" s="34">
        <f t="shared" si="0"/>
        <v>3</v>
      </c>
      <c r="G7" s="34">
        <f t="shared" si="0"/>
        <v>2</v>
      </c>
      <c r="H7" s="34">
        <f t="shared" si="0"/>
        <v>4</v>
      </c>
      <c r="I7" s="34">
        <f t="shared" si="0"/>
        <v>4</v>
      </c>
      <c r="J7" s="34">
        <f t="shared" si="0"/>
        <v>7</v>
      </c>
      <c r="K7" s="34">
        <f t="shared" si="0"/>
        <v>7</v>
      </c>
      <c r="L7" s="34">
        <f t="shared" si="0"/>
        <v>3</v>
      </c>
      <c r="M7" s="34">
        <f t="shared" si="0"/>
        <v>179</v>
      </c>
      <c r="N7" s="34">
        <f t="shared" si="0"/>
        <v>337</v>
      </c>
      <c r="O7" s="34">
        <f t="shared" si="0"/>
        <v>0</v>
      </c>
      <c r="P7" s="34">
        <f t="shared" si="0"/>
        <v>16</v>
      </c>
      <c r="Q7" s="34">
        <f t="shared" si="0"/>
        <v>0</v>
      </c>
      <c r="R7" s="34">
        <f t="shared" si="0"/>
        <v>2</v>
      </c>
      <c r="S7" s="34">
        <f t="shared" si="0"/>
        <v>0</v>
      </c>
      <c r="T7" s="34">
        <f t="shared" si="0"/>
        <v>1</v>
      </c>
      <c r="U7" s="34">
        <f t="shared" si="0"/>
        <v>29</v>
      </c>
      <c r="V7" s="34">
        <f t="shared" si="0"/>
        <v>63</v>
      </c>
      <c r="W7" s="33">
        <f t="shared" si="0"/>
        <v>122</v>
      </c>
      <c r="X7" s="34">
        <f t="shared" si="0"/>
        <v>50</v>
      </c>
      <c r="Y7" s="135">
        <f t="shared" si="0"/>
        <v>72</v>
      </c>
      <c r="Z7" s="70" t="s">
        <v>67</v>
      </c>
    </row>
    <row r="8" spans="1:26" s="10" customFormat="1" ht="18.75" customHeight="1">
      <c r="A8" s="59" t="s">
        <v>58</v>
      </c>
      <c r="B8" s="28">
        <v>29</v>
      </c>
      <c r="C8" s="27">
        <v>11</v>
      </c>
      <c r="D8" s="27">
        <v>18</v>
      </c>
      <c r="E8" s="51">
        <v>0</v>
      </c>
      <c r="F8" s="51">
        <v>0</v>
      </c>
      <c r="G8" s="51">
        <v>1</v>
      </c>
      <c r="H8" s="51">
        <v>0</v>
      </c>
      <c r="I8" s="51">
        <v>0</v>
      </c>
      <c r="J8" s="51">
        <v>1</v>
      </c>
      <c r="K8" s="51">
        <v>0</v>
      </c>
      <c r="L8" s="51">
        <v>0</v>
      </c>
      <c r="M8" s="51">
        <v>10</v>
      </c>
      <c r="N8" s="51">
        <v>16</v>
      </c>
      <c r="O8" s="51">
        <v>0</v>
      </c>
      <c r="P8" s="51">
        <v>1</v>
      </c>
      <c r="Q8" s="52">
        <v>0</v>
      </c>
      <c r="R8" s="52">
        <v>0</v>
      </c>
      <c r="S8" s="52">
        <v>0</v>
      </c>
      <c r="T8" s="52">
        <v>0</v>
      </c>
      <c r="U8" s="52">
        <v>0</v>
      </c>
      <c r="V8" s="52">
        <v>0</v>
      </c>
      <c r="W8" s="28">
        <f>SUM(X8:Y8)</f>
        <v>1</v>
      </c>
      <c r="X8" s="136">
        <v>1</v>
      </c>
      <c r="Y8" s="57">
        <v>0</v>
      </c>
      <c r="Z8" s="69" t="s">
        <v>58</v>
      </c>
    </row>
    <row r="9" spans="1:26" s="10" customFormat="1" ht="18.75" customHeight="1">
      <c r="A9" s="59" t="s">
        <v>59</v>
      </c>
      <c r="B9" s="28">
        <v>633</v>
      </c>
      <c r="C9" s="27">
        <v>215</v>
      </c>
      <c r="D9" s="27">
        <v>418</v>
      </c>
      <c r="E9" s="51">
        <v>5</v>
      </c>
      <c r="F9" s="51">
        <v>3</v>
      </c>
      <c r="G9" s="51">
        <v>1</v>
      </c>
      <c r="H9" s="51">
        <v>4</v>
      </c>
      <c r="I9" s="51">
        <v>4</v>
      </c>
      <c r="J9" s="51">
        <v>6</v>
      </c>
      <c r="K9" s="51">
        <v>7</v>
      </c>
      <c r="L9" s="51">
        <v>3</v>
      </c>
      <c r="M9" s="51">
        <v>169</v>
      </c>
      <c r="N9" s="51">
        <v>321</v>
      </c>
      <c r="O9" s="51">
        <v>0</v>
      </c>
      <c r="P9" s="51">
        <v>15</v>
      </c>
      <c r="Q9" s="52">
        <v>0</v>
      </c>
      <c r="R9" s="104">
        <v>2</v>
      </c>
      <c r="S9" s="105">
        <v>0</v>
      </c>
      <c r="T9" s="104">
        <v>1</v>
      </c>
      <c r="U9" s="104">
        <v>29</v>
      </c>
      <c r="V9" s="104">
        <v>63</v>
      </c>
      <c r="W9" s="28">
        <v>121</v>
      </c>
      <c r="X9" s="136">
        <v>49</v>
      </c>
      <c r="Y9" s="57">
        <v>72</v>
      </c>
      <c r="Z9" s="69" t="s">
        <v>59</v>
      </c>
    </row>
    <row r="10" spans="1:26" s="10" customFormat="1" ht="6" customHeight="1">
      <c r="A10" s="40"/>
      <c r="B10" s="18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8"/>
      <c r="X10" s="19"/>
      <c r="Y10" s="47"/>
      <c r="Z10" s="49"/>
    </row>
  </sheetData>
  <sheetProtection/>
  <mergeCells count="18">
    <mergeCell ref="A1:B1"/>
    <mergeCell ref="C1:N1"/>
    <mergeCell ref="O1:Z1"/>
    <mergeCell ref="Z3:Z5"/>
    <mergeCell ref="W3:Y4"/>
    <mergeCell ref="B4:D4"/>
    <mergeCell ref="E4:F4"/>
    <mergeCell ref="I4:J4"/>
    <mergeCell ref="B3:N3"/>
    <mergeCell ref="O3:V3"/>
    <mergeCell ref="A3:A5"/>
    <mergeCell ref="M4:N4"/>
    <mergeCell ref="O4:P4"/>
    <mergeCell ref="G4:H4"/>
    <mergeCell ref="Q4:R4"/>
    <mergeCell ref="U4:V4"/>
    <mergeCell ref="K4:L4"/>
    <mergeCell ref="S4:T4"/>
  </mergeCells>
  <printOptions/>
  <pageMargins left="0.4724409448818898" right="0.7874015748031497" top="0.984251968503937" bottom="0.984251968503937" header="0.5118110236220472" footer="0.5118110236220472"/>
  <pageSetup horizontalDpi="600" verticalDpi="600" orientation="portrait" paperSize="9" scale="5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H22"/>
  <sheetViews>
    <sheetView showGridLines="0" zoomScaleSheetLayoutView="100" zoomScalePageLayoutView="0" workbookViewId="0" topLeftCell="A1">
      <selection activeCell="J23" sqref="J23"/>
    </sheetView>
  </sheetViews>
  <sheetFormatPr defaultColWidth="9.00390625" defaultRowHeight="13.5"/>
  <cols>
    <col min="1" max="1" width="1.625" style="1" customWidth="1"/>
    <col min="2" max="2" width="13.25390625" style="1" customWidth="1"/>
    <col min="3" max="3" width="2.00390625" style="1" customWidth="1"/>
    <col min="4" max="7" width="12.50390625" style="1" customWidth="1"/>
    <col min="8" max="8" width="5.75390625" style="1" customWidth="1"/>
    <col min="9" max="16384" width="9.00390625" style="1" customWidth="1"/>
  </cols>
  <sheetData>
    <row r="1" spans="1:7" s="3" customFormat="1" ht="15.75" customHeight="1">
      <c r="A1" s="242" t="s">
        <v>250</v>
      </c>
      <c r="B1" s="110"/>
      <c r="C1" s="4"/>
      <c r="D1" s="243" t="s">
        <v>136</v>
      </c>
      <c r="E1" s="243"/>
      <c r="F1" s="243"/>
      <c r="G1" s="243"/>
    </row>
    <row r="2" spans="2:7" ht="13.5">
      <c r="B2" s="5"/>
      <c r="C2" s="5"/>
      <c r="D2" s="5"/>
      <c r="E2" s="5"/>
      <c r="G2" s="89" t="s">
        <v>82</v>
      </c>
    </row>
    <row r="3" spans="1:8" s="85" customFormat="1" ht="14.25" customHeight="1">
      <c r="A3" s="100"/>
      <c r="B3" s="258" t="s">
        <v>68</v>
      </c>
      <c r="C3" s="90"/>
      <c r="D3" s="252" t="s">
        <v>85</v>
      </c>
      <c r="E3" s="253"/>
      <c r="F3" s="253"/>
      <c r="G3" s="254"/>
      <c r="H3" s="88"/>
    </row>
    <row r="4" spans="1:8" s="85" customFormat="1" ht="14.25" customHeight="1">
      <c r="A4" s="86"/>
      <c r="B4" s="259"/>
      <c r="C4" s="91"/>
      <c r="D4" s="84" t="s">
        <v>60</v>
      </c>
      <c r="E4" s="87" t="s">
        <v>133</v>
      </c>
      <c r="F4" s="87" t="s">
        <v>84</v>
      </c>
      <c r="G4" s="87" t="s">
        <v>134</v>
      </c>
      <c r="H4" s="88"/>
    </row>
    <row r="5" spans="1:8" s="10" customFormat="1" ht="6" customHeight="1">
      <c r="A5" s="39"/>
      <c r="B5" s="12"/>
      <c r="C5" s="12"/>
      <c r="D5" s="23"/>
      <c r="E5" s="25"/>
      <c r="F5" s="25"/>
      <c r="G5" s="43"/>
      <c r="H5" s="12"/>
    </row>
    <row r="6" spans="1:8" s="10" customFormat="1" ht="18.75" customHeight="1">
      <c r="A6" s="45" t="s">
        <v>100</v>
      </c>
      <c r="B6" s="64"/>
      <c r="C6" s="36"/>
      <c r="D6" s="229">
        <f>SUM(D8:D12)</f>
        <v>619</v>
      </c>
      <c r="E6" s="230">
        <f>SUM(E8:E12)</f>
        <v>526</v>
      </c>
      <c r="F6" s="230">
        <f>SUM(F8:F12)</f>
        <v>1</v>
      </c>
      <c r="G6" s="231">
        <f>SUM(G8:G12)</f>
        <v>92</v>
      </c>
      <c r="H6" s="12"/>
    </row>
    <row r="7" spans="1:8" s="10" customFormat="1" ht="7.5" customHeight="1">
      <c r="A7" s="45"/>
      <c r="B7" s="64"/>
      <c r="C7" s="112"/>
      <c r="D7" s="129"/>
      <c r="E7" s="130"/>
      <c r="F7" s="130"/>
      <c r="G7" s="131"/>
      <c r="H7" s="12"/>
    </row>
    <row r="8" spans="1:8" s="10" customFormat="1" ht="18.75" customHeight="1">
      <c r="A8" s="39"/>
      <c r="B8" s="65" t="s">
        <v>76</v>
      </c>
      <c r="C8" s="29"/>
      <c r="D8" s="24">
        <f>SUM(E8:G8)</f>
        <v>26</v>
      </c>
      <c r="E8" s="121">
        <v>22</v>
      </c>
      <c r="F8" s="121">
        <v>0</v>
      </c>
      <c r="G8" s="122">
        <v>4</v>
      </c>
      <c r="H8" s="12"/>
    </row>
    <row r="9" spans="1:7" s="10" customFormat="1" ht="18.75" customHeight="1">
      <c r="A9" s="39"/>
      <c r="B9" s="65" t="s">
        <v>77</v>
      </c>
      <c r="C9" s="29"/>
      <c r="D9" s="24">
        <f>SUM(E9:G9)</f>
        <v>55</v>
      </c>
      <c r="E9" s="121">
        <v>47</v>
      </c>
      <c r="F9" s="121">
        <v>1</v>
      </c>
      <c r="G9" s="122">
        <v>7</v>
      </c>
    </row>
    <row r="10" spans="1:8" s="10" customFormat="1" ht="18.75" customHeight="1">
      <c r="A10" s="39"/>
      <c r="B10" s="65" t="s">
        <v>78</v>
      </c>
      <c r="C10" s="29"/>
      <c r="D10" s="24">
        <f>SUM(E10:G10)</f>
        <v>371</v>
      </c>
      <c r="E10" s="121">
        <v>315</v>
      </c>
      <c r="F10" s="121">
        <v>0</v>
      </c>
      <c r="G10" s="132">
        <v>56</v>
      </c>
      <c r="H10" s="12"/>
    </row>
    <row r="11" spans="1:7" s="10" customFormat="1" ht="18.75" customHeight="1">
      <c r="A11" s="39"/>
      <c r="B11" s="65" t="s">
        <v>79</v>
      </c>
      <c r="C11" s="29"/>
      <c r="D11" s="24">
        <f>SUM(E11:G11)</f>
        <v>86</v>
      </c>
      <c r="E11" s="133">
        <v>70</v>
      </c>
      <c r="F11" s="121">
        <v>0</v>
      </c>
      <c r="G11" s="122">
        <v>16</v>
      </c>
    </row>
    <row r="12" spans="1:8" s="10" customFormat="1" ht="18.75" customHeight="1">
      <c r="A12" s="39"/>
      <c r="B12" s="73" t="s">
        <v>80</v>
      </c>
      <c r="C12" s="29"/>
      <c r="D12" s="24">
        <f>SUM(E12:G12)</f>
        <v>81</v>
      </c>
      <c r="E12" s="121">
        <v>72</v>
      </c>
      <c r="F12" s="121">
        <v>0</v>
      </c>
      <c r="G12" s="122">
        <v>9</v>
      </c>
      <c r="H12" s="12"/>
    </row>
    <row r="13" spans="1:7" s="10" customFormat="1" ht="18.75" customHeight="1" hidden="1">
      <c r="A13" s="39"/>
      <c r="B13" s="35" t="s">
        <v>81</v>
      </c>
      <c r="C13" s="29"/>
      <c r="D13" s="24">
        <f>SUM(E13:F13)</f>
        <v>0</v>
      </c>
      <c r="E13" s="25"/>
      <c r="F13" s="25"/>
      <c r="G13" s="43"/>
    </row>
    <row r="14" spans="1:7" s="10" customFormat="1" ht="5.25" customHeight="1">
      <c r="A14" s="40"/>
      <c r="B14" s="11"/>
      <c r="C14" s="37"/>
      <c r="D14" s="16"/>
      <c r="E14" s="16"/>
      <c r="F14" s="16"/>
      <c r="G14" s="44"/>
    </row>
    <row r="15" spans="1:8" ht="13.5">
      <c r="A15" s="77" t="s">
        <v>135</v>
      </c>
      <c r="B15" s="38"/>
      <c r="C15" s="2"/>
      <c r="D15" s="2"/>
      <c r="E15" s="2"/>
      <c r="F15" s="2"/>
      <c r="G15" s="2"/>
      <c r="H15" s="2"/>
    </row>
    <row r="16" spans="1:8" s="78" customFormat="1" ht="14.25" customHeight="1">
      <c r="A16" s="77" t="s">
        <v>248</v>
      </c>
      <c r="B16" s="76"/>
      <c r="C16" s="77"/>
      <c r="D16" s="77"/>
      <c r="E16" s="77"/>
      <c r="F16" s="77"/>
      <c r="G16" s="77"/>
      <c r="H16" s="77"/>
    </row>
    <row r="17" spans="2:8" ht="7.5" customHeight="1">
      <c r="B17" s="38"/>
      <c r="C17" s="2"/>
      <c r="D17" s="2"/>
      <c r="E17" s="2"/>
      <c r="F17" s="2"/>
      <c r="G17" s="2"/>
      <c r="H17" s="2"/>
    </row>
    <row r="18" spans="2:8" ht="14.25" customHeight="1">
      <c r="B18" s="2"/>
      <c r="C18" s="2"/>
      <c r="D18" s="2"/>
      <c r="E18" s="2"/>
      <c r="F18" s="2"/>
      <c r="G18" s="2"/>
      <c r="H18" s="2"/>
    </row>
    <row r="19" spans="2:8" ht="13.5">
      <c r="B19" s="2"/>
      <c r="C19" s="2"/>
      <c r="D19" s="2"/>
      <c r="E19" s="2"/>
      <c r="F19" s="2"/>
      <c r="G19" s="2"/>
      <c r="H19" s="2"/>
    </row>
    <row r="20" spans="2:8" ht="13.5">
      <c r="B20" s="2"/>
      <c r="C20" s="2"/>
      <c r="D20" s="2"/>
      <c r="E20" s="2"/>
      <c r="F20" s="2"/>
      <c r="G20" s="2"/>
      <c r="H20" s="2"/>
    </row>
    <row r="21" spans="2:8" ht="13.5">
      <c r="B21" s="2"/>
      <c r="C21" s="2"/>
      <c r="D21" s="2"/>
      <c r="E21" s="2"/>
      <c r="F21" s="2"/>
      <c r="G21" s="2"/>
      <c r="H21" s="2"/>
    </row>
    <row r="22" spans="2:8" ht="13.5">
      <c r="B22" s="2"/>
      <c r="C22" s="2"/>
      <c r="D22" s="2"/>
      <c r="E22" s="2"/>
      <c r="F22" s="2"/>
      <c r="G22" s="2"/>
      <c r="H22" s="2"/>
    </row>
  </sheetData>
  <sheetProtection/>
  <mergeCells count="3">
    <mergeCell ref="B3:B4"/>
    <mergeCell ref="D3:G3"/>
    <mergeCell ref="D1:G1"/>
  </mergeCells>
  <printOptions/>
  <pageMargins left="0.7874015748031497" right="0.4724409448818898" top="0.984251968503937" bottom="0.984251968503937" header="0.5118110236220472" footer="0.5118110236220472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鳥取県情報センター</dc:creator>
  <cp:keywords/>
  <dc:description/>
  <cp:lastModifiedBy>鳥取県庁</cp:lastModifiedBy>
  <cp:lastPrinted>2018-02-06T01:01:28Z</cp:lastPrinted>
  <dcterms:created xsi:type="dcterms:W3CDTF">2004-01-28T04:06:43Z</dcterms:created>
  <dcterms:modified xsi:type="dcterms:W3CDTF">2020-02-07T04:57:37Z</dcterms:modified>
  <cp:category/>
  <cp:version/>
  <cp:contentType/>
  <cp:contentStatus/>
</cp:coreProperties>
</file>