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Ｈ３１(Ｒ１)年度\R１．１２\R1.12公表資料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52511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<sst xmlns="http://schemas.openxmlformats.org/spreadsheetml/2006/main" count="194" uniqueCount="63">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</sst>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85" zoomScaleNormal="100" zoomScaleSheetLayoutView="85" workbookViewId="0">
      <selection activeCell="N10" sqref="N10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62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74" t="s">
        <v>39</v>
      </c>
      <c r="B5" s="86" t="s">
        <v>42</v>
      </c>
      <c r="C5" s="87"/>
      <c r="D5" s="87"/>
      <c r="E5" s="87"/>
      <c r="F5" s="88"/>
      <c r="G5" s="80" t="s">
        <v>41</v>
      </c>
      <c r="H5" s="81"/>
      <c r="I5" s="81"/>
      <c r="J5" s="81"/>
      <c r="K5" s="81"/>
      <c r="L5" s="81"/>
      <c r="M5" s="81"/>
      <c r="N5" s="82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75"/>
      <c r="B6" s="20"/>
      <c r="C6" s="77" t="s">
        <v>54</v>
      </c>
      <c r="D6" s="77" t="s">
        <v>56</v>
      </c>
      <c r="E6" s="77" t="s">
        <v>55</v>
      </c>
      <c r="F6" s="77" t="s">
        <v>57</v>
      </c>
      <c r="G6" s="15"/>
      <c r="H6" s="20"/>
      <c r="I6" s="85" t="s">
        <v>58</v>
      </c>
      <c r="J6" s="20"/>
      <c r="K6" s="85" t="s">
        <v>58</v>
      </c>
      <c r="L6" s="86" t="s">
        <v>48</v>
      </c>
      <c r="M6" s="87"/>
      <c r="N6" s="88"/>
      <c r="O6" s="14"/>
      <c r="P6" s="80" t="s">
        <v>36</v>
      </c>
      <c r="Q6" s="81"/>
      <c r="R6" s="81"/>
      <c r="S6" s="82"/>
      <c r="T6" s="80" t="s">
        <v>35</v>
      </c>
      <c r="U6" s="81"/>
      <c r="V6" s="81"/>
      <c r="W6" s="82"/>
      <c r="X6" s="26" t="s">
        <v>48</v>
      </c>
    </row>
    <row r="7" spans="1:24" ht="13.5" customHeight="1" x14ac:dyDescent="0.15">
      <c r="A7" s="75"/>
      <c r="B7" s="18" t="s">
        <v>43</v>
      </c>
      <c r="C7" s="78"/>
      <c r="D7" s="78"/>
      <c r="E7" s="78"/>
      <c r="F7" s="78"/>
      <c r="G7" s="11" t="s">
        <v>32</v>
      </c>
      <c r="H7" s="12" t="s">
        <v>34</v>
      </c>
      <c r="I7" s="83"/>
      <c r="J7" s="18" t="s">
        <v>33</v>
      </c>
      <c r="K7" s="83"/>
      <c r="L7" s="85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85" t="s">
        <v>58</v>
      </c>
      <c r="R7" s="85" t="s">
        <v>31</v>
      </c>
      <c r="S7" s="13" t="s">
        <v>30</v>
      </c>
      <c r="T7" s="12" t="s">
        <v>32</v>
      </c>
      <c r="U7" s="85" t="s">
        <v>58</v>
      </c>
      <c r="V7" s="83" t="s">
        <v>31</v>
      </c>
      <c r="W7" s="21" t="s">
        <v>49</v>
      </c>
      <c r="X7" s="85" t="s">
        <v>50</v>
      </c>
    </row>
    <row r="8" spans="1:24" ht="30.75" customHeight="1" x14ac:dyDescent="0.15">
      <c r="A8" s="76"/>
      <c r="B8" s="19"/>
      <c r="C8" s="79"/>
      <c r="D8" s="79"/>
      <c r="E8" s="79"/>
      <c r="F8" s="79"/>
      <c r="G8" s="11"/>
      <c r="H8" s="10"/>
      <c r="I8" s="84"/>
      <c r="J8" s="19"/>
      <c r="K8" s="84"/>
      <c r="L8" s="84"/>
      <c r="M8" s="19"/>
      <c r="N8" s="19"/>
      <c r="O8" s="10"/>
      <c r="P8" s="10"/>
      <c r="Q8" s="84"/>
      <c r="R8" s="84"/>
      <c r="S8" s="9"/>
      <c r="T8" s="10"/>
      <c r="U8" s="84"/>
      <c r="V8" s="84"/>
      <c r="W8" s="22"/>
      <c r="X8" s="84"/>
    </row>
    <row r="9" spans="1:24" ht="18.75" customHeight="1" x14ac:dyDescent="0.15">
      <c r="A9" s="8" t="s">
        <v>29</v>
      </c>
      <c r="B9" s="34">
        <f>B10+B11</f>
        <v>-210</v>
      </c>
      <c r="C9" s="34">
        <f>C10+C11</f>
        <v>18</v>
      </c>
      <c r="D9" s="64">
        <f>IF(B9-C9=0,"-",(1-(B9/(B9-C9)))*-1)</f>
        <v>-7.8947368421052655E-2</v>
      </c>
      <c r="E9" s="34">
        <f>E10+E11</f>
        <v>-4782</v>
      </c>
      <c r="F9" s="64">
        <f>IF(B9-E9=0,"-",(1-(B9/(B9-E9)))*-1)</f>
        <v>-1.0459317585301837</v>
      </c>
      <c r="G9" s="34">
        <f>G10+G11</f>
        <v>-306</v>
      </c>
      <c r="H9" s="34">
        <f>H10+H11</f>
        <v>326</v>
      </c>
      <c r="I9" s="34">
        <f>I10+I11</f>
        <v>4006</v>
      </c>
      <c r="J9" s="34">
        <f>J10+J11</f>
        <v>632</v>
      </c>
      <c r="K9" s="34">
        <f>K10+K11</f>
        <v>7557</v>
      </c>
      <c r="L9" s="51">
        <f t="shared" ref="L9:L19" si="0">M9-N9</f>
        <v>-6.7053897068755903</v>
      </c>
      <c r="M9" s="55">
        <v>7.1436504720308589</v>
      </c>
      <c r="N9" s="55">
        <v>13.849040178906449</v>
      </c>
      <c r="O9" s="34">
        <f t="shared" ref="O9:W9" si="1">O10+O11</f>
        <v>96</v>
      </c>
      <c r="P9" s="34">
        <f t="shared" si="1"/>
        <v>932</v>
      </c>
      <c r="Q9" s="34">
        <f t="shared" si="1"/>
        <v>16145</v>
      </c>
      <c r="R9" s="34">
        <f t="shared" si="1"/>
        <v>588</v>
      </c>
      <c r="S9" s="34">
        <f t="shared" si="1"/>
        <v>344</v>
      </c>
      <c r="T9" s="34">
        <f t="shared" si="1"/>
        <v>836</v>
      </c>
      <c r="U9" s="34">
        <f t="shared" si="1"/>
        <v>17376</v>
      </c>
      <c r="V9" s="34">
        <f t="shared" si="1"/>
        <v>492</v>
      </c>
      <c r="W9" s="34">
        <f t="shared" si="1"/>
        <v>344</v>
      </c>
      <c r="X9" s="51">
        <v>2.1036516727452792</v>
      </c>
    </row>
    <row r="10" spans="1:24" ht="18.75" customHeight="1" x14ac:dyDescent="0.15">
      <c r="A10" s="6" t="s">
        <v>28</v>
      </c>
      <c r="B10" s="35">
        <f>B20+B21+B22+B23</f>
        <v>-71</v>
      </c>
      <c r="C10" s="35">
        <f>C20+C21+C22+C23</f>
        <v>0</v>
      </c>
      <c r="D10" s="65">
        <f t="shared" ref="D10:D38" si="2">IF(B10-C10=0,"-",(1-(B10/(B10-C10)))*-1)</f>
        <v>0</v>
      </c>
      <c r="E10" s="35">
        <f>E20+E21+E22+E23</f>
        <v>-2721</v>
      </c>
      <c r="F10" s="65">
        <f t="shared" ref="F10:F38" si="3">IF(B10-E10=0,"-",(1-(B10/(B10-E10)))*-1)</f>
        <v>-1.0267924528301886</v>
      </c>
      <c r="G10" s="35">
        <f>G20+G21+G22+G23</f>
        <v>-159</v>
      </c>
      <c r="H10" s="35">
        <f>H20+H21+H22+H23</f>
        <v>256</v>
      </c>
      <c r="I10" s="35">
        <f>I20+I21+I22+I23</f>
        <v>3171</v>
      </c>
      <c r="J10" s="35">
        <f>J20+J21+J22+J23</f>
        <v>415</v>
      </c>
      <c r="K10" s="35">
        <f>K20+K21+K22+K23</f>
        <v>5116</v>
      </c>
      <c r="L10" s="48">
        <f t="shared" si="0"/>
        <v>-4.6497374082130554</v>
      </c>
      <c r="M10" s="56">
        <v>7.4863696635379986</v>
      </c>
      <c r="N10" s="56">
        <v>12.136107071751054</v>
      </c>
      <c r="O10" s="35">
        <f t="shared" ref="O10:W10" si="4">O20+O21+O22+O23</f>
        <v>88</v>
      </c>
      <c r="P10" s="35">
        <f t="shared" si="4"/>
        <v>678</v>
      </c>
      <c r="Q10" s="35">
        <f t="shared" si="4"/>
        <v>12262</v>
      </c>
      <c r="R10" s="35">
        <f t="shared" si="4"/>
        <v>456</v>
      </c>
      <c r="S10" s="35">
        <f t="shared" si="4"/>
        <v>222</v>
      </c>
      <c r="T10" s="35">
        <f t="shared" si="4"/>
        <v>590</v>
      </c>
      <c r="U10" s="35">
        <f t="shared" si="4"/>
        <v>13038</v>
      </c>
      <c r="V10" s="35">
        <f t="shared" si="4"/>
        <v>395</v>
      </c>
      <c r="W10" s="35">
        <f t="shared" si="4"/>
        <v>195</v>
      </c>
      <c r="X10" s="48">
        <v>2.5734395718411882</v>
      </c>
    </row>
    <row r="11" spans="1:24" ht="18.75" customHeight="1" x14ac:dyDescent="0.15">
      <c r="A11" s="2" t="s">
        <v>27</v>
      </c>
      <c r="B11" s="36">
        <f>B12+B13+B14+B15+B16</f>
        <v>-139</v>
      </c>
      <c r="C11" s="36">
        <f>C12+C13+C14+C15+C16</f>
        <v>18</v>
      </c>
      <c r="D11" s="66">
        <f t="shared" si="2"/>
        <v>-0.11464968152866239</v>
      </c>
      <c r="E11" s="36">
        <f>E12+E13+E14+E15+E16</f>
        <v>-2061</v>
      </c>
      <c r="F11" s="66">
        <f t="shared" si="3"/>
        <v>-1.0723204994797086</v>
      </c>
      <c r="G11" s="36">
        <f>G12+G13+G14+G15+G16</f>
        <v>-147</v>
      </c>
      <c r="H11" s="36">
        <f>H12+H13+H14+H15+H16</f>
        <v>70</v>
      </c>
      <c r="I11" s="36">
        <f>I12+I13+I14+I15+I16</f>
        <v>835</v>
      </c>
      <c r="J11" s="36">
        <f>J12+J13+J14+J15+J16</f>
        <v>217</v>
      </c>
      <c r="K11" s="36">
        <f>K12+K13+K14+K15+K16</f>
        <v>2441</v>
      </c>
      <c r="L11" s="50">
        <f t="shared" si="0"/>
        <v>-12.850265842793503</v>
      </c>
      <c r="M11" s="57">
        <v>6.1191742108540499</v>
      </c>
      <c r="N11" s="57">
        <v>18.969440053647553</v>
      </c>
      <c r="O11" s="36">
        <f t="shared" ref="O11:W11" si="5">O12+O13+O14+O15+O16</f>
        <v>8</v>
      </c>
      <c r="P11" s="36">
        <f t="shared" si="5"/>
        <v>254</v>
      </c>
      <c r="Q11" s="36">
        <f t="shared" si="5"/>
        <v>3883</v>
      </c>
      <c r="R11" s="36">
        <f t="shared" si="5"/>
        <v>132</v>
      </c>
      <c r="S11" s="36">
        <f t="shared" si="5"/>
        <v>122</v>
      </c>
      <c r="T11" s="36">
        <f t="shared" si="5"/>
        <v>246</v>
      </c>
      <c r="U11" s="36">
        <f t="shared" si="5"/>
        <v>4338</v>
      </c>
      <c r="V11" s="36">
        <f t="shared" si="5"/>
        <v>97</v>
      </c>
      <c r="W11" s="36">
        <f t="shared" si="5"/>
        <v>149</v>
      </c>
      <c r="X11" s="53">
        <v>0.69933419552618403</v>
      </c>
    </row>
    <row r="12" spans="1:24" ht="18.75" customHeight="1" x14ac:dyDescent="0.15">
      <c r="A12" s="6" t="s">
        <v>26</v>
      </c>
      <c r="B12" s="35">
        <f>B24</f>
        <v>-11</v>
      </c>
      <c r="C12" s="35">
        <f>C24</f>
        <v>5</v>
      </c>
      <c r="D12" s="65">
        <f t="shared" si="2"/>
        <v>-0.3125</v>
      </c>
      <c r="E12" s="35">
        <f>E24</f>
        <v>-194</v>
      </c>
      <c r="F12" s="65">
        <f t="shared" si="3"/>
        <v>-1.0601092896174864</v>
      </c>
      <c r="G12" s="35">
        <f>G24</f>
        <v>-15</v>
      </c>
      <c r="H12" s="35">
        <f>H24</f>
        <v>4</v>
      </c>
      <c r="I12" s="35">
        <f>I24</f>
        <v>61</v>
      </c>
      <c r="J12" s="35">
        <f>J24</f>
        <v>19</v>
      </c>
      <c r="K12" s="35">
        <f>K24</f>
        <v>183</v>
      </c>
      <c r="L12" s="48">
        <f t="shared" si="0"/>
        <v>-16.755416819684172</v>
      </c>
      <c r="M12" s="56">
        <v>4.468111151915779</v>
      </c>
      <c r="N12" s="56">
        <v>21.22352797159995</v>
      </c>
      <c r="O12" s="35">
        <f t="shared" ref="O12:W12" si="6">O24</f>
        <v>4</v>
      </c>
      <c r="P12" s="35">
        <f t="shared" si="6"/>
        <v>34</v>
      </c>
      <c r="Q12" s="35">
        <f t="shared" si="6"/>
        <v>287</v>
      </c>
      <c r="R12" s="35">
        <f t="shared" si="6"/>
        <v>25</v>
      </c>
      <c r="S12" s="35">
        <f t="shared" si="6"/>
        <v>9</v>
      </c>
      <c r="T12" s="35">
        <f t="shared" si="6"/>
        <v>30</v>
      </c>
      <c r="U12" s="35">
        <f t="shared" si="6"/>
        <v>359</v>
      </c>
      <c r="V12" s="35">
        <f t="shared" si="6"/>
        <v>21</v>
      </c>
      <c r="W12" s="35">
        <f t="shared" si="6"/>
        <v>9</v>
      </c>
      <c r="X12" s="48">
        <v>4.468111151915771</v>
      </c>
    </row>
    <row r="13" spans="1:24" ht="18.75" customHeight="1" x14ac:dyDescent="0.15">
      <c r="A13" s="4" t="s">
        <v>25</v>
      </c>
      <c r="B13" s="37">
        <f>B25+B26+B27</f>
        <v>-19</v>
      </c>
      <c r="C13" s="37">
        <f>C25+C26+C27</f>
        <v>-5</v>
      </c>
      <c r="D13" s="67">
        <f t="shared" si="2"/>
        <v>0.35714285714285721</v>
      </c>
      <c r="E13" s="37">
        <f>E25+E26+E27</f>
        <v>-526</v>
      </c>
      <c r="F13" s="67">
        <f t="shared" si="3"/>
        <v>-1.0374753451676528</v>
      </c>
      <c r="G13" s="37">
        <f>G25+G26+G27</f>
        <v>-30</v>
      </c>
      <c r="H13" s="37">
        <f>H25+H26+H27</f>
        <v>11</v>
      </c>
      <c r="I13" s="37">
        <f>I25+I26+I27</f>
        <v>123</v>
      </c>
      <c r="J13" s="37">
        <f>J25+J26+J27</f>
        <v>41</v>
      </c>
      <c r="K13" s="37">
        <f>K25+K26+K27</f>
        <v>480</v>
      </c>
      <c r="L13" s="49">
        <f t="shared" si="0"/>
        <v>-14.376304698885345</v>
      </c>
      <c r="M13" s="58">
        <v>5.2713117229246258</v>
      </c>
      <c r="N13" s="58">
        <v>19.647616421809971</v>
      </c>
      <c r="O13" s="37">
        <f t="shared" ref="O13:W13" si="7">O25+O26+O27</f>
        <v>11</v>
      </c>
      <c r="P13" s="37">
        <f t="shared" si="7"/>
        <v>44</v>
      </c>
      <c r="Q13" s="37">
        <f t="shared" si="7"/>
        <v>644</v>
      </c>
      <c r="R13" s="37">
        <f t="shared" si="7"/>
        <v>34</v>
      </c>
      <c r="S13" s="37">
        <f t="shared" si="7"/>
        <v>10</v>
      </c>
      <c r="T13" s="37">
        <f t="shared" si="7"/>
        <v>33</v>
      </c>
      <c r="U13" s="37">
        <f t="shared" si="7"/>
        <v>813</v>
      </c>
      <c r="V13" s="37">
        <f t="shared" si="7"/>
        <v>9</v>
      </c>
      <c r="W13" s="37">
        <f t="shared" si="7"/>
        <v>24</v>
      </c>
      <c r="X13" s="49">
        <v>5.2713117229246222</v>
      </c>
    </row>
    <row r="14" spans="1:24" ht="18.75" customHeight="1" x14ac:dyDescent="0.15">
      <c r="A14" s="4" t="s">
        <v>24</v>
      </c>
      <c r="B14" s="37">
        <f>B28+B29+B30+B31</f>
        <v>-44</v>
      </c>
      <c r="C14" s="37">
        <f>C28+C29+C30+C31</f>
        <v>27</v>
      </c>
      <c r="D14" s="67">
        <f t="shared" si="2"/>
        <v>-0.38028169014084512</v>
      </c>
      <c r="E14" s="37">
        <f>E28+E29+E30+E31</f>
        <v>-660</v>
      </c>
      <c r="F14" s="67">
        <f t="shared" si="3"/>
        <v>-1.0714285714285714</v>
      </c>
      <c r="G14" s="37">
        <f>G28+G29+G30+G31</f>
        <v>-48</v>
      </c>
      <c r="H14" s="37">
        <f>H28+H29+H30+H31</f>
        <v>29</v>
      </c>
      <c r="I14" s="37">
        <f>I28+I29+I30+I31</f>
        <v>367</v>
      </c>
      <c r="J14" s="37">
        <f>J28+J29+J30+J31</f>
        <v>77</v>
      </c>
      <c r="K14" s="37">
        <f>K28+K29+K30+K31</f>
        <v>876</v>
      </c>
      <c r="L14" s="49">
        <f t="shared" si="0"/>
        <v>-11.044499498836924</v>
      </c>
      <c r="M14" s="58">
        <v>6.672718447213974</v>
      </c>
      <c r="N14" s="58">
        <v>17.717217946050898</v>
      </c>
      <c r="O14" s="37">
        <f t="shared" ref="O14:W14" si="8">O28+O29+O30+O31</f>
        <v>4</v>
      </c>
      <c r="P14" s="37">
        <f t="shared" si="8"/>
        <v>98</v>
      </c>
      <c r="Q14" s="37">
        <f t="shared" si="8"/>
        <v>1462</v>
      </c>
      <c r="R14" s="37">
        <f t="shared" si="8"/>
        <v>27</v>
      </c>
      <c r="S14" s="37">
        <f t="shared" si="8"/>
        <v>71</v>
      </c>
      <c r="T14" s="37">
        <f t="shared" si="8"/>
        <v>94</v>
      </c>
      <c r="U14" s="37">
        <f t="shared" si="8"/>
        <v>1613</v>
      </c>
      <c r="V14" s="37">
        <f t="shared" si="8"/>
        <v>38</v>
      </c>
      <c r="W14" s="37">
        <f t="shared" si="8"/>
        <v>56</v>
      </c>
      <c r="X14" s="49">
        <v>0.92037495823640469</v>
      </c>
    </row>
    <row r="15" spans="1:24" ht="18.75" customHeight="1" x14ac:dyDescent="0.15">
      <c r="A15" s="4" t="s">
        <v>23</v>
      </c>
      <c r="B15" s="37">
        <f>B32+B33+B34+B35</f>
        <v>-46</v>
      </c>
      <c r="C15" s="37">
        <f>C32+C33+C34+C35</f>
        <v>-8</v>
      </c>
      <c r="D15" s="67">
        <f t="shared" si="2"/>
        <v>0.21052631578947367</v>
      </c>
      <c r="E15" s="37">
        <f>E32+E33+E34+E35</f>
        <v>-406</v>
      </c>
      <c r="F15" s="67">
        <f t="shared" si="3"/>
        <v>-1.1277777777777778</v>
      </c>
      <c r="G15" s="37">
        <f>G32+G33+G34+G35</f>
        <v>-42</v>
      </c>
      <c r="H15" s="37">
        <f>H32+H33+H34+H35</f>
        <v>23</v>
      </c>
      <c r="I15" s="37">
        <f>I32+I33+I34+I35</f>
        <v>243</v>
      </c>
      <c r="J15" s="37">
        <f>J32+J33+J34+J35</f>
        <v>65</v>
      </c>
      <c r="K15" s="39">
        <f>K32+K33+K34+K35</f>
        <v>643</v>
      </c>
      <c r="L15" s="49">
        <f>M15-N15</f>
        <v>-12.695967601679545</v>
      </c>
      <c r="M15" s="58">
        <v>6.9525536866340367</v>
      </c>
      <c r="N15" s="58">
        <v>19.648521288313582</v>
      </c>
      <c r="O15" s="39">
        <f t="shared" ref="O15:W15" si="9">O32+O33+O34+O35</f>
        <v>-4</v>
      </c>
      <c r="P15" s="37">
        <f t="shared" si="9"/>
        <v>58</v>
      </c>
      <c r="Q15" s="37">
        <f t="shared" si="9"/>
        <v>1219</v>
      </c>
      <c r="R15" s="37">
        <f t="shared" si="9"/>
        <v>30</v>
      </c>
      <c r="S15" s="37">
        <f t="shared" si="9"/>
        <v>28</v>
      </c>
      <c r="T15" s="37">
        <f>T32+T33+T34+T35</f>
        <v>62</v>
      </c>
      <c r="U15" s="37">
        <f t="shared" si="9"/>
        <v>1225</v>
      </c>
      <c r="V15" s="37">
        <f t="shared" si="9"/>
        <v>27</v>
      </c>
      <c r="W15" s="37">
        <f t="shared" si="9"/>
        <v>35</v>
      </c>
      <c r="X15" s="49">
        <v>-1.209139771588525</v>
      </c>
    </row>
    <row r="16" spans="1:24" ht="18.75" customHeight="1" x14ac:dyDescent="0.15">
      <c r="A16" s="2" t="s">
        <v>22</v>
      </c>
      <c r="B16" s="36">
        <f>B36+B37+B38</f>
        <v>-19</v>
      </c>
      <c r="C16" s="36">
        <f>C36+C37+C38</f>
        <v>-1</v>
      </c>
      <c r="D16" s="66">
        <f t="shared" si="2"/>
        <v>5.555555555555558E-2</v>
      </c>
      <c r="E16" s="36">
        <f>E36+E37+E38</f>
        <v>-275</v>
      </c>
      <c r="F16" s="66">
        <f t="shared" si="3"/>
        <v>-1.07421875</v>
      </c>
      <c r="G16" s="36">
        <f>G36+G37+G38</f>
        <v>-12</v>
      </c>
      <c r="H16" s="36">
        <f>H36+H37+H38</f>
        <v>3</v>
      </c>
      <c r="I16" s="36">
        <f>I36+I37+I38</f>
        <v>41</v>
      </c>
      <c r="J16" s="36">
        <f>J36+J37+J38</f>
        <v>15</v>
      </c>
      <c r="K16" s="36">
        <f>K36+K37+K38</f>
        <v>259</v>
      </c>
      <c r="L16" s="50">
        <f t="shared" si="0"/>
        <v>-14.939117978102937</v>
      </c>
      <c r="M16" s="57">
        <v>3.7347794945257342</v>
      </c>
      <c r="N16" s="57">
        <v>18.673897472628671</v>
      </c>
      <c r="O16" s="36">
        <f t="shared" ref="O16:W16" si="10">O36+O37+O38</f>
        <v>-7</v>
      </c>
      <c r="P16" s="36">
        <f t="shared" si="10"/>
        <v>20</v>
      </c>
      <c r="Q16" s="36">
        <f t="shared" si="10"/>
        <v>271</v>
      </c>
      <c r="R16" s="36">
        <f t="shared" si="10"/>
        <v>16</v>
      </c>
      <c r="S16" s="36">
        <f t="shared" si="10"/>
        <v>4</v>
      </c>
      <c r="T16" s="36">
        <f t="shared" si="10"/>
        <v>27</v>
      </c>
      <c r="U16" s="36">
        <f t="shared" si="10"/>
        <v>328</v>
      </c>
      <c r="V16" s="36">
        <f t="shared" si="10"/>
        <v>2</v>
      </c>
      <c r="W16" s="36">
        <f t="shared" si="10"/>
        <v>25</v>
      </c>
      <c r="X16" s="53">
        <v>-8.7144854872267175</v>
      </c>
    </row>
    <row r="17" spans="1:24" ht="18.75" customHeight="1" x14ac:dyDescent="0.15">
      <c r="A17" s="6" t="s">
        <v>21</v>
      </c>
      <c r="B17" s="35">
        <f>B12+B13+B20</f>
        <v>-88</v>
      </c>
      <c r="C17" s="35">
        <f>C12+C13+C20</f>
        <v>2</v>
      </c>
      <c r="D17" s="65">
        <f t="shared" si="2"/>
        <v>-2.2222222222222254E-2</v>
      </c>
      <c r="E17" s="35">
        <f>E12+E13+E20</f>
        <v>-2047</v>
      </c>
      <c r="F17" s="65">
        <f t="shared" si="3"/>
        <v>-1.0449208779989791</v>
      </c>
      <c r="G17" s="35">
        <f>G12+G13+G20</f>
        <v>-128</v>
      </c>
      <c r="H17" s="35">
        <f>H12+H13+H20</f>
        <v>124</v>
      </c>
      <c r="I17" s="35">
        <f>I12+I13+I20</f>
        <v>1523</v>
      </c>
      <c r="J17" s="35">
        <f>J12+J13+J20</f>
        <v>252</v>
      </c>
      <c r="K17" s="35">
        <f>K12+K13+K20</f>
        <v>2911</v>
      </c>
      <c r="L17" s="48">
        <f t="shared" si="0"/>
        <v>-6.9244666960126517</v>
      </c>
      <c r="M17" s="56">
        <v>6.7080771117622566</v>
      </c>
      <c r="N17" s="56">
        <v>13.632543807774908</v>
      </c>
      <c r="O17" s="35">
        <f t="shared" ref="O17:W17" si="11">O12+O13+O20</f>
        <v>40</v>
      </c>
      <c r="P17" s="35">
        <f t="shared" si="11"/>
        <v>294</v>
      </c>
      <c r="Q17" s="35">
        <f t="shared" si="11"/>
        <v>5570</v>
      </c>
      <c r="R17" s="35">
        <f t="shared" si="11"/>
        <v>216</v>
      </c>
      <c r="S17" s="35">
        <f t="shared" si="11"/>
        <v>78</v>
      </c>
      <c r="T17" s="35">
        <f t="shared" si="11"/>
        <v>254</v>
      </c>
      <c r="U17" s="35">
        <f t="shared" si="11"/>
        <v>6229</v>
      </c>
      <c r="V17" s="35">
        <f t="shared" si="11"/>
        <v>176</v>
      </c>
      <c r="W17" s="35">
        <f t="shared" si="11"/>
        <v>78</v>
      </c>
      <c r="X17" s="48">
        <v>2.1638958425039565</v>
      </c>
    </row>
    <row r="18" spans="1:24" ht="18.75" customHeight="1" x14ac:dyDescent="0.15">
      <c r="A18" s="4" t="s">
        <v>20</v>
      </c>
      <c r="B18" s="37">
        <f>B14+B22</f>
        <v>-81</v>
      </c>
      <c r="C18" s="37">
        <f>C14+C22</f>
        <v>10</v>
      </c>
      <c r="D18" s="67">
        <f t="shared" si="2"/>
        <v>-0.10989010989010994</v>
      </c>
      <c r="E18" s="37">
        <f>E14+E22</f>
        <v>-1173</v>
      </c>
      <c r="F18" s="67">
        <f t="shared" si="3"/>
        <v>-1.0741758241758241</v>
      </c>
      <c r="G18" s="37">
        <f>G14+G22</f>
        <v>-66</v>
      </c>
      <c r="H18" s="37">
        <f>H14+H22</f>
        <v>60</v>
      </c>
      <c r="I18" s="37">
        <f>I14+I22</f>
        <v>722</v>
      </c>
      <c r="J18" s="37">
        <f>J14+J22</f>
        <v>126</v>
      </c>
      <c r="K18" s="37">
        <f>K14+K22</f>
        <v>1589</v>
      </c>
      <c r="L18" s="49">
        <f t="shared" si="0"/>
        <v>-8.04907631085673</v>
      </c>
      <c r="M18" s="58">
        <v>7.3173421007788457</v>
      </c>
      <c r="N18" s="58">
        <v>15.366418411635577</v>
      </c>
      <c r="O18" s="37">
        <f t="shared" ref="O18:W18" si="12">O14+O22</f>
        <v>-15</v>
      </c>
      <c r="P18" s="37">
        <f t="shared" si="12"/>
        <v>181</v>
      </c>
      <c r="Q18" s="37">
        <f t="shared" si="12"/>
        <v>2749</v>
      </c>
      <c r="R18" s="37">
        <f t="shared" si="12"/>
        <v>61</v>
      </c>
      <c r="S18" s="37">
        <f t="shared" si="12"/>
        <v>120</v>
      </c>
      <c r="T18" s="37">
        <f t="shared" si="12"/>
        <v>196</v>
      </c>
      <c r="U18" s="37">
        <f t="shared" si="12"/>
        <v>3055</v>
      </c>
      <c r="V18" s="37">
        <f t="shared" si="12"/>
        <v>85</v>
      </c>
      <c r="W18" s="37">
        <f t="shared" si="12"/>
        <v>111</v>
      </c>
      <c r="X18" s="49">
        <v>-1.8293355251947112</v>
      </c>
    </row>
    <row r="19" spans="1:24" ht="18.75" customHeight="1" x14ac:dyDescent="0.15">
      <c r="A19" s="2" t="s">
        <v>19</v>
      </c>
      <c r="B19" s="36">
        <f>B15+B16+B21+B23</f>
        <v>-41</v>
      </c>
      <c r="C19" s="36">
        <f>C15+C16+C21+C23</f>
        <v>6</v>
      </c>
      <c r="D19" s="66">
        <f t="shared" si="2"/>
        <v>-0.12765957446808507</v>
      </c>
      <c r="E19" s="36">
        <f>E15+E16+E21+E23</f>
        <v>-1562</v>
      </c>
      <c r="F19" s="66">
        <f t="shared" si="3"/>
        <v>-1.0269559500328731</v>
      </c>
      <c r="G19" s="36">
        <f>G15+G16+G21+G23</f>
        <v>-112</v>
      </c>
      <c r="H19" s="36">
        <f>H15+H16+H21+H23</f>
        <v>142</v>
      </c>
      <c r="I19" s="36">
        <f>I15+I16+I21+I23</f>
        <v>1761</v>
      </c>
      <c r="J19" s="36">
        <f>J15+J16+J21+J23</f>
        <v>254</v>
      </c>
      <c r="K19" s="38">
        <f>K15+K16+K21+K23</f>
        <v>3057</v>
      </c>
      <c r="L19" s="50">
        <f t="shared" si="0"/>
        <v>-5.9102731477264676</v>
      </c>
      <c r="M19" s="57">
        <v>7.4933820265817719</v>
      </c>
      <c r="N19" s="57">
        <v>13.403655174308239</v>
      </c>
      <c r="O19" s="38">
        <f t="shared" ref="O19:W19" si="13">O15+O16+O21+O23</f>
        <v>71</v>
      </c>
      <c r="P19" s="38">
        <f>P15+P16+P21+P23</f>
        <v>457</v>
      </c>
      <c r="Q19" s="36">
        <f t="shared" si="13"/>
        <v>7826</v>
      </c>
      <c r="R19" s="36">
        <f t="shared" si="13"/>
        <v>311</v>
      </c>
      <c r="S19" s="36">
        <f t="shared" si="13"/>
        <v>146</v>
      </c>
      <c r="T19" s="36">
        <f t="shared" si="13"/>
        <v>386</v>
      </c>
      <c r="U19" s="36">
        <f t="shared" si="13"/>
        <v>8092</v>
      </c>
      <c r="V19" s="36">
        <f t="shared" si="13"/>
        <v>231</v>
      </c>
      <c r="W19" s="36">
        <f t="shared" si="13"/>
        <v>155</v>
      </c>
      <c r="X19" s="53">
        <v>3.7466910132908851</v>
      </c>
    </row>
    <row r="20" spans="1:24" ht="18.75" customHeight="1" x14ac:dyDescent="0.15">
      <c r="A20" s="5" t="s">
        <v>18</v>
      </c>
      <c r="B20" s="40">
        <f>G20+O20</f>
        <v>-58</v>
      </c>
      <c r="C20" s="40">
        <v>2</v>
      </c>
      <c r="D20" s="68">
        <f t="shared" si="2"/>
        <v>-3.3333333333333326E-2</v>
      </c>
      <c r="E20" s="40">
        <f>I20-K20+Q20-U20</f>
        <v>-1327</v>
      </c>
      <c r="F20" s="68">
        <f t="shared" si="3"/>
        <v>-1.045705279747833</v>
      </c>
      <c r="G20" s="40">
        <f>H20-J20</f>
        <v>-83</v>
      </c>
      <c r="H20" s="40">
        <v>109</v>
      </c>
      <c r="I20" s="40">
        <v>1339</v>
      </c>
      <c r="J20" s="40">
        <v>192</v>
      </c>
      <c r="K20" s="40">
        <v>2248</v>
      </c>
      <c r="L20" s="48">
        <f>M20-N20</f>
        <v>-5.3537409916835434</v>
      </c>
      <c r="M20" s="56">
        <v>7.0308164830542923</v>
      </c>
      <c r="N20" s="56">
        <v>12.384557474737836</v>
      </c>
      <c r="O20" s="40">
        <f>P20-T20</f>
        <v>25</v>
      </c>
      <c r="P20" s="40">
        <f>R20+S20</f>
        <v>216</v>
      </c>
      <c r="Q20" s="41">
        <v>4639</v>
      </c>
      <c r="R20" s="41">
        <v>157</v>
      </c>
      <c r="S20" s="41">
        <v>59</v>
      </c>
      <c r="T20" s="41">
        <f>SUM(V20:W20)</f>
        <v>191</v>
      </c>
      <c r="U20" s="41">
        <v>5057</v>
      </c>
      <c r="V20" s="41">
        <v>146</v>
      </c>
      <c r="W20" s="41">
        <v>45</v>
      </c>
      <c r="X20" s="52">
        <v>1.6125725878564907</v>
      </c>
    </row>
    <row r="21" spans="1:24" ht="18.75" customHeight="1" x14ac:dyDescent="0.15">
      <c r="A21" s="3" t="s">
        <v>17</v>
      </c>
      <c r="B21" s="42">
        <f t="shared" ref="B21:B38" si="14">G21+O21</f>
        <v>37</v>
      </c>
      <c r="C21" s="42">
        <v>51</v>
      </c>
      <c r="D21" s="69">
        <f t="shared" si="2"/>
        <v>-3.6428571428571428</v>
      </c>
      <c r="E21" s="42">
        <f t="shared" ref="E21:E38" si="15">I21-K21+Q21-U21</f>
        <v>-609</v>
      </c>
      <c r="F21" s="69">
        <f t="shared" si="3"/>
        <v>-0.94272445820433437</v>
      </c>
      <c r="G21" s="42">
        <f t="shared" ref="G21:G38" si="16">H21-J21</f>
        <v>-36</v>
      </c>
      <c r="H21" s="42">
        <v>100</v>
      </c>
      <c r="I21" s="42">
        <v>1257</v>
      </c>
      <c r="J21" s="42">
        <v>136</v>
      </c>
      <c r="K21" s="42">
        <v>1661</v>
      </c>
      <c r="L21" s="49">
        <f t="shared" ref="L21:L38" si="17">M21-N21</f>
        <v>-2.9656713386146638</v>
      </c>
      <c r="M21" s="58">
        <v>8.2379759405962947</v>
      </c>
      <c r="N21" s="58">
        <v>11.203647279210958</v>
      </c>
      <c r="O21" s="42">
        <f t="shared" ref="O21:O38" si="18">P21-T21</f>
        <v>73</v>
      </c>
      <c r="P21" s="42">
        <f t="shared" ref="P21:P38" si="19">R21+S21</f>
        <v>312</v>
      </c>
      <c r="Q21" s="42">
        <v>4956</v>
      </c>
      <c r="R21" s="42">
        <v>220</v>
      </c>
      <c r="S21" s="42">
        <v>92</v>
      </c>
      <c r="T21" s="42">
        <f t="shared" ref="T21:T38" si="20">SUM(V21:W21)</f>
        <v>239</v>
      </c>
      <c r="U21" s="42">
        <v>5161</v>
      </c>
      <c r="V21" s="42">
        <v>167</v>
      </c>
      <c r="W21" s="42">
        <v>72</v>
      </c>
      <c r="X21" s="49">
        <v>6.013722436635291</v>
      </c>
    </row>
    <row r="22" spans="1:24" ht="18.75" customHeight="1" x14ac:dyDescent="0.15">
      <c r="A22" s="3" t="s">
        <v>16</v>
      </c>
      <c r="B22" s="42">
        <f t="shared" si="14"/>
        <v>-37</v>
      </c>
      <c r="C22" s="42">
        <v>-17</v>
      </c>
      <c r="D22" s="69">
        <f t="shared" si="2"/>
        <v>0.85000000000000009</v>
      </c>
      <c r="E22" s="42">
        <f t="shared" si="15"/>
        <v>-513</v>
      </c>
      <c r="F22" s="69">
        <f t="shared" si="3"/>
        <v>-1.0777310924369747</v>
      </c>
      <c r="G22" s="42">
        <f t="shared" si="16"/>
        <v>-18</v>
      </c>
      <c r="H22" s="42">
        <v>31</v>
      </c>
      <c r="I22" s="42">
        <v>355</v>
      </c>
      <c r="J22" s="42">
        <v>49</v>
      </c>
      <c r="K22" s="42">
        <v>713</v>
      </c>
      <c r="L22" s="49">
        <f t="shared" si="17"/>
        <v>-4.6709038945527439</v>
      </c>
      <c r="M22" s="58">
        <v>8.0443344850630609</v>
      </c>
      <c r="N22" s="58">
        <v>12.715238379615805</v>
      </c>
      <c r="O22" s="42">
        <f t="shared" si="18"/>
        <v>-19</v>
      </c>
      <c r="P22" s="42">
        <f t="shared" si="19"/>
        <v>83</v>
      </c>
      <c r="Q22" s="42">
        <v>1287</v>
      </c>
      <c r="R22" s="42">
        <v>34</v>
      </c>
      <c r="S22" s="42">
        <v>49</v>
      </c>
      <c r="T22" s="42">
        <f t="shared" si="20"/>
        <v>102</v>
      </c>
      <c r="U22" s="42">
        <v>1442</v>
      </c>
      <c r="V22" s="42">
        <v>47</v>
      </c>
      <c r="W22" s="42">
        <v>55</v>
      </c>
      <c r="X22" s="49">
        <v>-4.9303985553612293</v>
      </c>
    </row>
    <row r="23" spans="1:24" ht="18.75" customHeight="1" x14ac:dyDescent="0.15">
      <c r="A23" s="1" t="s">
        <v>15</v>
      </c>
      <c r="B23" s="43">
        <f t="shared" si="14"/>
        <v>-13</v>
      </c>
      <c r="C23" s="43">
        <v>-36</v>
      </c>
      <c r="D23" s="70">
        <f t="shared" si="2"/>
        <v>-1.5652173913043477</v>
      </c>
      <c r="E23" s="43">
        <f t="shared" si="15"/>
        <v>-272</v>
      </c>
      <c r="F23" s="70">
        <f t="shared" si="3"/>
        <v>-1.0501930501930501</v>
      </c>
      <c r="G23" s="43">
        <f t="shared" si="16"/>
        <v>-22</v>
      </c>
      <c r="H23" s="43">
        <v>16</v>
      </c>
      <c r="I23" s="43">
        <v>220</v>
      </c>
      <c r="J23" s="43">
        <v>38</v>
      </c>
      <c r="K23" s="44">
        <v>494</v>
      </c>
      <c r="L23" s="50">
        <f t="shared" si="17"/>
        <v>-8.1488923392293557</v>
      </c>
      <c r="M23" s="57">
        <v>5.9264671558031674</v>
      </c>
      <c r="N23" s="57">
        <v>14.075359495032524</v>
      </c>
      <c r="O23" s="44">
        <f t="shared" si="18"/>
        <v>9</v>
      </c>
      <c r="P23" s="44">
        <f t="shared" si="19"/>
        <v>67</v>
      </c>
      <c r="Q23" s="43">
        <v>1380</v>
      </c>
      <c r="R23" s="43">
        <v>45</v>
      </c>
      <c r="S23" s="43">
        <v>22</v>
      </c>
      <c r="T23" s="43">
        <f t="shared" si="20"/>
        <v>58</v>
      </c>
      <c r="U23" s="43">
        <v>1378</v>
      </c>
      <c r="V23" s="43">
        <v>35</v>
      </c>
      <c r="W23" s="43">
        <v>23</v>
      </c>
      <c r="X23" s="54">
        <v>3.3336377751392838</v>
      </c>
    </row>
    <row r="24" spans="1:24" ht="18.75" customHeight="1" x14ac:dyDescent="0.15">
      <c r="A24" s="7" t="s">
        <v>14</v>
      </c>
      <c r="B24" s="45">
        <f t="shared" si="14"/>
        <v>-11</v>
      </c>
      <c r="C24" s="45">
        <v>5</v>
      </c>
      <c r="D24" s="71">
        <f t="shared" si="2"/>
        <v>-0.3125</v>
      </c>
      <c r="E24" s="40">
        <f t="shared" si="15"/>
        <v>-194</v>
      </c>
      <c r="F24" s="71">
        <f t="shared" si="3"/>
        <v>-1.0601092896174864</v>
      </c>
      <c r="G24" s="40">
        <f t="shared" si="16"/>
        <v>-15</v>
      </c>
      <c r="H24" s="45">
        <v>4</v>
      </c>
      <c r="I24" s="45">
        <v>61</v>
      </c>
      <c r="J24" s="45">
        <v>19</v>
      </c>
      <c r="K24" s="46">
        <v>183</v>
      </c>
      <c r="L24" s="51">
        <f t="shared" si="17"/>
        <v>-16.755416819684172</v>
      </c>
      <c r="M24" s="55">
        <v>4.468111151915779</v>
      </c>
      <c r="N24" s="55">
        <v>21.22352797159995</v>
      </c>
      <c r="O24" s="40">
        <f t="shared" si="18"/>
        <v>4</v>
      </c>
      <c r="P24" s="45">
        <f t="shared" si="19"/>
        <v>34</v>
      </c>
      <c r="Q24" s="45">
        <v>287</v>
      </c>
      <c r="R24" s="45">
        <v>25</v>
      </c>
      <c r="S24" s="45">
        <v>9</v>
      </c>
      <c r="T24" s="45">
        <f t="shared" si="20"/>
        <v>30</v>
      </c>
      <c r="U24" s="45">
        <v>359</v>
      </c>
      <c r="V24" s="45">
        <v>21</v>
      </c>
      <c r="W24" s="45">
        <v>9</v>
      </c>
      <c r="X24" s="51">
        <v>4.468111151915771</v>
      </c>
    </row>
    <row r="25" spans="1:24" ht="18.75" customHeight="1" x14ac:dyDescent="0.15">
      <c r="A25" s="5" t="s">
        <v>13</v>
      </c>
      <c r="B25" s="40">
        <f t="shared" si="14"/>
        <v>-6</v>
      </c>
      <c r="C25" s="40">
        <v>-3</v>
      </c>
      <c r="D25" s="68">
        <f t="shared" si="2"/>
        <v>1</v>
      </c>
      <c r="E25" s="40">
        <f t="shared" si="15"/>
        <v>-113</v>
      </c>
      <c r="F25" s="68">
        <f t="shared" si="3"/>
        <v>-1.0560747663551402</v>
      </c>
      <c r="G25" s="40">
        <f t="shared" si="16"/>
        <v>-6</v>
      </c>
      <c r="H25" s="40">
        <v>2</v>
      </c>
      <c r="I25" s="40">
        <v>13</v>
      </c>
      <c r="J25" s="40">
        <v>8</v>
      </c>
      <c r="K25" s="40">
        <v>77</v>
      </c>
      <c r="L25" s="48">
        <f t="shared" si="17"/>
        <v>-24.89768076398363</v>
      </c>
      <c r="M25" s="56">
        <v>8.2992269213278771</v>
      </c>
      <c r="N25" s="56">
        <v>33.196907685311508</v>
      </c>
      <c r="O25" s="40">
        <f t="shared" si="18"/>
        <v>0</v>
      </c>
      <c r="P25" s="40">
        <f t="shared" si="19"/>
        <v>10</v>
      </c>
      <c r="Q25" s="40">
        <v>76</v>
      </c>
      <c r="R25" s="40">
        <v>9</v>
      </c>
      <c r="S25" s="40">
        <v>1</v>
      </c>
      <c r="T25" s="40">
        <f t="shared" si="20"/>
        <v>10</v>
      </c>
      <c r="U25" s="40">
        <v>125</v>
      </c>
      <c r="V25" s="40">
        <v>2</v>
      </c>
      <c r="W25" s="40">
        <v>8</v>
      </c>
      <c r="X25" s="52">
        <v>0</v>
      </c>
    </row>
    <row r="26" spans="1:24" ht="18.75" customHeight="1" x14ac:dyDescent="0.15">
      <c r="A26" s="3" t="s">
        <v>12</v>
      </c>
      <c r="B26" s="42">
        <f t="shared" si="14"/>
        <v>7</v>
      </c>
      <c r="C26" s="42">
        <v>9</v>
      </c>
      <c r="D26" s="69">
        <f t="shared" si="2"/>
        <v>-4.5</v>
      </c>
      <c r="E26" s="42">
        <f t="shared" si="15"/>
        <v>-128</v>
      </c>
      <c r="F26" s="69">
        <f t="shared" si="3"/>
        <v>-0.94814814814814818</v>
      </c>
      <c r="G26" s="42">
        <f t="shared" si="16"/>
        <v>-9</v>
      </c>
      <c r="H26" s="42">
        <v>2</v>
      </c>
      <c r="I26" s="42">
        <v>24</v>
      </c>
      <c r="J26" s="42">
        <v>11</v>
      </c>
      <c r="K26" s="42">
        <v>115</v>
      </c>
      <c r="L26" s="49">
        <f t="shared" si="17"/>
        <v>-16.781609195402297</v>
      </c>
      <c r="M26" s="58">
        <v>3.7292464878671776</v>
      </c>
      <c r="N26" s="58">
        <v>20.510855683269472</v>
      </c>
      <c r="O26" s="42">
        <f t="shared" si="18"/>
        <v>16</v>
      </c>
      <c r="P26" s="42">
        <f t="shared" si="19"/>
        <v>19</v>
      </c>
      <c r="Q26" s="42">
        <v>196</v>
      </c>
      <c r="R26" s="42">
        <v>18</v>
      </c>
      <c r="S26" s="42">
        <v>1</v>
      </c>
      <c r="T26" s="42">
        <f t="shared" si="20"/>
        <v>3</v>
      </c>
      <c r="U26" s="42">
        <v>233</v>
      </c>
      <c r="V26" s="42">
        <v>1</v>
      </c>
      <c r="W26" s="42">
        <v>2</v>
      </c>
      <c r="X26" s="49">
        <v>29.833971902937421</v>
      </c>
    </row>
    <row r="27" spans="1:24" ht="18.75" customHeight="1" x14ac:dyDescent="0.15">
      <c r="A27" s="1" t="s">
        <v>11</v>
      </c>
      <c r="B27" s="43">
        <f t="shared" si="14"/>
        <v>-20</v>
      </c>
      <c r="C27" s="43">
        <v>-11</v>
      </c>
      <c r="D27" s="70">
        <f t="shared" si="2"/>
        <v>1.2222222222222223</v>
      </c>
      <c r="E27" s="43">
        <f t="shared" si="15"/>
        <v>-285</v>
      </c>
      <c r="F27" s="70">
        <f t="shared" si="3"/>
        <v>-1.0754716981132075</v>
      </c>
      <c r="G27" s="43">
        <f t="shared" si="16"/>
        <v>-15</v>
      </c>
      <c r="H27" s="43">
        <v>7</v>
      </c>
      <c r="I27" s="43">
        <v>86</v>
      </c>
      <c r="J27" s="44">
        <v>22</v>
      </c>
      <c r="K27" s="44">
        <v>288</v>
      </c>
      <c r="L27" s="50">
        <f t="shared" si="17"/>
        <v>-11.454933467235749</v>
      </c>
      <c r="M27" s="57">
        <v>5.3456356180433513</v>
      </c>
      <c r="N27" s="57">
        <v>16.800569085279101</v>
      </c>
      <c r="O27" s="44">
        <f t="shared" si="18"/>
        <v>-5</v>
      </c>
      <c r="P27" s="44">
        <f t="shared" si="19"/>
        <v>15</v>
      </c>
      <c r="Q27" s="47">
        <v>372</v>
      </c>
      <c r="R27" s="47">
        <v>7</v>
      </c>
      <c r="S27" s="47">
        <v>8</v>
      </c>
      <c r="T27" s="47">
        <f t="shared" si="20"/>
        <v>20</v>
      </c>
      <c r="U27" s="47">
        <v>455</v>
      </c>
      <c r="V27" s="47">
        <v>6</v>
      </c>
      <c r="W27" s="47">
        <v>14</v>
      </c>
      <c r="X27" s="54">
        <v>-3.8183111557452492</v>
      </c>
    </row>
    <row r="28" spans="1:24" ht="18.75" customHeight="1" x14ac:dyDescent="0.15">
      <c r="A28" s="5" t="s">
        <v>10</v>
      </c>
      <c r="B28" s="40">
        <f t="shared" si="14"/>
        <v>-7</v>
      </c>
      <c r="C28" s="40">
        <v>-2</v>
      </c>
      <c r="D28" s="68">
        <f t="shared" si="2"/>
        <v>0.39999999999999991</v>
      </c>
      <c r="E28" s="40">
        <f t="shared" si="15"/>
        <v>-94</v>
      </c>
      <c r="F28" s="68">
        <f t="shared" si="3"/>
        <v>-1.0804597701149425</v>
      </c>
      <c r="G28" s="40">
        <f>H28-J28</f>
        <v>-3</v>
      </c>
      <c r="H28" s="40">
        <v>1</v>
      </c>
      <c r="I28" s="40">
        <v>20</v>
      </c>
      <c r="J28" s="40">
        <v>4</v>
      </c>
      <c r="K28" s="40">
        <v>97</v>
      </c>
      <c r="L28" s="48">
        <f t="shared" si="17"/>
        <v>-5.9875328083989494</v>
      </c>
      <c r="M28" s="56">
        <v>1.9958442694663165</v>
      </c>
      <c r="N28" s="56">
        <v>7.9833770778652662</v>
      </c>
      <c r="O28" s="40">
        <f t="shared" si="18"/>
        <v>-4</v>
      </c>
      <c r="P28" s="40">
        <f t="shared" si="19"/>
        <v>11</v>
      </c>
      <c r="Q28" s="40">
        <v>161</v>
      </c>
      <c r="R28" s="40">
        <v>3</v>
      </c>
      <c r="S28" s="40">
        <v>8</v>
      </c>
      <c r="T28" s="40">
        <f t="shared" si="20"/>
        <v>15</v>
      </c>
      <c r="U28" s="40">
        <v>178</v>
      </c>
      <c r="V28" s="40">
        <v>6</v>
      </c>
      <c r="W28" s="40">
        <v>9</v>
      </c>
      <c r="X28" s="48">
        <v>-7.9833770778652706</v>
      </c>
    </row>
    <row r="29" spans="1:24" ht="18.75" customHeight="1" x14ac:dyDescent="0.15">
      <c r="A29" s="3" t="s">
        <v>9</v>
      </c>
      <c r="B29" s="42">
        <f t="shared" si="14"/>
        <v>-5</v>
      </c>
      <c r="C29" s="42">
        <v>14</v>
      </c>
      <c r="D29" s="69">
        <f t="shared" si="2"/>
        <v>-0.73684210526315796</v>
      </c>
      <c r="E29" s="42">
        <f t="shared" si="15"/>
        <v>-153</v>
      </c>
      <c r="F29" s="69">
        <f t="shared" si="3"/>
        <v>-1.0337837837837838</v>
      </c>
      <c r="G29" s="42">
        <f t="shared" si="16"/>
        <v>-13</v>
      </c>
      <c r="H29" s="42">
        <v>10</v>
      </c>
      <c r="I29" s="42">
        <v>129</v>
      </c>
      <c r="J29" s="42">
        <v>23</v>
      </c>
      <c r="K29" s="42">
        <v>262</v>
      </c>
      <c r="L29" s="49">
        <f t="shared" si="17"/>
        <v>-9.833789272983509</v>
      </c>
      <c r="M29" s="58">
        <v>7.5644532869103864</v>
      </c>
      <c r="N29" s="58">
        <v>17.398242559893895</v>
      </c>
      <c r="O29" s="41">
        <f t="shared" si="18"/>
        <v>8</v>
      </c>
      <c r="P29" s="41">
        <f t="shared" si="19"/>
        <v>34</v>
      </c>
      <c r="Q29" s="42">
        <v>520</v>
      </c>
      <c r="R29" s="42">
        <v>5</v>
      </c>
      <c r="S29" s="42">
        <v>29</v>
      </c>
      <c r="T29" s="42">
        <f t="shared" si="20"/>
        <v>26</v>
      </c>
      <c r="U29" s="42">
        <v>540</v>
      </c>
      <c r="V29" s="42">
        <v>11</v>
      </c>
      <c r="W29" s="42">
        <v>15</v>
      </c>
      <c r="X29" s="49">
        <v>6.051562629528302</v>
      </c>
    </row>
    <row r="30" spans="1:24" ht="18.75" customHeight="1" x14ac:dyDescent="0.15">
      <c r="A30" s="3" t="s">
        <v>8</v>
      </c>
      <c r="B30" s="42">
        <f t="shared" si="14"/>
        <v>-12</v>
      </c>
      <c r="C30" s="42">
        <v>25</v>
      </c>
      <c r="D30" s="69">
        <f t="shared" si="2"/>
        <v>-0.67567567567567566</v>
      </c>
      <c r="E30" s="42">
        <f t="shared" si="15"/>
        <v>-233</v>
      </c>
      <c r="F30" s="69">
        <f t="shared" si="3"/>
        <v>-1.0542986425339367</v>
      </c>
      <c r="G30" s="42">
        <f t="shared" si="16"/>
        <v>-13</v>
      </c>
      <c r="H30" s="42">
        <v>6</v>
      </c>
      <c r="I30" s="42">
        <v>114</v>
      </c>
      <c r="J30" s="42">
        <v>19</v>
      </c>
      <c r="K30" s="42">
        <v>287</v>
      </c>
      <c r="L30" s="52">
        <f t="shared" si="17"/>
        <v>-9.5998219632596893</v>
      </c>
      <c r="M30" s="59">
        <v>4.4306870599660115</v>
      </c>
      <c r="N30" s="59">
        <v>14.030509023225701</v>
      </c>
      <c r="O30" s="42">
        <f t="shared" si="18"/>
        <v>1</v>
      </c>
      <c r="P30" s="42">
        <f t="shared" si="19"/>
        <v>31</v>
      </c>
      <c r="Q30" s="42">
        <v>450</v>
      </c>
      <c r="R30" s="42">
        <v>16</v>
      </c>
      <c r="S30" s="42">
        <v>15</v>
      </c>
      <c r="T30" s="42">
        <f t="shared" si="20"/>
        <v>30</v>
      </c>
      <c r="U30" s="42">
        <v>510</v>
      </c>
      <c r="V30" s="42">
        <v>12</v>
      </c>
      <c r="W30" s="42">
        <v>18</v>
      </c>
      <c r="X30" s="49">
        <v>0.73844784332767333</v>
      </c>
    </row>
    <row r="31" spans="1:24" ht="18.75" customHeight="1" x14ac:dyDescent="0.15">
      <c r="A31" s="1" t="s">
        <v>7</v>
      </c>
      <c r="B31" s="43">
        <f t="shared" si="14"/>
        <v>-20</v>
      </c>
      <c r="C31" s="43">
        <v>-10</v>
      </c>
      <c r="D31" s="70">
        <f t="shared" si="2"/>
        <v>1</v>
      </c>
      <c r="E31" s="43">
        <f t="shared" si="15"/>
        <v>-180</v>
      </c>
      <c r="F31" s="70">
        <f t="shared" si="3"/>
        <v>-1.125</v>
      </c>
      <c r="G31" s="43">
        <f t="shared" si="16"/>
        <v>-19</v>
      </c>
      <c r="H31" s="43">
        <v>12</v>
      </c>
      <c r="I31" s="43">
        <v>104</v>
      </c>
      <c r="J31" s="43">
        <v>31</v>
      </c>
      <c r="K31" s="44">
        <v>230</v>
      </c>
      <c r="L31" s="50">
        <f t="shared" si="17"/>
        <v>-16.255303190117903</v>
      </c>
      <c r="M31" s="57">
        <v>10.2665072779692</v>
      </c>
      <c r="N31" s="57">
        <v>26.521810468087104</v>
      </c>
      <c r="O31" s="43">
        <f t="shared" si="18"/>
        <v>-1</v>
      </c>
      <c r="P31" s="43">
        <f t="shared" si="19"/>
        <v>22</v>
      </c>
      <c r="Q31" s="43">
        <v>331</v>
      </c>
      <c r="R31" s="43">
        <v>3</v>
      </c>
      <c r="S31" s="43">
        <v>19</v>
      </c>
      <c r="T31" s="43">
        <f t="shared" si="20"/>
        <v>23</v>
      </c>
      <c r="U31" s="43">
        <v>385</v>
      </c>
      <c r="V31" s="43">
        <v>9</v>
      </c>
      <c r="W31" s="43">
        <v>14</v>
      </c>
      <c r="X31" s="53">
        <v>-0.85554227316410447</v>
      </c>
    </row>
    <row r="32" spans="1:24" ht="18.75" customHeight="1" x14ac:dyDescent="0.15">
      <c r="A32" s="5" t="s">
        <v>6</v>
      </c>
      <c r="B32" s="40">
        <f t="shared" si="14"/>
        <v>11</v>
      </c>
      <c r="C32" s="40">
        <v>10</v>
      </c>
      <c r="D32" s="68">
        <f t="shared" si="2"/>
        <v>10</v>
      </c>
      <c r="E32" s="40">
        <f t="shared" si="15"/>
        <v>-28</v>
      </c>
      <c r="F32" s="68">
        <f t="shared" si="3"/>
        <v>-0.71794871794871795</v>
      </c>
      <c r="G32" s="40">
        <f t="shared" si="16"/>
        <v>2</v>
      </c>
      <c r="H32" s="40">
        <v>4</v>
      </c>
      <c r="I32" s="40">
        <v>37</v>
      </c>
      <c r="J32" s="40">
        <v>2</v>
      </c>
      <c r="K32" s="40">
        <v>35</v>
      </c>
      <c r="L32" s="48">
        <f t="shared" si="17"/>
        <v>6.9345492542984699</v>
      </c>
      <c r="M32" s="56">
        <v>13.86909850859694</v>
      </c>
      <c r="N32" s="56">
        <v>6.9345492542984699</v>
      </c>
      <c r="O32" s="40">
        <f t="shared" si="18"/>
        <v>9</v>
      </c>
      <c r="P32" s="40">
        <f t="shared" si="19"/>
        <v>14</v>
      </c>
      <c r="Q32" s="41">
        <v>173</v>
      </c>
      <c r="R32" s="41">
        <v>4</v>
      </c>
      <c r="S32" s="41">
        <v>10</v>
      </c>
      <c r="T32" s="41">
        <f t="shared" si="20"/>
        <v>5</v>
      </c>
      <c r="U32" s="41">
        <v>203</v>
      </c>
      <c r="V32" s="41">
        <v>2</v>
      </c>
      <c r="W32" s="41">
        <v>3</v>
      </c>
      <c r="X32" s="52">
        <v>31.205471644343124</v>
      </c>
    </row>
    <row r="33" spans="1:24" ht="18.75" customHeight="1" x14ac:dyDescent="0.15">
      <c r="A33" s="3" t="s">
        <v>5</v>
      </c>
      <c r="B33" s="42">
        <f t="shared" si="14"/>
        <v>-28</v>
      </c>
      <c r="C33" s="42">
        <v>-22</v>
      </c>
      <c r="D33" s="69">
        <f t="shared" si="2"/>
        <v>3.666666666666667</v>
      </c>
      <c r="E33" s="42">
        <f t="shared" si="15"/>
        <v>-161</v>
      </c>
      <c r="F33" s="69">
        <f t="shared" si="3"/>
        <v>-1.2105263157894737</v>
      </c>
      <c r="G33" s="42">
        <f t="shared" si="16"/>
        <v>-21</v>
      </c>
      <c r="H33" s="42">
        <v>13</v>
      </c>
      <c r="I33" s="42">
        <v>89</v>
      </c>
      <c r="J33" s="42">
        <v>34</v>
      </c>
      <c r="K33" s="42">
        <v>277</v>
      </c>
      <c r="L33" s="49">
        <f t="shared" si="17"/>
        <v>-16.319621870209502</v>
      </c>
      <c r="M33" s="58">
        <v>10.102623062510647</v>
      </c>
      <c r="N33" s="58">
        <v>26.422244932720147</v>
      </c>
      <c r="O33" s="42">
        <f t="shared" si="18"/>
        <v>-7</v>
      </c>
      <c r="P33" s="42">
        <f t="shared" si="19"/>
        <v>17</v>
      </c>
      <c r="Q33" s="42">
        <v>453</v>
      </c>
      <c r="R33" s="42">
        <v>12</v>
      </c>
      <c r="S33" s="42">
        <v>5</v>
      </c>
      <c r="T33" s="42">
        <f t="shared" si="20"/>
        <v>24</v>
      </c>
      <c r="U33" s="42">
        <v>426</v>
      </c>
      <c r="V33" s="42">
        <v>9</v>
      </c>
      <c r="W33" s="42">
        <v>15</v>
      </c>
      <c r="X33" s="49">
        <v>-5.439873956736502</v>
      </c>
    </row>
    <row r="34" spans="1:24" ht="18.75" customHeight="1" x14ac:dyDescent="0.15">
      <c r="A34" s="3" t="s">
        <v>4</v>
      </c>
      <c r="B34" s="42">
        <f t="shared" si="14"/>
        <v>-21</v>
      </c>
      <c r="C34" s="42">
        <v>-5</v>
      </c>
      <c r="D34" s="69">
        <f t="shared" si="2"/>
        <v>0.3125</v>
      </c>
      <c r="E34" s="42">
        <f t="shared" si="15"/>
        <v>-146</v>
      </c>
      <c r="F34" s="69">
        <f t="shared" si="3"/>
        <v>-1.1679999999999999</v>
      </c>
      <c r="G34" s="42">
        <f t="shared" si="16"/>
        <v>-10</v>
      </c>
      <c r="H34" s="42">
        <v>2</v>
      </c>
      <c r="I34" s="42">
        <v>50</v>
      </c>
      <c r="J34" s="42">
        <v>12</v>
      </c>
      <c r="K34" s="42">
        <v>167</v>
      </c>
      <c r="L34" s="49">
        <f t="shared" si="17"/>
        <v>-11.651663155206538</v>
      </c>
      <c r="M34" s="58">
        <v>2.3303326310413075</v>
      </c>
      <c r="N34" s="58">
        <v>13.981995786247845</v>
      </c>
      <c r="O34" s="42">
        <f>P34-T34</f>
        <v>-11</v>
      </c>
      <c r="P34" s="42">
        <f t="shared" si="19"/>
        <v>6</v>
      </c>
      <c r="Q34" s="42">
        <v>257</v>
      </c>
      <c r="R34" s="42">
        <v>4</v>
      </c>
      <c r="S34" s="42">
        <v>2</v>
      </c>
      <c r="T34" s="42">
        <f t="shared" si="20"/>
        <v>17</v>
      </c>
      <c r="U34" s="42">
        <v>286</v>
      </c>
      <c r="V34" s="42">
        <v>9</v>
      </c>
      <c r="W34" s="42">
        <v>8</v>
      </c>
      <c r="X34" s="49">
        <v>-12.816829470727193</v>
      </c>
    </row>
    <row r="35" spans="1:24" ht="18.75" customHeight="1" x14ac:dyDescent="0.15">
      <c r="A35" s="1" t="s">
        <v>3</v>
      </c>
      <c r="B35" s="43">
        <f t="shared" si="14"/>
        <v>-8</v>
      </c>
      <c r="C35" s="43">
        <v>9</v>
      </c>
      <c r="D35" s="70">
        <f t="shared" si="2"/>
        <v>-0.52941176470588236</v>
      </c>
      <c r="E35" s="43">
        <f t="shared" si="15"/>
        <v>-71</v>
      </c>
      <c r="F35" s="70">
        <f t="shared" si="3"/>
        <v>-1.126984126984127</v>
      </c>
      <c r="G35" s="43">
        <f t="shared" si="16"/>
        <v>-13</v>
      </c>
      <c r="H35" s="43">
        <v>4</v>
      </c>
      <c r="I35" s="43">
        <v>67</v>
      </c>
      <c r="J35" s="43">
        <v>17</v>
      </c>
      <c r="K35" s="44">
        <v>164</v>
      </c>
      <c r="L35" s="50">
        <f t="shared" si="17"/>
        <v>-14.8624945185742</v>
      </c>
      <c r="M35" s="57">
        <v>4.5730752364843692</v>
      </c>
      <c r="N35" s="57">
        <v>19.43556975505857</v>
      </c>
      <c r="O35" s="44">
        <f t="shared" si="18"/>
        <v>5</v>
      </c>
      <c r="P35" s="44">
        <f t="shared" si="19"/>
        <v>21</v>
      </c>
      <c r="Q35" s="47">
        <v>336</v>
      </c>
      <c r="R35" s="47">
        <v>10</v>
      </c>
      <c r="S35" s="47">
        <v>11</v>
      </c>
      <c r="T35" s="47">
        <f t="shared" si="20"/>
        <v>16</v>
      </c>
      <c r="U35" s="47">
        <v>310</v>
      </c>
      <c r="V35" s="47">
        <v>7</v>
      </c>
      <c r="W35" s="47">
        <v>9</v>
      </c>
      <c r="X35" s="54">
        <v>5.7163440456054637</v>
      </c>
    </row>
    <row r="36" spans="1:24" ht="18.75" customHeight="1" x14ac:dyDescent="0.15">
      <c r="A36" s="5" t="s">
        <v>2</v>
      </c>
      <c r="B36" s="40">
        <f t="shared" si="14"/>
        <v>-12</v>
      </c>
      <c r="C36" s="40">
        <v>-5</v>
      </c>
      <c r="D36" s="68">
        <f t="shared" si="2"/>
        <v>0.71428571428571419</v>
      </c>
      <c r="E36" s="40">
        <f t="shared" si="15"/>
        <v>-121</v>
      </c>
      <c r="F36" s="68">
        <f t="shared" si="3"/>
        <v>-1.1100917431192661</v>
      </c>
      <c r="G36" s="40">
        <f t="shared" si="16"/>
        <v>-9</v>
      </c>
      <c r="H36" s="40">
        <v>1</v>
      </c>
      <c r="I36" s="40">
        <v>22</v>
      </c>
      <c r="J36" s="40">
        <v>10</v>
      </c>
      <c r="K36" s="40">
        <v>128</v>
      </c>
      <c r="L36" s="48">
        <f t="shared" si="17"/>
        <v>-26.240115025161753</v>
      </c>
      <c r="M36" s="56">
        <v>2.9155683361290836</v>
      </c>
      <c r="N36" s="56">
        <v>29.155683361290837</v>
      </c>
      <c r="O36" s="40">
        <f t="shared" si="18"/>
        <v>-3</v>
      </c>
      <c r="P36" s="40">
        <f t="shared" si="19"/>
        <v>11</v>
      </c>
      <c r="Q36" s="40">
        <v>110</v>
      </c>
      <c r="R36" s="40">
        <v>8</v>
      </c>
      <c r="S36" s="40">
        <v>3</v>
      </c>
      <c r="T36" s="40">
        <f t="shared" si="20"/>
        <v>14</v>
      </c>
      <c r="U36" s="40">
        <v>125</v>
      </c>
      <c r="V36" s="40">
        <v>1</v>
      </c>
      <c r="W36" s="40">
        <v>13</v>
      </c>
      <c r="X36" s="48">
        <v>-8.7467050083872522</v>
      </c>
    </row>
    <row r="37" spans="1:24" ht="18.75" customHeight="1" x14ac:dyDescent="0.15">
      <c r="A37" s="3" t="s">
        <v>1</v>
      </c>
      <c r="B37" s="42">
        <f t="shared" si="14"/>
        <v>-2</v>
      </c>
      <c r="C37" s="42">
        <v>5</v>
      </c>
      <c r="D37" s="69">
        <f t="shared" si="2"/>
        <v>-0.7142857142857143</v>
      </c>
      <c r="E37" s="42">
        <f t="shared" si="15"/>
        <v>-79</v>
      </c>
      <c r="F37" s="69">
        <f t="shared" si="3"/>
        <v>-1.025974025974026</v>
      </c>
      <c r="G37" s="42">
        <f t="shared" si="16"/>
        <v>-3</v>
      </c>
      <c r="H37" s="42">
        <v>0</v>
      </c>
      <c r="I37" s="42">
        <v>10</v>
      </c>
      <c r="J37" s="42">
        <v>3</v>
      </c>
      <c r="K37" s="42">
        <v>70</v>
      </c>
      <c r="L37" s="49">
        <f t="shared" si="17"/>
        <v>-12.599240593717639</v>
      </c>
      <c r="M37" s="58">
        <v>0</v>
      </c>
      <c r="N37" s="58">
        <v>12.599240593717639</v>
      </c>
      <c r="O37" s="42">
        <f>P37-T37</f>
        <v>1</v>
      </c>
      <c r="P37" s="41">
        <f t="shared" si="19"/>
        <v>7</v>
      </c>
      <c r="Q37" s="42">
        <v>99</v>
      </c>
      <c r="R37" s="42">
        <v>7</v>
      </c>
      <c r="S37" s="42">
        <v>0</v>
      </c>
      <c r="T37" s="42">
        <f t="shared" si="20"/>
        <v>6</v>
      </c>
      <c r="U37" s="42">
        <v>118</v>
      </c>
      <c r="V37" s="42">
        <v>1</v>
      </c>
      <c r="W37" s="42">
        <v>5</v>
      </c>
      <c r="X37" s="49">
        <v>4.1997468645725498</v>
      </c>
    </row>
    <row r="38" spans="1:24" ht="18.75" customHeight="1" x14ac:dyDescent="0.15">
      <c r="A38" s="1" t="s">
        <v>0</v>
      </c>
      <c r="B38" s="43">
        <f t="shared" si="14"/>
        <v>-5</v>
      </c>
      <c r="C38" s="43">
        <v>-1</v>
      </c>
      <c r="D38" s="70">
        <f t="shared" si="2"/>
        <v>0.25</v>
      </c>
      <c r="E38" s="43">
        <f t="shared" si="15"/>
        <v>-75</v>
      </c>
      <c r="F38" s="70">
        <f t="shared" si="3"/>
        <v>-1.0714285714285714</v>
      </c>
      <c r="G38" s="43">
        <f t="shared" si="16"/>
        <v>0</v>
      </c>
      <c r="H38" s="43">
        <v>2</v>
      </c>
      <c r="I38" s="43">
        <v>9</v>
      </c>
      <c r="J38" s="43">
        <v>2</v>
      </c>
      <c r="K38" s="44">
        <v>61</v>
      </c>
      <c r="L38" s="50">
        <f t="shared" si="17"/>
        <v>0</v>
      </c>
      <c r="M38" s="57">
        <v>9.002343075595018</v>
      </c>
      <c r="N38" s="57">
        <v>9.002343075595018</v>
      </c>
      <c r="O38" s="44">
        <f t="shared" si="18"/>
        <v>-5</v>
      </c>
      <c r="P38" s="43">
        <f t="shared" si="19"/>
        <v>2</v>
      </c>
      <c r="Q38" s="43">
        <v>62</v>
      </c>
      <c r="R38" s="43">
        <v>1</v>
      </c>
      <c r="S38" s="43">
        <v>1</v>
      </c>
      <c r="T38" s="43">
        <f t="shared" si="20"/>
        <v>7</v>
      </c>
      <c r="U38" s="43">
        <v>85</v>
      </c>
      <c r="V38" s="43">
        <v>0</v>
      </c>
      <c r="W38" s="43">
        <v>7</v>
      </c>
      <c r="X38" s="53">
        <v>-22.505857688987547</v>
      </c>
    </row>
    <row r="39" spans="1:24" x14ac:dyDescent="0.15">
      <c r="A39" s="60" t="s">
        <v>59</v>
      </c>
      <c r="F39" s="72"/>
    </row>
    <row r="40" spans="1:24" x14ac:dyDescent="0.15">
      <c r="A40" s="60" t="s">
        <v>60</v>
      </c>
    </row>
    <row r="41" spans="1:24" x14ac:dyDescent="0.15">
      <c r="A41" s="60" t="s">
        <v>61</v>
      </c>
    </row>
  </sheetData>
  <mergeCells count="19">
    <mergeCell ref="L7:L8"/>
    <mergeCell ref="T6:W6"/>
    <mergeCell ref="X7:X8"/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</mergeCells>
  <phoneticPr fontId="1"/>
  <pageMargins left="0.70866141732283472" right="0.70866141732283472" top="0.74803149606299213" bottom="0.74803149606299213" header="0.31496062992125984" footer="0.31496062992125984"/>
  <pageSetup paperSize="9" scale="74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A2" sqref="A2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74" t="s">
        <v>39</v>
      </c>
      <c r="B5" s="86" t="s">
        <v>42</v>
      </c>
      <c r="C5" s="87"/>
      <c r="D5" s="88"/>
      <c r="E5" s="80" t="s">
        <v>41</v>
      </c>
      <c r="F5" s="81"/>
      <c r="G5" s="81"/>
      <c r="H5" s="81"/>
      <c r="I5" s="81"/>
      <c r="J5" s="81"/>
      <c r="K5" s="81"/>
      <c r="L5" s="82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75"/>
      <c r="B6" s="25"/>
      <c r="C6" s="77" t="s">
        <v>38</v>
      </c>
      <c r="D6" s="77" t="s">
        <v>37</v>
      </c>
      <c r="E6" s="25"/>
      <c r="F6" s="25"/>
      <c r="G6" s="85" t="s">
        <v>53</v>
      </c>
      <c r="H6" s="33"/>
      <c r="I6" s="85" t="s">
        <v>53</v>
      </c>
      <c r="J6" s="86" t="s">
        <v>48</v>
      </c>
      <c r="K6" s="87"/>
      <c r="L6" s="88"/>
      <c r="M6" s="27"/>
      <c r="N6" s="80" t="s">
        <v>36</v>
      </c>
      <c r="O6" s="81"/>
      <c r="P6" s="81"/>
      <c r="Q6" s="82"/>
      <c r="R6" s="80" t="s">
        <v>35</v>
      </c>
      <c r="S6" s="81"/>
      <c r="T6" s="81"/>
      <c r="U6" s="82"/>
      <c r="V6" s="26" t="s">
        <v>48</v>
      </c>
    </row>
    <row r="7" spans="1:22" ht="13.5" customHeight="1" x14ac:dyDescent="0.15">
      <c r="A7" s="75"/>
      <c r="B7" s="23" t="s">
        <v>43</v>
      </c>
      <c r="C7" s="78"/>
      <c r="D7" s="78"/>
      <c r="E7" s="11" t="s">
        <v>32</v>
      </c>
      <c r="F7" s="23" t="s">
        <v>34</v>
      </c>
      <c r="G7" s="83"/>
      <c r="H7" s="28" t="s">
        <v>33</v>
      </c>
      <c r="I7" s="83"/>
      <c r="J7" s="85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85" t="s">
        <v>53</v>
      </c>
      <c r="P7" s="85" t="s">
        <v>31</v>
      </c>
      <c r="Q7" s="32" t="s">
        <v>30</v>
      </c>
      <c r="R7" s="28" t="s">
        <v>32</v>
      </c>
      <c r="S7" s="85" t="s">
        <v>53</v>
      </c>
      <c r="T7" s="83" t="s">
        <v>31</v>
      </c>
      <c r="U7" s="30" t="s">
        <v>49</v>
      </c>
      <c r="V7" s="85" t="s">
        <v>50</v>
      </c>
    </row>
    <row r="8" spans="1:22" x14ac:dyDescent="0.15">
      <c r="A8" s="76"/>
      <c r="B8" s="24"/>
      <c r="C8" s="79"/>
      <c r="D8" s="79"/>
      <c r="E8" s="11"/>
      <c r="F8" s="24"/>
      <c r="G8" s="84"/>
      <c r="H8" s="29"/>
      <c r="I8" s="84"/>
      <c r="J8" s="84"/>
      <c r="K8" s="29"/>
      <c r="L8" s="29"/>
      <c r="M8" s="29"/>
      <c r="N8" s="29"/>
      <c r="O8" s="84"/>
      <c r="P8" s="84"/>
      <c r="Q8" s="31"/>
      <c r="R8" s="29"/>
      <c r="S8" s="84"/>
      <c r="T8" s="84"/>
      <c r="U8" s="31"/>
      <c r="V8" s="84"/>
    </row>
    <row r="9" spans="1:22" ht="15" customHeight="1" x14ac:dyDescent="0.15">
      <c r="A9" s="8" t="s">
        <v>29</v>
      </c>
      <c r="B9" s="34">
        <f t="shared" ref="B9:H9" si="0">B10+B11</f>
        <v>-108</v>
      </c>
      <c r="C9" s="34">
        <f t="shared" si="0"/>
        <v>16</v>
      </c>
      <c r="D9" s="34">
        <f t="shared" si="0"/>
        <v>-2206</v>
      </c>
      <c r="E9" s="34">
        <f t="shared" si="0"/>
        <v>-150</v>
      </c>
      <c r="F9" s="34">
        <f t="shared" si="0"/>
        <v>172</v>
      </c>
      <c r="G9" s="34">
        <f t="shared" si="0"/>
        <v>2086</v>
      </c>
      <c r="H9" s="34">
        <f t="shared" si="0"/>
        <v>322</v>
      </c>
      <c r="I9" s="34">
        <f>I10+I11</f>
        <v>3614</v>
      </c>
      <c r="J9" s="51">
        <f>K9-L9</f>
        <v>-6.8743926050369533</v>
      </c>
      <c r="K9" s="51">
        <v>7.882636853775705</v>
      </c>
      <c r="L9" s="51">
        <v>14.757029458812658</v>
      </c>
      <c r="M9" s="34">
        <f t="shared" ref="M9:U9" si="1">M10+M11</f>
        <v>42</v>
      </c>
      <c r="N9" s="34">
        <f t="shared" si="1"/>
        <v>460</v>
      </c>
      <c r="O9" s="34">
        <f t="shared" si="1"/>
        <v>8424</v>
      </c>
      <c r="P9" s="34">
        <f t="shared" si="1"/>
        <v>291</v>
      </c>
      <c r="Q9" s="34">
        <f t="shared" si="1"/>
        <v>169</v>
      </c>
      <c r="R9" s="34">
        <f>R10+R11</f>
        <v>418</v>
      </c>
      <c r="S9" s="34">
        <f t="shared" si="1"/>
        <v>9102</v>
      </c>
      <c r="T9" s="34">
        <f t="shared" si="1"/>
        <v>249</v>
      </c>
      <c r="U9" s="34">
        <f t="shared" si="1"/>
        <v>169</v>
      </c>
      <c r="V9" s="51">
        <v>1.9248299294103468</v>
      </c>
    </row>
    <row r="10" spans="1:22" ht="15" customHeight="1" x14ac:dyDescent="0.15">
      <c r="A10" s="6" t="s">
        <v>28</v>
      </c>
      <c r="B10" s="35">
        <f t="shared" ref="B10:I10" si="2">B20+B21+B22+B23</f>
        <v>-41</v>
      </c>
      <c r="C10" s="35">
        <f t="shared" si="2"/>
        <v>11</v>
      </c>
      <c r="D10" s="35">
        <f t="shared" si="2"/>
        <v>-1250</v>
      </c>
      <c r="E10" s="35">
        <f t="shared" si="2"/>
        <v>-69</v>
      </c>
      <c r="F10" s="35">
        <f t="shared" si="2"/>
        <v>139</v>
      </c>
      <c r="G10" s="35">
        <f t="shared" si="2"/>
        <v>1656</v>
      </c>
      <c r="H10" s="35">
        <f t="shared" si="2"/>
        <v>208</v>
      </c>
      <c r="I10" s="35">
        <f t="shared" si="2"/>
        <v>2457</v>
      </c>
      <c r="J10" s="48">
        <f t="shared" ref="J10:J38" si="3">K10-L10</f>
        <v>-4.2057432567832986</v>
      </c>
      <c r="K10" s="48">
        <v>8.4724393143895362</v>
      </c>
      <c r="L10" s="48">
        <v>12.678182571172835</v>
      </c>
      <c r="M10" s="35">
        <f t="shared" ref="M10:U10" si="4">M20+M21+M22+M23</f>
        <v>28</v>
      </c>
      <c r="N10" s="35">
        <f t="shared" si="4"/>
        <v>335</v>
      </c>
      <c r="O10" s="35">
        <f t="shared" si="4"/>
        <v>6566</v>
      </c>
      <c r="P10" s="35">
        <f t="shared" si="4"/>
        <v>231</v>
      </c>
      <c r="Q10" s="35">
        <f t="shared" si="4"/>
        <v>104</v>
      </c>
      <c r="R10" s="35">
        <f t="shared" si="4"/>
        <v>307</v>
      </c>
      <c r="S10" s="35">
        <f t="shared" si="4"/>
        <v>7015</v>
      </c>
      <c r="T10" s="35">
        <f t="shared" si="4"/>
        <v>204</v>
      </c>
      <c r="U10" s="35">
        <f t="shared" si="4"/>
        <v>103</v>
      </c>
      <c r="V10" s="48">
        <v>1.7066784230424972</v>
      </c>
    </row>
    <row r="11" spans="1:22" ht="15" customHeight="1" x14ac:dyDescent="0.15">
      <c r="A11" s="2" t="s">
        <v>27</v>
      </c>
      <c r="B11" s="36">
        <f t="shared" ref="B11:I11" si="5">B12+B13+B14+B15+B16</f>
        <v>-67</v>
      </c>
      <c r="C11" s="36">
        <f t="shared" si="5"/>
        <v>5</v>
      </c>
      <c r="D11" s="36">
        <f t="shared" si="5"/>
        <v>-956</v>
      </c>
      <c r="E11" s="36">
        <f t="shared" si="5"/>
        <v>-81</v>
      </c>
      <c r="F11" s="36">
        <f t="shared" si="5"/>
        <v>33</v>
      </c>
      <c r="G11" s="36">
        <f t="shared" si="5"/>
        <v>430</v>
      </c>
      <c r="H11" s="36">
        <f t="shared" si="5"/>
        <v>114</v>
      </c>
      <c r="I11" s="36">
        <f t="shared" si="5"/>
        <v>1157</v>
      </c>
      <c r="J11" s="53">
        <f t="shared" si="3"/>
        <v>-14.961287384241686</v>
      </c>
      <c r="K11" s="53">
        <v>6.0953393046910591</v>
      </c>
      <c r="L11" s="53">
        <v>21.056626688932745</v>
      </c>
      <c r="M11" s="36">
        <f t="shared" ref="M11:U11" si="6">M12+M13+M14+M15+M16</f>
        <v>14</v>
      </c>
      <c r="N11" s="36">
        <f t="shared" si="6"/>
        <v>125</v>
      </c>
      <c r="O11" s="36">
        <f t="shared" si="6"/>
        <v>1858</v>
      </c>
      <c r="P11" s="36">
        <f t="shared" si="6"/>
        <v>60</v>
      </c>
      <c r="Q11" s="36">
        <f t="shared" si="6"/>
        <v>65</v>
      </c>
      <c r="R11" s="36">
        <f t="shared" si="6"/>
        <v>111</v>
      </c>
      <c r="S11" s="36">
        <f t="shared" si="6"/>
        <v>2087</v>
      </c>
      <c r="T11" s="36">
        <f t="shared" si="6"/>
        <v>45</v>
      </c>
      <c r="U11" s="36">
        <f t="shared" si="6"/>
        <v>66</v>
      </c>
      <c r="V11" s="53">
        <v>2.5859015232022706</v>
      </c>
    </row>
    <row r="12" spans="1:22" ht="15" customHeight="1" x14ac:dyDescent="0.15">
      <c r="A12" s="6" t="s">
        <v>26</v>
      </c>
      <c r="B12" s="35">
        <f t="shared" ref="B12:I12" si="7">B24</f>
        <v>4</v>
      </c>
      <c r="C12" s="35">
        <f t="shared" si="7"/>
        <v>7</v>
      </c>
      <c r="D12" s="35">
        <f t="shared" si="7"/>
        <v>-84</v>
      </c>
      <c r="E12" s="35">
        <f t="shared" si="7"/>
        <v>-6</v>
      </c>
      <c r="F12" s="35">
        <f t="shared" si="7"/>
        <v>2</v>
      </c>
      <c r="G12" s="35">
        <f t="shared" si="7"/>
        <v>29</v>
      </c>
      <c r="H12" s="35">
        <f t="shared" si="7"/>
        <v>8</v>
      </c>
      <c r="I12" s="35">
        <f t="shared" si="7"/>
        <v>89</v>
      </c>
      <c r="J12" s="48">
        <f t="shared" si="3"/>
        <v>-14.049268668206311</v>
      </c>
      <c r="K12" s="48">
        <v>4.6830895560687704</v>
      </c>
      <c r="L12" s="48">
        <v>18.732358224275082</v>
      </c>
      <c r="M12" s="35">
        <f t="shared" ref="M12:U12" si="8">M24</f>
        <v>10</v>
      </c>
      <c r="N12" s="35">
        <f t="shared" si="8"/>
        <v>15</v>
      </c>
      <c r="O12" s="35">
        <f t="shared" si="8"/>
        <v>140</v>
      </c>
      <c r="P12" s="35">
        <f t="shared" si="8"/>
        <v>8</v>
      </c>
      <c r="Q12" s="35">
        <f t="shared" si="8"/>
        <v>7</v>
      </c>
      <c r="R12" s="35">
        <f t="shared" si="8"/>
        <v>5</v>
      </c>
      <c r="S12" s="35">
        <f t="shared" si="8"/>
        <v>164</v>
      </c>
      <c r="T12" s="35">
        <f t="shared" si="8"/>
        <v>3</v>
      </c>
      <c r="U12" s="35">
        <f t="shared" si="8"/>
        <v>2</v>
      </c>
      <c r="V12" s="48">
        <v>23.415447780343854</v>
      </c>
    </row>
    <row r="13" spans="1:22" ht="15" customHeight="1" x14ac:dyDescent="0.15">
      <c r="A13" s="4" t="s">
        <v>25</v>
      </c>
      <c r="B13" s="37">
        <f t="shared" ref="B13:I13" si="9">B25+B26+B27</f>
        <v>-13</v>
      </c>
      <c r="C13" s="37">
        <f t="shared" si="9"/>
        <v>-1</v>
      </c>
      <c r="D13" s="37">
        <f t="shared" si="9"/>
        <v>-266</v>
      </c>
      <c r="E13" s="37">
        <f t="shared" si="9"/>
        <v>-20</v>
      </c>
      <c r="F13" s="37">
        <f t="shared" si="9"/>
        <v>2</v>
      </c>
      <c r="G13" s="37">
        <f t="shared" si="9"/>
        <v>57</v>
      </c>
      <c r="H13" s="37">
        <f t="shared" si="9"/>
        <v>22</v>
      </c>
      <c r="I13" s="37">
        <f t="shared" si="9"/>
        <v>221</v>
      </c>
      <c r="J13" s="49">
        <f t="shared" si="3"/>
        <v>-20.282848489900246</v>
      </c>
      <c r="K13" s="49">
        <v>2.0282848489900251</v>
      </c>
      <c r="L13" s="49">
        <v>22.311133338890272</v>
      </c>
      <c r="M13" s="37">
        <f t="shared" ref="M13:U13" si="10">M25+M26+M27</f>
        <v>7</v>
      </c>
      <c r="N13" s="37">
        <f t="shared" si="10"/>
        <v>23</v>
      </c>
      <c r="O13" s="37">
        <f t="shared" si="10"/>
        <v>305</v>
      </c>
      <c r="P13" s="37">
        <f t="shared" si="10"/>
        <v>19</v>
      </c>
      <c r="Q13" s="37">
        <f t="shared" si="10"/>
        <v>4</v>
      </c>
      <c r="R13" s="37">
        <f t="shared" si="10"/>
        <v>16</v>
      </c>
      <c r="S13" s="37">
        <f t="shared" si="10"/>
        <v>407</v>
      </c>
      <c r="T13" s="37">
        <f t="shared" si="10"/>
        <v>6</v>
      </c>
      <c r="U13" s="37">
        <f t="shared" si="10"/>
        <v>10</v>
      </c>
      <c r="V13" s="49">
        <v>7.0989969714650947</v>
      </c>
    </row>
    <row r="14" spans="1:22" ht="15" customHeight="1" x14ac:dyDescent="0.15">
      <c r="A14" s="4" t="s">
        <v>24</v>
      </c>
      <c r="B14" s="37">
        <f t="shared" ref="B14:I14" si="11">B28+B29+B30+B31</f>
        <v>-23</v>
      </c>
      <c r="C14" s="37">
        <f t="shared" si="11"/>
        <v>12</v>
      </c>
      <c r="D14" s="37">
        <f t="shared" si="11"/>
        <v>-318</v>
      </c>
      <c r="E14" s="37">
        <f t="shared" si="11"/>
        <v>-26</v>
      </c>
      <c r="F14" s="37">
        <f t="shared" si="11"/>
        <v>15</v>
      </c>
      <c r="G14" s="37">
        <f t="shared" si="11"/>
        <v>196</v>
      </c>
      <c r="H14" s="37">
        <f t="shared" si="11"/>
        <v>41</v>
      </c>
      <c r="I14" s="37">
        <f t="shared" si="11"/>
        <v>421</v>
      </c>
      <c r="J14" s="49">
        <f t="shared" si="3"/>
        <v>-12.624045547662755</v>
      </c>
      <c r="K14" s="49">
        <v>7.2831032005746668</v>
      </c>
      <c r="L14" s="49">
        <v>19.907148748237422</v>
      </c>
      <c r="M14" s="37">
        <f t="shared" ref="M14:U14" si="12">M28+M29+M30+M31</f>
        <v>3</v>
      </c>
      <c r="N14" s="37">
        <f t="shared" si="12"/>
        <v>50</v>
      </c>
      <c r="O14" s="37">
        <f t="shared" si="12"/>
        <v>666</v>
      </c>
      <c r="P14" s="37">
        <f t="shared" si="12"/>
        <v>10</v>
      </c>
      <c r="Q14" s="37">
        <f t="shared" si="12"/>
        <v>40</v>
      </c>
      <c r="R14" s="37">
        <f t="shared" si="12"/>
        <v>47</v>
      </c>
      <c r="S14" s="37">
        <f t="shared" si="12"/>
        <v>759</v>
      </c>
      <c r="T14" s="37">
        <f t="shared" si="12"/>
        <v>21</v>
      </c>
      <c r="U14" s="37">
        <f t="shared" si="12"/>
        <v>26</v>
      </c>
      <c r="V14" s="49">
        <v>1.4566206401149309</v>
      </c>
    </row>
    <row r="15" spans="1:22" ht="15" customHeight="1" x14ac:dyDescent="0.15">
      <c r="A15" s="4" t="s">
        <v>23</v>
      </c>
      <c r="B15" s="37">
        <f t="shared" ref="B15:I15" si="13">B32+B33+B34+B35</f>
        <v>-25</v>
      </c>
      <c r="C15" s="37">
        <f t="shared" si="13"/>
        <v>-11</v>
      </c>
      <c r="D15" s="37">
        <f t="shared" si="13"/>
        <v>-151</v>
      </c>
      <c r="E15" s="37">
        <f t="shared" si="13"/>
        <v>-21</v>
      </c>
      <c r="F15" s="37">
        <f t="shared" si="13"/>
        <v>12</v>
      </c>
      <c r="G15" s="37">
        <f t="shared" si="13"/>
        <v>127</v>
      </c>
      <c r="H15" s="37">
        <f t="shared" si="13"/>
        <v>33</v>
      </c>
      <c r="I15" s="37">
        <f t="shared" si="13"/>
        <v>303</v>
      </c>
      <c r="J15" s="49">
        <f t="shared" si="3"/>
        <v>-13.397304808347755</v>
      </c>
      <c r="K15" s="49">
        <v>7.6556027476272872</v>
      </c>
      <c r="L15" s="49">
        <v>21.052907555975043</v>
      </c>
      <c r="M15" s="37">
        <f t="shared" ref="M15:U15" si="14">M32+M33+M34+M35</f>
        <v>-4</v>
      </c>
      <c r="N15" s="37">
        <f t="shared" si="14"/>
        <v>28</v>
      </c>
      <c r="O15" s="37">
        <f t="shared" si="14"/>
        <v>612</v>
      </c>
      <c r="P15" s="37">
        <f t="shared" si="14"/>
        <v>16</v>
      </c>
      <c r="Q15" s="37">
        <f t="shared" si="14"/>
        <v>12</v>
      </c>
      <c r="R15" s="37">
        <f t="shared" si="14"/>
        <v>32</v>
      </c>
      <c r="S15" s="37">
        <f t="shared" si="14"/>
        <v>587</v>
      </c>
      <c r="T15" s="37">
        <f t="shared" si="14"/>
        <v>15</v>
      </c>
      <c r="U15" s="37">
        <f t="shared" si="14"/>
        <v>17</v>
      </c>
      <c r="V15" s="49">
        <v>-2.5518675825424282</v>
      </c>
    </row>
    <row r="16" spans="1:22" ht="15" customHeight="1" x14ac:dyDescent="0.15">
      <c r="A16" s="2" t="s">
        <v>22</v>
      </c>
      <c r="B16" s="36">
        <f t="shared" ref="B16:I16" si="15">B36+B37+B38</f>
        <v>-10</v>
      </c>
      <c r="C16" s="36">
        <f t="shared" si="15"/>
        <v>-2</v>
      </c>
      <c r="D16" s="36">
        <f t="shared" si="15"/>
        <v>-137</v>
      </c>
      <c r="E16" s="36">
        <f t="shared" si="15"/>
        <v>-8</v>
      </c>
      <c r="F16" s="36">
        <f t="shared" si="15"/>
        <v>2</v>
      </c>
      <c r="G16" s="36">
        <f t="shared" si="15"/>
        <v>21</v>
      </c>
      <c r="H16" s="36">
        <f t="shared" si="15"/>
        <v>10</v>
      </c>
      <c r="I16" s="36">
        <f t="shared" si="15"/>
        <v>123</v>
      </c>
      <c r="J16" s="53">
        <f t="shared" si="3"/>
        <v>-21.401348578129578</v>
      </c>
      <c r="K16" s="53">
        <v>5.3503371445323946</v>
      </c>
      <c r="L16" s="53">
        <v>26.751685722661971</v>
      </c>
      <c r="M16" s="36">
        <f t="shared" ref="M16:U16" si="16">M36+M37+M38</f>
        <v>-2</v>
      </c>
      <c r="N16" s="36">
        <f t="shared" si="16"/>
        <v>9</v>
      </c>
      <c r="O16" s="36">
        <f t="shared" si="16"/>
        <v>135</v>
      </c>
      <c r="P16" s="36">
        <f t="shared" si="16"/>
        <v>7</v>
      </c>
      <c r="Q16" s="36">
        <f t="shared" si="16"/>
        <v>2</v>
      </c>
      <c r="R16" s="36">
        <f t="shared" si="16"/>
        <v>11</v>
      </c>
      <c r="S16" s="36">
        <f t="shared" si="16"/>
        <v>170</v>
      </c>
      <c r="T16" s="36">
        <f t="shared" si="16"/>
        <v>0</v>
      </c>
      <c r="U16" s="36">
        <f t="shared" si="16"/>
        <v>11</v>
      </c>
      <c r="V16" s="53">
        <v>-5.3503371445323928</v>
      </c>
    </row>
    <row r="17" spans="1:22" ht="15" customHeight="1" x14ac:dyDescent="0.15">
      <c r="A17" s="6" t="s">
        <v>21</v>
      </c>
      <c r="B17" s="35">
        <f t="shared" ref="B17:I17" si="17">B12+B13+B20</f>
        <v>-44</v>
      </c>
      <c r="C17" s="35">
        <f t="shared" si="17"/>
        <v>-22</v>
      </c>
      <c r="D17" s="35">
        <f t="shared" si="17"/>
        <v>-980</v>
      </c>
      <c r="E17" s="35">
        <f t="shared" si="17"/>
        <v>-70</v>
      </c>
      <c r="F17" s="35">
        <f t="shared" si="17"/>
        <v>58</v>
      </c>
      <c r="G17" s="35">
        <f t="shared" si="17"/>
        <v>768</v>
      </c>
      <c r="H17" s="35">
        <f t="shared" si="17"/>
        <v>128</v>
      </c>
      <c r="I17" s="35">
        <f t="shared" si="17"/>
        <v>1402</v>
      </c>
      <c r="J17" s="48">
        <f t="shared" si="3"/>
        <v>-7.8188355902379305</v>
      </c>
      <c r="K17" s="48">
        <v>6.4784637747685716</v>
      </c>
      <c r="L17" s="48">
        <v>14.297299365006502</v>
      </c>
      <c r="M17" s="35">
        <f t="shared" ref="M17:U17" si="18">M12+M13+M20</f>
        <v>26</v>
      </c>
      <c r="N17" s="35">
        <f t="shared" si="18"/>
        <v>143</v>
      </c>
      <c r="O17" s="35">
        <f t="shared" si="18"/>
        <v>2945</v>
      </c>
      <c r="P17" s="35">
        <f t="shared" si="18"/>
        <v>105</v>
      </c>
      <c r="Q17" s="35">
        <f t="shared" si="18"/>
        <v>38</v>
      </c>
      <c r="R17" s="35">
        <f t="shared" si="18"/>
        <v>117</v>
      </c>
      <c r="S17" s="35">
        <f t="shared" si="18"/>
        <v>3291</v>
      </c>
      <c r="T17" s="35">
        <f t="shared" si="18"/>
        <v>81</v>
      </c>
      <c r="U17" s="35">
        <f t="shared" si="18"/>
        <v>36</v>
      </c>
      <c r="V17" s="48">
        <v>2.9041389335169416</v>
      </c>
    </row>
    <row r="18" spans="1:22" ht="15" customHeight="1" x14ac:dyDescent="0.15">
      <c r="A18" s="4" t="s">
        <v>20</v>
      </c>
      <c r="B18" s="37">
        <f t="shared" ref="B18:I18" si="19">B14+B22</f>
        <v>-54</v>
      </c>
      <c r="C18" s="37">
        <f t="shared" si="19"/>
        <v>-21</v>
      </c>
      <c r="D18" s="37">
        <f t="shared" si="19"/>
        <v>-544</v>
      </c>
      <c r="E18" s="37">
        <f t="shared" si="19"/>
        <v>-34</v>
      </c>
      <c r="F18" s="37">
        <f t="shared" si="19"/>
        <v>30</v>
      </c>
      <c r="G18" s="37">
        <f t="shared" si="19"/>
        <v>388</v>
      </c>
      <c r="H18" s="37">
        <f t="shared" si="19"/>
        <v>64</v>
      </c>
      <c r="I18" s="37">
        <f t="shared" si="19"/>
        <v>756</v>
      </c>
      <c r="J18" s="49">
        <f t="shared" si="3"/>
        <v>-8.7689546501603992</v>
      </c>
      <c r="K18" s="49">
        <v>7.7373129266121161</v>
      </c>
      <c r="L18" s="49">
        <v>16.506267576772515</v>
      </c>
      <c r="M18" s="37">
        <f t="shared" ref="M18:U18" si="20">M14+M22</f>
        <v>-20</v>
      </c>
      <c r="N18" s="37">
        <f t="shared" si="20"/>
        <v>83</v>
      </c>
      <c r="O18" s="37">
        <f t="shared" si="20"/>
        <v>1330</v>
      </c>
      <c r="P18" s="37">
        <f t="shared" si="20"/>
        <v>22</v>
      </c>
      <c r="Q18" s="37">
        <f t="shared" si="20"/>
        <v>61</v>
      </c>
      <c r="R18" s="37">
        <f t="shared" si="20"/>
        <v>103</v>
      </c>
      <c r="S18" s="37">
        <f t="shared" si="20"/>
        <v>1506</v>
      </c>
      <c r="T18" s="37">
        <f t="shared" si="20"/>
        <v>48</v>
      </c>
      <c r="U18" s="37">
        <f t="shared" si="20"/>
        <v>55</v>
      </c>
      <c r="V18" s="49">
        <v>-5.1582086177414119</v>
      </c>
    </row>
    <row r="19" spans="1:22" ht="15" customHeight="1" x14ac:dyDescent="0.15">
      <c r="A19" s="2" t="s">
        <v>19</v>
      </c>
      <c r="B19" s="36">
        <f t="shared" ref="B19:I19" si="21">B15+B16+B21+B23</f>
        <v>-10</v>
      </c>
      <c r="C19" s="36">
        <f t="shared" si="21"/>
        <v>59</v>
      </c>
      <c r="D19" s="36">
        <f t="shared" si="21"/>
        <v>-682</v>
      </c>
      <c r="E19" s="36">
        <f t="shared" si="21"/>
        <v>-46</v>
      </c>
      <c r="F19" s="36">
        <f t="shared" si="21"/>
        <v>84</v>
      </c>
      <c r="G19" s="36">
        <f t="shared" si="21"/>
        <v>930</v>
      </c>
      <c r="H19" s="36">
        <f t="shared" si="21"/>
        <v>130</v>
      </c>
      <c r="I19" s="36">
        <f t="shared" si="21"/>
        <v>1456</v>
      </c>
      <c r="J19" s="53">
        <f t="shared" si="3"/>
        <v>-5.1167652535373964</v>
      </c>
      <c r="K19" s="53">
        <v>9.3436582890682836</v>
      </c>
      <c r="L19" s="53">
        <v>14.46042354260568</v>
      </c>
      <c r="M19" s="36">
        <f t="shared" ref="M19:U19" si="22">M15+M16+M21+M23</f>
        <v>36</v>
      </c>
      <c r="N19" s="36">
        <f t="shared" si="22"/>
        <v>234</v>
      </c>
      <c r="O19" s="36">
        <f t="shared" si="22"/>
        <v>4149</v>
      </c>
      <c r="P19" s="36">
        <f t="shared" si="22"/>
        <v>164</v>
      </c>
      <c r="Q19" s="36">
        <f t="shared" si="22"/>
        <v>70</v>
      </c>
      <c r="R19" s="36">
        <f t="shared" si="22"/>
        <v>198</v>
      </c>
      <c r="S19" s="36">
        <f t="shared" si="22"/>
        <v>4305</v>
      </c>
      <c r="T19" s="36">
        <f t="shared" si="22"/>
        <v>120</v>
      </c>
      <c r="U19" s="36">
        <f t="shared" si="22"/>
        <v>78</v>
      </c>
      <c r="V19" s="53">
        <v>4.0044249810292634</v>
      </c>
    </row>
    <row r="20" spans="1:22" ht="15" customHeight="1" x14ac:dyDescent="0.15">
      <c r="A20" s="5" t="s">
        <v>18</v>
      </c>
      <c r="B20" s="40">
        <f>E20+M20</f>
        <v>-35</v>
      </c>
      <c r="C20" s="40">
        <v>-28</v>
      </c>
      <c r="D20" s="40">
        <f>G20-I20+O20-S20</f>
        <v>-630</v>
      </c>
      <c r="E20" s="40">
        <f>F20-H20</f>
        <v>-44</v>
      </c>
      <c r="F20" s="40">
        <v>54</v>
      </c>
      <c r="G20" s="40">
        <v>682</v>
      </c>
      <c r="H20" s="40">
        <v>98</v>
      </c>
      <c r="I20" s="40">
        <v>1092</v>
      </c>
      <c r="J20" s="61">
        <f t="shared" si="3"/>
        <v>-5.8358406372185634</v>
      </c>
      <c r="K20" s="61">
        <v>7.1621680547682374</v>
      </c>
      <c r="L20" s="61">
        <v>12.998008691986801</v>
      </c>
      <c r="M20" s="40">
        <f>N20-R20</f>
        <v>9</v>
      </c>
      <c r="N20" s="40">
        <f>SUM(P20:Q20)</f>
        <v>105</v>
      </c>
      <c r="O20" s="41">
        <v>2500</v>
      </c>
      <c r="P20" s="41">
        <v>78</v>
      </c>
      <c r="Q20" s="41">
        <v>27</v>
      </c>
      <c r="R20" s="41">
        <f>SUM(T20:U20)</f>
        <v>96</v>
      </c>
      <c r="S20" s="41">
        <v>2720</v>
      </c>
      <c r="T20" s="41">
        <v>72</v>
      </c>
      <c r="U20" s="41">
        <v>24</v>
      </c>
      <c r="V20" s="52">
        <v>1.193694675794708</v>
      </c>
    </row>
    <row r="21" spans="1:22" ht="15" customHeight="1" x14ac:dyDescent="0.15">
      <c r="A21" s="3" t="s">
        <v>17</v>
      </c>
      <c r="B21" s="42">
        <f t="shared" ref="B21:B38" si="23">E21+M21</f>
        <v>23</v>
      </c>
      <c r="C21" s="42">
        <v>69</v>
      </c>
      <c r="D21" s="42">
        <f t="shared" ref="D21:D38" si="24">G21-I21+O21-S21</f>
        <v>-289</v>
      </c>
      <c r="E21" s="42">
        <f t="shared" ref="E21:E38" si="25">F21-H21</f>
        <v>-11</v>
      </c>
      <c r="F21" s="42">
        <v>59</v>
      </c>
      <c r="G21" s="42">
        <v>672</v>
      </c>
      <c r="H21" s="42">
        <v>70</v>
      </c>
      <c r="I21" s="42">
        <v>795</v>
      </c>
      <c r="J21" s="62">
        <f t="shared" si="3"/>
        <v>-1.9108128688368566</v>
      </c>
      <c r="K21" s="62">
        <v>10.248905387397677</v>
      </c>
      <c r="L21" s="62">
        <v>12.159718256234534</v>
      </c>
      <c r="M21" s="42">
        <f t="shared" ref="M21:M38" si="26">N21-R21</f>
        <v>34</v>
      </c>
      <c r="N21" s="42">
        <f>SUM(P21:Q21)</f>
        <v>156</v>
      </c>
      <c r="O21" s="42">
        <v>2644</v>
      </c>
      <c r="P21" s="42">
        <v>114</v>
      </c>
      <c r="Q21" s="42">
        <v>42</v>
      </c>
      <c r="R21" s="42">
        <f t="shared" ref="R21:R38" si="27">SUM(T21:U21)</f>
        <v>122</v>
      </c>
      <c r="S21" s="42">
        <v>2810</v>
      </c>
      <c r="T21" s="42">
        <v>86</v>
      </c>
      <c r="U21" s="42">
        <v>36</v>
      </c>
      <c r="V21" s="49">
        <v>5.9061488673139166</v>
      </c>
    </row>
    <row r="22" spans="1:22" ht="15" customHeight="1" x14ac:dyDescent="0.15">
      <c r="A22" s="3" t="s">
        <v>16</v>
      </c>
      <c r="B22" s="42">
        <f t="shared" si="23"/>
        <v>-31</v>
      </c>
      <c r="C22" s="42">
        <v>-33</v>
      </c>
      <c r="D22" s="42">
        <f t="shared" si="24"/>
        <v>-226</v>
      </c>
      <c r="E22" s="42">
        <f t="shared" si="25"/>
        <v>-8</v>
      </c>
      <c r="F22" s="42">
        <v>15</v>
      </c>
      <c r="G22" s="42">
        <v>192</v>
      </c>
      <c r="H22" s="42">
        <v>23</v>
      </c>
      <c r="I22" s="42">
        <v>335</v>
      </c>
      <c r="J22" s="62">
        <f t="shared" si="3"/>
        <v>-4.4010369566528009</v>
      </c>
      <c r="K22" s="62">
        <v>8.2519442937240015</v>
      </c>
      <c r="L22" s="62">
        <v>12.652981250376802</v>
      </c>
      <c r="M22" s="42">
        <f>N22-R22</f>
        <v>-23</v>
      </c>
      <c r="N22" s="42">
        <f t="shared" ref="N22:N38" si="28">SUM(P22:Q22)</f>
        <v>33</v>
      </c>
      <c r="O22" s="42">
        <v>664</v>
      </c>
      <c r="P22" s="42">
        <v>12</v>
      </c>
      <c r="Q22" s="42">
        <v>21</v>
      </c>
      <c r="R22" s="42">
        <f t="shared" si="27"/>
        <v>56</v>
      </c>
      <c r="S22" s="42">
        <v>747</v>
      </c>
      <c r="T22" s="42">
        <v>27</v>
      </c>
      <c r="U22" s="42">
        <v>29</v>
      </c>
      <c r="V22" s="49">
        <v>-12.652981250376801</v>
      </c>
    </row>
    <row r="23" spans="1:22" ht="15" customHeight="1" x14ac:dyDescent="0.15">
      <c r="A23" s="1" t="s">
        <v>15</v>
      </c>
      <c r="B23" s="43">
        <f t="shared" si="23"/>
        <v>2</v>
      </c>
      <c r="C23" s="43">
        <v>3</v>
      </c>
      <c r="D23" s="43">
        <f t="shared" si="24"/>
        <v>-105</v>
      </c>
      <c r="E23" s="43">
        <f t="shared" si="25"/>
        <v>-6</v>
      </c>
      <c r="F23" s="43">
        <v>11</v>
      </c>
      <c r="G23" s="43">
        <v>110</v>
      </c>
      <c r="H23" s="43">
        <v>17</v>
      </c>
      <c r="I23" s="43">
        <v>235</v>
      </c>
      <c r="J23" s="63">
        <f t="shared" si="3"/>
        <v>-4.6437659033078909</v>
      </c>
      <c r="K23" s="63">
        <v>8.5135708227311255</v>
      </c>
      <c r="L23" s="63">
        <v>13.157336726039016</v>
      </c>
      <c r="M23" s="43">
        <f t="shared" si="26"/>
        <v>8</v>
      </c>
      <c r="N23" s="43">
        <f t="shared" si="28"/>
        <v>41</v>
      </c>
      <c r="O23" s="43">
        <v>758</v>
      </c>
      <c r="P23" s="43">
        <v>27</v>
      </c>
      <c r="Q23" s="43">
        <v>14</v>
      </c>
      <c r="R23" s="43">
        <f t="shared" si="27"/>
        <v>33</v>
      </c>
      <c r="S23" s="47">
        <v>738</v>
      </c>
      <c r="T23" s="47">
        <v>19</v>
      </c>
      <c r="U23" s="47">
        <v>14</v>
      </c>
      <c r="V23" s="54">
        <v>6.1916878710771819</v>
      </c>
    </row>
    <row r="24" spans="1:22" ht="15" customHeight="1" x14ac:dyDescent="0.15">
      <c r="A24" s="7" t="s">
        <v>14</v>
      </c>
      <c r="B24" s="45">
        <f t="shared" si="23"/>
        <v>4</v>
      </c>
      <c r="C24" s="45">
        <v>7</v>
      </c>
      <c r="D24" s="45">
        <f t="shared" si="24"/>
        <v>-84</v>
      </c>
      <c r="E24" s="40">
        <f t="shared" si="25"/>
        <v>-6</v>
      </c>
      <c r="F24" s="45">
        <v>2</v>
      </c>
      <c r="G24" s="45">
        <v>29</v>
      </c>
      <c r="H24" s="45">
        <v>8</v>
      </c>
      <c r="I24" s="46">
        <v>89</v>
      </c>
      <c r="J24" s="73">
        <f t="shared" si="3"/>
        <v>-14.049268668206311</v>
      </c>
      <c r="K24" s="73">
        <v>4.6830895560687704</v>
      </c>
      <c r="L24" s="73">
        <v>18.732358224275082</v>
      </c>
      <c r="M24" s="40">
        <f t="shared" si="26"/>
        <v>10</v>
      </c>
      <c r="N24" s="45">
        <f t="shared" si="28"/>
        <v>15</v>
      </c>
      <c r="O24" s="45">
        <v>140</v>
      </c>
      <c r="P24" s="45">
        <v>8</v>
      </c>
      <c r="Q24" s="45">
        <v>7</v>
      </c>
      <c r="R24" s="45">
        <f t="shared" si="27"/>
        <v>5</v>
      </c>
      <c r="S24" s="45">
        <v>164</v>
      </c>
      <c r="T24" s="45">
        <v>3</v>
      </c>
      <c r="U24" s="45">
        <v>2</v>
      </c>
      <c r="V24" s="51">
        <v>23.415447780343854</v>
      </c>
    </row>
    <row r="25" spans="1:22" ht="15" customHeight="1" x14ac:dyDescent="0.15">
      <c r="A25" s="5" t="s">
        <v>13</v>
      </c>
      <c r="B25" s="40">
        <f t="shared" si="23"/>
        <v>-5</v>
      </c>
      <c r="C25" s="40">
        <v>-5</v>
      </c>
      <c r="D25" s="40">
        <f t="shared" si="24"/>
        <v>-62</v>
      </c>
      <c r="E25" s="40">
        <f t="shared" si="25"/>
        <v>-4</v>
      </c>
      <c r="F25" s="40">
        <v>0</v>
      </c>
      <c r="G25" s="40">
        <v>6</v>
      </c>
      <c r="H25" s="40">
        <v>4</v>
      </c>
      <c r="I25" s="40">
        <v>34</v>
      </c>
      <c r="J25" s="61">
        <f t="shared" si="3"/>
        <v>-35.368217054263567</v>
      </c>
      <c r="K25" s="61">
        <v>0</v>
      </c>
      <c r="L25" s="61">
        <v>35.368217054263567</v>
      </c>
      <c r="M25" s="40">
        <f t="shared" si="26"/>
        <v>-1</v>
      </c>
      <c r="N25" s="40">
        <f t="shared" si="28"/>
        <v>3</v>
      </c>
      <c r="O25" s="40">
        <v>31</v>
      </c>
      <c r="P25" s="40">
        <v>3</v>
      </c>
      <c r="Q25" s="40">
        <v>0</v>
      </c>
      <c r="R25" s="40">
        <f t="shared" si="27"/>
        <v>4</v>
      </c>
      <c r="S25" s="41">
        <v>65</v>
      </c>
      <c r="T25" s="41">
        <v>2</v>
      </c>
      <c r="U25" s="41">
        <v>2</v>
      </c>
      <c r="V25" s="52">
        <v>-8.8420542635658954</v>
      </c>
    </row>
    <row r="26" spans="1:22" ht="15" customHeight="1" x14ac:dyDescent="0.15">
      <c r="A26" s="3" t="s">
        <v>12</v>
      </c>
      <c r="B26" s="42">
        <f t="shared" si="23"/>
        <v>2</v>
      </c>
      <c r="C26" s="42">
        <v>6</v>
      </c>
      <c r="D26" s="42">
        <f t="shared" si="24"/>
        <v>-59</v>
      </c>
      <c r="E26" s="42">
        <f t="shared" si="25"/>
        <v>-6</v>
      </c>
      <c r="F26" s="42">
        <v>1</v>
      </c>
      <c r="G26" s="42">
        <v>15</v>
      </c>
      <c r="H26" s="42">
        <v>7</v>
      </c>
      <c r="I26" s="42">
        <v>58</v>
      </c>
      <c r="J26" s="62">
        <f t="shared" si="3"/>
        <v>-24.148197155143897</v>
      </c>
      <c r="K26" s="62">
        <v>4.0246995258573159</v>
      </c>
      <c r="L26" s="62">
        <v>28.172896681001212</v>
      </c>
      <c r="M26" s="42">
        <f t="shared" si="26"/>
        <v>8</v>
      </c>
      <c r="N26" s="42">
        <f t="shared" si="28"/>
        <v>10</v>
      </c>
      <c r="O26" s="42">
        <v>97</v>
      </c>
      <c r="P26" s="42">
        <v>10</v>
      </c>
      <c r="Q26" s="42">
        <v>0</v>
      </c>
      <c r="R26" s="42">
        <f t="shared" si="27"/>
        <v>2</v>
      </c>
      <c r="S26" s="42">
        <v>113</v>
      </c>
      <c r="T26" s="42">
        <v>0</v>
      </c>
      <c r="U26" s="42">
        <v>2</v>
      </c>
      <c r="V26" s="49">
        <v>32.197596206858528</v>
      </c>
    </row>
    <row r="27" spans="1:22" ht="15" customHeight="1" x14ac:dyDescent="0.15">
      <c r="A27" s="1" t="s">
        <v>11</v>
      </c>
      <c r="B27" s="43">
        <f t="shared" si="23"/>
        <v>-10</v>
      </c>
      <c r="C27" s="43">
        <v>-2</v>
      </c>
      <c r="D27" s="43">
        <f t="shared" si="24"/>
        <v>-145</v>
      </c>
      <c r="E27" s="43">
        <f t="shared" si="25"/>
        <v>-10</v>
      </c>
      <c r="F27" s="43">
        <v>1</v>
      </c>
      <c r="G27" s="43">
        <v>36</v>
      </c>
      <c r="H27" s="43">
        <v>11</v>
      </c>
      <c r="I27" s="43">
        <v>129</v>
      </c>
      <c r="J27" s="63">
        <f t="shared" si="3"/>
        <v>-16.012985873475472</v>
      </c>
      <c r="K27" s="63">
        <v>1.6012985873475474</v>
      </c>
      <c r="L27" s="63">
        <v>17.614284460823018</v>
      </c>
      <c r="M27" s="43">
        <f t="shared" si="26"/>
        <v>0</v>
      </c>
      <c r="N27" s="43">
        <f t="shared" si="28"/>
        <v>10</v>
      </c>
      <c r="O27" s="47">
        <v>177</v>
      </c>
      <c r="P27" s="47">
        <v>6</v>
      </c>
      <c r="Q27" s="47">
        <v>4</v>
      </c>
      <c r="R27" s="47">
        <f t="shared" si="27"/>
        <v>10</v>
      </c>
      <c r="S27" s="47">
        <v>229</v>
      </c>
      <c r="T27" s="47">
        <v>4</v>
      </c>
      <c r="U27" s="47">
        <v>6</v>
      </c>
      <c r="V27" s="54">
        <v>0</v>
      </c>
    </row>
    <row r="28" spans="1:22" ht="15" customHeight="1" x14ac:dyDescent="0.15">
      <c r="A28" s="5" t="s">
        <v>10</v>
      </c>
      <c r="B28" s="40">
        <f t="shared" si="23"/>
        <v>-2</v>
      </c>
      <c r="C28" s="40">
        <v>1</v>
      </c>
      <c r="D28" s="40">
        <f t="shared" si="24"/>
        <v>-48</v>
      </c>
      <c r="E28" s="40">
        <f t="shared" si="25"/>
        <v>-1</v>
      </c>
      <c r="F28" s="40">
        <v>1</v>
      </c>
      <c r="G28" s="40">
        <v>9</v>
      </c>
      <c r="H28" s="40">
        <v>2</v>
      </c>
      <c r="I28" s="40">
        <v>42</v>
      </c>
      <c r="J28" s="61">
        <f t="shared" si="3"/>
        <v>-4.2274727820245541</v>
      </c>
      <c r="K28" s="61">
        <v>4.2274727820245541</v>
      </c>
      <c r="L28" s="61">
        <v>8.4549455640491082</v>
      </c>
      <c r="M28" s="40">
        <f t="shared" si="26"/>
        <v>-1</v>
      </c>
      <c r="N28" s="40">
        <f t="shared" si="28"/>
        <v>4</v>
      </c>
      <c r="O28" s="40">
        <v>70</v>
      </c>
      <c r="P28" s="40">
        <v>1</v>
      </c>
      <c r="Q28" s="40">
        <v>3</v>
      </c>
      <c r="R28" s="40">
        <f t="shared" si="27"/>
        <v>5</v>
      </c>
      <c r="S28" s="40">
        <v>85</v>
      </c>
      <c r="T28" s="40">
        <v>2</v>
      </c>
      <c r="U28" s="40">
        <v>3</v>
      </c>
      <c r="V28" s="48">
        <v>-4.2274727820245523</v>
      </c>
    </row>
    <row r="29" spans="1:22" ht="15" customHeight="1" x14ac:dyDescent="0.15">
      <c r="A29" s="3" t="s">
        <v>9</v>
      </c>
      <c r="B29" s="42">
        <f t="shared" si="23"/>
        <v>-8</v>
      </c>
      <c r="C29" s="42">
        <v>3</v>
      </c>
      <c r="D29" s="42">
        <f t="shared" si="24"/>
        <v>-73</v>
      </c>
      <c r="E29" s="42">
        <f>F29-H29</f>
        <v>-9</v>
      </c>
      <c r="F29" s="42">
        <v>5</v>
      </c>
      <c r="G29" s="42">
        <v>66</v>
      </c>
      <c r="H29" s="42">
        <v>14</v>
      </c>
      <c r="I29" s="42">
        <v>121</v>
      </c>
      <c r="J29" s="62">
        <f t="shared" si="3"/>
        <v>-14.29130775254503</v>
      </c>
      <c r="K29" s="62">
        <v>7.9396154180805709</v>
      </c>
      <c r="L29" s="62">
        <v>22.230923170625601</v>
      </c>
      <c r="M29" s="42">
        <f t="shared" si="26"/>
        <v>1</v>
      </c>
      <c r="N29" s="42">
        <f t="shared" si="28"/>
        <v>18</v>
      </c>
      <c r="O29" s="42">
        <v>244</v>
      </c>
      <c r="P29" s="42">
        <v>3</v>
      </c>
      <c r="Q29" s="42">
        <v>15</v>
      </c>
      <c r="R29" s="42">
        <f t="shared" si="27"/>
        <v>17</v>
      </c>
      <c r="S29" s="42">
        <v>262</v>
      </c>
      <c r="T29" s="42">
        <v>9</v>
      </c>
      <c r="U29" s="42">
        <v>8</v>
      </c>
      <c r="V29" s="49">
        <v>1.5879230836161149</v>
      </c>
    </row>
    <row r="30" spans="1:22" ht="15" customHeight="1" x14ac:dyDescent="0.15">
      <c r="A30" s="3" t="s">
        <v>8</v>
      </c>
      <c r="B30" s="42">
        <f t="shared" si="23"/>
        <v>-2</v>
      </c>
      <c r="C30" s="42">
        <v>13</v>
      </c>
      <c r="D30" s="42">
        <f t="shared" si="24"/>
        <v>-125</v>
      </c>
      <c r="E30" s="42">
        <f t="shared" si="25"/>
        <v>-6</v>
      </c>
      <c r="F30" s="42">
        <v>3</v>
      </c>
      <c r="G30" s="42">
        <v>60</v>
      </c>
      <c r="H30" s="42">
        <v>9</v>
      </c>
      <c r="I30" s="42">
        <v>140</v>
      </c>
      <c r="J30" s="62">
        <f t="shared" si="3"/>
        <v>-9.4706798131811105</v>
      </c>
      <c r="K30" s="62">
        <v>4.7353399065905553</v>
      </c>
      <c r="L30" s="62">
        <v>14.206019719771666</v>
      </c>
      <c r="M30" s="42">
        <f t="shared" si="26"/>
        <v>4</v>
      </c>
      <c r="N30" s="42">
        <f t="shared" si="28"/>
        <v>16</v>
      </c>
      <c r="O30" s="42">
        <v>187</v>
      </c>
      <c r="P30" s="42">
        <v>6</v>
      </c>
      <c r="Q30" s="42">
        <v>10</v>
      </c>
      <c r="R30" s="42">
        <f t="shared" si="27"/>
        <v>12</v>
      </c>
      <c r="S30" s="42">
        <v>232</v>
      </c>
      <c r="T30" s="42">
        <v>3</v>
      </c>
      <c r="U30" s="42">
        <v>9</v>
      </c>
      <c r="V30" s="49">
        <v>6.313786542120738</v>
      </c>
    </row>
    <row r="31" spans="1:22" ht="15" customHeight="1" x14ac:dyDescent="0.15">
      <c r="A31" s="1" t="s">
        <v>7</v>
      </c>
      <c r="B31" s="43">
        <f t="shared" si="23"/>
        <v>-11</v>
      </c>
      <c r="C31" s="43">
        <v>-5</v>
      </c>
      <c r="D31" s="43">
        <f t="shared" si="24"/>
        <v>-72</v>
      </c>
      <c r="E31" s="43">
        <f t="shared" si="25"/>
        <v>-10</v>
      </c>
      <c r="F31" s="43">
        <v>6</v>
      </c>
      <c r="G31" s="43">
        <v>61</v>
      </c>
      <c r="H31" s="43">
        <v>16</v>
      </c>
      <c r="I31" s="43">
        <v>118</v>
      </c>
      <c r="J31" s="63">
        <f t="shared" si="3"/>
        <v>-17.865883504650022</v>
      </c>
      <c r="K31" s="63">
        <v>10.719530102790014</v>
      </c>
      <c r="L31" s="63">
        <v>28.585413607440035</v>
      </c>
      <c r="M31" s="43">
        <f t="shared" si="26"/>
        <v>-1</v>
      </c>
      <c r="N31" s="43">
        <f t="shared" si="28"/>
        <v>12</v>
      </c>
      <c r="O31" s="43">
        <v>165</v>
      </c>
      <c r="P31" s="43">
        <v>0</v>
      </c>
      <c r="Q31" s="43">
        <v>12</v>
      </c>
      <c r="R31" s="43">
        <f t="shared" si="27"/>
        <v>13</v>
      </c>
      <c r="S31" s="43">
        <v>180</v>
      </c>
      <c r="T31" s="43">
        <v>7</v>
      </c>
      <c r="U31" s="43">
        <v>6</v>
      </c>
      <c r="V31" s="53">
        <v>-1.7865883504650064</v>
      </c>
    </row>
    <row r="32" spans="1:22" ht="15" customHeight="1" x14ac:dyDescent="0.15">
      <c r="A32" s="5" t="s">
        <v>6</v>
      </c>
      <c r="B32" s="40">
        <f t="shared" si="23"/>
        <v>2</v>
      </c>
      <c r="C32" s="40">
        <v>3</v>
      </c>
      <c r="D32" s="40">
        <f t="shared" si="24"/>
        <v>-8</v>
      </c>
      <c r="E32" s="40">
        <f t="shared" si="25"/>
        <v>-1</v>
      </c>
      <c r="F32" s="40">
        <v>1</v>
      </c>
      <c r="G32" s="40">
        <v>21</v>
      </c>
      <c r="H32" s="40">
        <v>2</v>
      </c>
      <c r="I32" s="40">
        <v>23</v>
      </c>
      <c r="J32" s="61">
        <f t="shared" si="3"/>
        <v>-7.5195714874330442</v>
      </c>
      <c r="K32" s="61">
        <v>7.5195714874330442</v>
      </c>
      <c r="L32" s="61">
        <v>15.039142974866088</v>
      </c>
      <c r="M32" s="40">
        <f t="shared" si="26"/>
        <v>3</v>
      </c>
      <c r="N32" s="40">
        <f t="shared" si="28"/>
        <v>7</v>
      </c>
      <c r="O32" s="41">
        <v>80</v>
      </c>
      <c r="P32" s="41">
        <v>2</v>
      </c>
      <c r="Q32" s="41">
        <v>5</v>
      </c>
      <c r="R32" s="41">
        <f t="shared" si="27"/>
        <v>4</v>
      </c>
      <c r="S32" s="41">
        <v>86</v>
      </c>
      <c r="T32" s="41">
        <v>2</v>
      </c>
      <c r="U32" s="41">
        <v>2</v>
      </c>
      <c r="V32" s="52">
        <v>22.558714462299136</v>
      </c>
    </row>
    <row r="33" spans="1:22" ht="15" customHeight="1" x14ac:dyDescent="0.15">
      <c r="A33" s="3" t="s">
        <v>5</v>
      </c>
      <c r="B33" s="42">
        <f t="shared" si="23"/>
        <v>-10</v>
      </c>
      <c r="C33" s="42">
        <v>-9</v>
      </c>
      <c r="D33" s="42">
        <f t="shared" si="24"/>
        <v>-63</v>
      </c>
      <c r="E33" s="42">
        <f t="shared" si="25"/>
        <v>-7</v>
      </c>
      <c r="F33" s="42">
        <v>8</v>
      </c>
      <c r="G33" s="42">
        <v>42</v>
      </c>
      <c r="H33" s="42">
        <v>15</v>
      </c>
      <c r="I33" s="42">
        <v>121</v>
      </c>
      <c r="J33" s="62">
        <f t="shared" si="3"/>
        <v>-11.376792234393088</v>
      </c>
      <c r="K33" s="62">
        <v>13.002048267877816</v>
      </c>
      <c r="L33" s="62">
        <v>24.378840502270904</v>
      </c>
      <c r="M33" s="42">
        <f t="shared" si="26"/>
        <v>-3</v>
      </c>
      <c r="N33" s="42">
        <f t="shared" si="28"/>
        <v>7</v>
      </c>
      <c r="O33" s="42">
        <v>226</v>
      </c>
      <c r="P33" s="42">
        <v>5</v>
      </c>
      <c r="Q33" s="42">
        <v>2</v>
      </c>
      <c r="R33" s="42">
        <f t="shared" si="27"/>
        <v>10</v>
      </c>
      <c r="S33" s="42">
        <v>210</v>
      </c>
      <c r="T33" s="42">
        <v>3</v>
      </c>
      <c r="U33" s="42">
        <v>7</v>
      </c>
      <c r="V33" s="49">
        <v>-4.8757681004541809</v>
      </c>
    </row>
    <row r="34" spans="1:22" ht="15" customHeight="1" x14ac:dyDescent="0.15">
      <c r="A34" s="3" t="s">
        <v>4</v>
      </c>
      <c r="B34" s="42">
        <f t="shared" si="23"/>
        <v>-12</v>
      </c>
      <c r="C34" s="42">
        <v>-11</v>
      </c>
      <c r="D34" s="42">
        <f t="shared" si="24"/>
        <v>-53</v>
      </c>
      <c r="E34" s="42">
        <f t="shared" si="25"/>
        <v>-6</v>
      </c>
      <c r="F34" s="42">
        <v>1</v>
      </c>
      <c r="G34" s="42">
        <v>31</v>
      </c>
      <c r="H34" s="42">
        <v>7</v>
      </c>
      <c r="I34" s="42">
        <v>82</v>
      </c>
      <c r="J34" s="62">
        <f t="shared" si="3"/>
        <v>-14.726649182973572</v>
      </c>
      <c r="K34" s="62">
        <v>2.4544415304955951</v>
      </c>
      <c r="L34" s="62">
        <v>17.181090713469167</v>
      </c>
      <c r="M34" s="42">
        <f t="shared" si="26"/>
        <v>-6</v>
      </c>
      <c r="N34" s="42">
        <f t="shared" si="28"/>
        <v>4</v>
      </c>
      <c r="O34" s="42">
        <v>139</v>
      </c>
      <c r="P34" s="42">
        <v>3</v>
      </c>
      <c r="Q34" s="42">
        <v>1</v>
      </c>
      <c r="R34" s="42">
        <f t="shared" si="27"/>
        <v>10</v>
      </c>
      <c r="S34" s="42">
        <v>141</v>
      </c>
      <c r="T34" s="42">
        <v>7</v>
      </c>
      <c r="U34" s="42">
        <v>3</v>
      </c>
      <c r="V34" s="49">
        <v>-14.726649182973574</v>
      </c>
    </row>
    <row r="35" spans="1:22" ht="15" customHeight="1" x14ac:dyDescent="0.15">
      <c r="A35" s="1" t="s">
        <v>3</v>
      </c>
      <c r="B35" s="43">
        <f t="shared" si="23"/>
        <v>-5</v>
      </c>
      <c r="C35" s="43">
        <v>6</v>
      </c>
      <c r="D35" s="43">
        <f t="shared" si="24"/>
        <v>-27</v>
      </c>
      <c r="E35" s="43">
        <f t="shared" si="25"/>
        <v>-7</v>
      </c>
      <c r="F35" s="43">
        <v>2</v>
      </c>
      <c r="G35" s="43">
        <v>33</v>
      </c>
      <c r="H35" s="43">
        <v>9</v>
      </c>
      <c r="I35" s="43">
        <v>77</v>
      </c>
      <c r="J35" s="63">
        <f t="shared" si="3"/>
        <v>-16.999334664005325</v>
      </c>
      <c r="K35" s="63">
        <v>4.8569527611443775</v>
      </c>
      <c r="L35" s="63">
        <v>21.856287425149702</v>
      </c>
      <c r="M35" s="43">
        <f>N35-R35</f>
        <v>2</v>
      </c>
      <c r="N35" s="43">
        <f t="shared" si="28"/>
        <v>10</v>
      </c>
      <c r="O35" s="47">
        <v>167</v>
      </c>
      <c r="P35" s="47">
        <v>6</v>
      </c>
      <c r="Q35" s="47">
        <v>4</v>
      </c>
      <c r="R35" s="47">
        <f t="shared" si="27"/>
        <v>8</v>
      </c>
      <c r="S35" s="47">
        <v>150</v>
      </c>
      <c r="T35" s="47">
        <v>3</v>
      </c>
      <c r="U35" s="47">
        <v>5</v>
      </c>
      <c r="V35" s="54">
        <v>4.856952761144381</v>
      </c>
    </row>
    <row r="36" spans="1:22" ht="15" customHeight="1" x14ac:dyDescent="0.15">
      <c r="A36" s="5" t="s">
        <v>2</v>
      </c>
      <c r="B36" s="40">
        <f t="shared" si="23"/>
        <v>-5</v>
      </c>
      <c r="C36" s="40">
        <v>-2</v>
      </c>
      <c r="D36" s="40">
        <f t="shared" si="24"/>
        <v>-59</v>
      </c>
      <c r="E36" s="40">
        <f t="shared" si="25"/>
        <v>-4</v>
      </c>
      <c r="F36" s="40">
        <v>1</v>
      </c>
      <c r="G36" s="40">
        <v>15</v>
      </c>
      <c r="H36" s="40">
        <v>5</v>
      </c>
      <c r="I36" s="40">
        <v>59</v>
      </c>
      <c r="J36" s="61">
        <f t="shared" si="3"/>
        <v>-24.728997289972899</v>
      </c>
      <c r="K36" s="61">
        <v>6.1822493224932247</v>
      </c>
      <c r="L36" s="61">
        <v>30.911246612466122</v>
      </c>
      <c r="M36" s="40">
        <f t="shared" si="26"/>
        <v>-1</v>
      </c>
      <c r="N36" s="40">
        <f t="shared" si="28"/>
        <v>5</v>
      </c>
      <c r="O36" s="40">
        <v>59</v>
      </c>
      <c r="P36" s="40">
        <v>3</v>
      </c>
      <c r="Q36" s="40">
        <v>2</v>
      </c>
      <c r="R36" s="40">
        <f t="shared" si="27"/>
        <v>6</v>
      </c>
      <c r="S36" s="40">
        <v>74</v>
      </c>
      <c r="T36" s="40">
        <v>0</v>
      </c>
      <c r="U36" s="40">
        <v>6</v>
      </c>
      <c r="V36" s="48">
        <v>-6.1822493224932273</v>
      </c>
    </row>
    <row r="37" spans="1:22" ht="15" customHeight="1" x14ac:dyDescent="0.15">
      <c r="A37" s="3" t="s">
        <v>1</v>
      </c>
      <c r="B37" s="42">
        <f t="shared" si="23"/>
        <v>-2</v>
      </c>
      <c r="C37" s="42">
        <v>0</v>
      </c>
      <c r="D37" s="42">
        <f t="shared" si="24"/>
        <v>-42</v>
      </c>
      <c r="E37" s="42">
        <f t="shared" si="25"/>
        <v>-3</v>
      </c>
      <c r="F37" s="42">
        <v>0</v>
      </c>
      <c r="G37" s="42">
        <v>2</v>
      </c>
      <c r="H37" s="42">
        <v>3</v>
      </c>
      <c r="I37" s="42">
        <v>33</v>
      </c>
      <c r="J37" s="62">
        <f t="shared" si="3"/>
        <v>-27.526395173453995</v>
      </c>
      <c r="K37" s="62">
        <v>0</v>
      </c>
      <c r="L37" s="62">
        <v>27.526395173453995</v>
      </c>
      <c r="M37" s="42">
        <f t="shared" si="26"/>
        <v>1</v>
      </c>
      <c r="N37" s="42">
        <f t="shared" si="28"/>
        <v>4</v>
      </c>
      <c r="O37" s="42">
        <v>49</v>
      </c>
      <c r="P37" s="42">
        <v>4</v>
      </c>
      <c r="Q37" s="42">
        <v>0</v>
      </c>
      <c r="R37" s="42">
        <f t="shared" si="27"/>
        <v>3</v>
      </c>
      <c r="S37" s="42">
        <v>60</v>
      </c>
      <c r="T37" s="42">
        <v>0</v>
      </c>
      <c r="U37" s="42">
        <v>3</v>
      </c>
      <c r="V37" s="49">
        <v>9.1754650578180055</v>
      </c>
    </row>
    <row r="38" spans="1:22" ht="15" customHeight="1" x14ac:dyDescent="0.15">
      <c r="A38" s="1" t="s">
        <v>0</v>
      </c>
      <c r="B38" s="43">
        <f t="shared" si="23"/>
        <v>-3</v>
      </c>
      <c r="C38" s="43">
        <v>0</v>
      </c>
      <c r="D38" s="43">
        <f t="shared" si="24"/>
        <v>-36</v>
      </c>
      <c r="E38" s="43">
        <f t="shared" si="25"/>
        <v>-1</v>
      </c>
      <c r="F38" s="43">
        <v>1</v>
      </c>
      <c r="G38" s="43">
        <v>4</v>
      </c>
      <c r="H38" s="43">
        <v>2</v>
      </c>
      <c r="I38" s="43">
        <v>31</v>
      </c>
      <c r="J38" s="63">
        <f t="shared" si="3"/>
        <v>-9.7022860180754922</v>
      </c>
      <c r="K38" s="63">
        <v>9.7022860180754922</v>
      </c>
      <c r="L38" s="63">
        <v>19.404572036150984</v>
      </c>
      <c r="M38" s="43">
        <f t="shared" si="26"/>
        <v>-2</v>
      </c>
      <c r="N38" s="43">
        <f t="shared" si="28"/>
        <v>0</v>
      </c>
      <c r="O38" s="43">
        <v>27</v>
      </c>
      <c r="P38" s="43">
        <v>0</v>
      </c>
      <c r="Q38" s="43">
        <v>0</v>
      </c>
      <c r="R38" s="43">
        <f t="shared" si="27"/>
        <v>2</v>
      </c>
      <c r="S38" s="43">
        <v>36</v>
      </c>
      <c r="T38" s="43">
        <v>0</v>
      </c>
      <c r="U38" s="43">
        <v>2</v>
      </c>
      <c r="V38" s="53">
        <v>-19.404572036150984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86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A3" sqref="A3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74" t="s">
        <v>39</v>
      </c>
      <c r="B5" s="86" t="s">
        <v>42</v>
      </c>
      <c r="C5" s="87"/>
      <c r="D5" s="88"/>
      <c r="E5" s="80" t="s">
        <v>41</v>
      </c>
      <c r="F5" s="81"/>
      <c r="G5" s="81"/>
      <c r="H5" s="81"/>
      <c r="I5" s="81"/>
      <c r="J5" s="81"/>
      <c r="K5" s="81"/>
      <c r="L5" s="82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75"/>
      <c r="B6" s="25"/>
      <c r="C6" s="77" t="s">
        <v>38</v>
      </c>
      <c r="D6" s="77" t="s">
        <v>37</v>
      </c>
      <c r="E6" s="25"/>
      <c r="F6" s="25"/>
      <c r="G6" s="85" t="s">
        <v>53</v>
      </c>
      <c r="H6" s="33"/>
      <c r="I6" s="85" t="s">
        <v>53</v>
      </c>
      <c r="J6" s="86" t="s">
        <v>48</v>
      </c>
      <c r="K6" s="87"/>
      <c r="L6" s="88"/>
      <c r="M6" s="27"/>
      <c r="N6" s="80" t="s">
        <v>36</v>
      </c>
      <c r="O6" s="81"/>
      <c r="P6" s="81"/>
      <c r="Q6" s="82"/>
      <c r="R6" s="80" t="s">
        <v>35</v>
      </c>
      <c r="S6" s="81"/>
      <c r="T6" s="81"/>
      <c r="U6" s="82"/>
      <c r="V6" s="26" t="s">
        <v>48</v>
      </c>
    </row>
    <row r="7" spans="1:22" ht="13.5" customHeight="1" x14ac:dyDescent="0.15">
      <c r="A7" s="75"/>
      <c r="B7" s="23" t="s">
        <v>43</v>
      </c>
      <c r="C7" s="78"/>
      <c r="D7" s="78"/>
      <c r="E7" s="11" t="s">
        <v>32</v>
      </c>
      <c r="F7" s="23" t="s">
        <v>34</v>
      </c>
      <c r="G7" s="83"/>
      <c r="H7" s="28" t="s">
        <v>33</v>
      </c>
      <c r="I7" s="83"/>
      <c r="J7" s="85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85" t="s">
        <v>53</v>
      </c>
      <c r="P7" s="85" t="s">
        <v>31</v>
      </c>
      <c r="Q7" s="32" t="s">
        <v>30</v>
      </c>
      <c r="R7" s="28" t="s">
        <v>32</v>
      </c>
      <c r="S7" s="85" t="s">
        <v>53</v>
      </c>
      <c r="T7" s="83" t="s">
        <v>31</v>
      </c>
      <c r="U7" s="30" t="s">
        <v>49</v>
      </c>
      <c r="V7" s="85" t="s">
        <v>50</v>
      </c>
    </row>
    <row r="8" spans="1:22" x14ac:dyDescent="0.15">
      <c r="A8" s="76"/>
      <c r="B8" s="24"/>
      <c r="C8" s="79"/>
      <c r="D8" s="79"/>
      <c r="E8" s="11"/>
      <c r="F8" s="24"/>
      <c r="G8" s="84"/>
      <c r="H8" s="29"/>
      <c r="I8" s="84"/>
      <c r="J8" s="84"/>
      <c r="K8" s="29"/>
      <c r="L8" s="29"/>
      <c r="M8" s="29"/>
      <c r="N8" s="29"/>
      <c r="O8" s="84"/>
      <c r="P8" s="84"/>
      <c r="Q8" s="31"/>
      <c r="R8" s="29"/>
      <c r="S8" s="84"/>
      <c r="T8" s="84"/>
      <c r="U8" s="31"/>
      <c r="V8" s="84"/>
    </row>
    <row r="9" spans="1:22" ht="15" customHeight="1" x14ac:dyDescent="0.15">
      <c r="A9" s="8" t="s">
        <v>29</v>
      </c>
      <c r="B9" s="34">
        <f t="shared" ref="B9:I9" si="0">B10+B11</f>
        <v>-102</v>
      </c>
      <c r="C9" s="34">
        <f t="shared" si="0"/>
        <v>2</v>
      </c>
      <c r="D9" s="34">
        <f t="shared" si="0"/>
        <v>-2576</v>
      </c>
      <c r="E9" s="34">
        <f t="shared" si="0"/>
        <v>-156</v>
      </c>
      <c r="F9" s="34">
        <f t="shared" si="0"/>
        <v>154</v>
      </c>
      <c r="G9" s="34">
        <f t="shared" si="0"/>
        <v>1920</v>
      </c>
      <c r="H9" s="34">
        <f t="shared" si="0"/>
        <v>310</v>
      </c>
      <c r="I9" s="34">
        <f t="shared" si="0"/>
        <v>3943</v>
      </c>
      <c r="J9" s="51">
        <f>K9-L9</f>
        <v>-6.5505423697225513</v>
      </c>
      <c r="K9" s="51">
        <v>6.4665610572902104</v>
      </c>
      <c r="L9" s="51">
        <v>13.017103427012762</v>
      </c>
      <c r="M9" s="34">
        <f t="shared" ref="M9:U9" si="1">M10+M11</f>
        <v>54</v>
      </c>
      <c r="N9" s="34">
        <f t="shared" si="1"/>
        <v>472</v>
      </c>
      <c r="O9" s="34">
        <f t="shared" si="1"/>
        <v>7721</v>
      </c>
      <c r="P9" s="34">
        <f t="shared" si="1"/>
        <v>297</v>
      </c>
      <c r="Q9" s="34">
        <f t="shared" si="1"/>
        <v>175</v>
      </c>
      <c r="R9" s="34">
        <f>R10+R11</f>
        <v>418</v>
      </c>
      <c r="S9" s="34">
        <f t="shared" si="1"/>
        <v>8274</v>
      </c>
      <c r="T9" s="34">
        <f t="shared" si="1"/>
        <v>243</v>
      </c>
      <c r="U9" s="34">
        <f t="shared" si="1"/>
        <v>175</v>
      </c>
      <c r="V9" s="51">
        <v>2.2674954356731902</v>
      </c>
    </row>
    <row r="10" spans="1:22" ht="15" customHeight="1" x14ac:dyDescent="0.15">
      <c r="A10" s="6" t="s">
        <v>28</v>
      </c>
      <c r="B10" s="35">
        <f t="shared" ref="B10:I10" si="2">B20+B21+B22+B23</f>
        <v>-30</v>
      </c>
      <c r="C10" s="35">
        <f t="shared" si="2"/>
        <v>-11</v>
      </c>
      <c r="D10" s="35">
        <f t="shared" si="2"/>
        <v>-1471</v>
      </c>
      <c r="E10" s="35">
        <f t="shared" si="2"/>
        <v>-90</v>
      </c>
      <c r="F10" s="35">
        <f t="shared" si="2"/>
        <v>117</v>
      </c>
      <c r="G10" s="35">
        <f t="shared" si="2"/>
        <v>1515</v>
      </c>
      <c r="H10" s="35">
        <f t="shared" si="2"/>
        <v>207</v>
      </c>
      <c r="I10" s="35">
        <f t="shared" si="2"/>
        <v>2659</v>
      </c>
      <c r="J10" s="48">
        <f t="shared" ref="J10:J38" si="3">K10-L10</f>
        <v>-5.0592089152963666</v>
      </c>
      <c r="K10" s="48">
        <v>6.5769715898852787</v>
      </c>
      <c r="L10" s="48">
        <v>11.636180505181645</v>
      </c>
      <c r="M10" s="35">
        <f t="shared" ref="M10:U10" si="4">M20+M21+M22+M23</f>
        <v>60</v>
      </c>
      <c r="N10" s="35">
        <f t="shared" si="4"/>
        <v>343</v>
      </c>
      <c r="O10" s="35">
        <f t="shared" si="4"/>
        <v>5696</v>
      </c>
      <c r="P10" s="35">
        <f t="shared" si="4"/>
        <v>225</v>
      </c>
      <c r="Q10" s="35">
        <f t="shared" si="4"/>
        <v>118</v>
      </c>
      <c r="R10" s="35">
        <f t="shared" si="4"/>
        <v>283</v>
      </c>
      <c r="S10" s="35">
        <f t="shared" si="4"/>
        <v>6023</v>
      </c>
      <c r="T10" s="35">
        <f t="shared" si="4"/>
        <v>191</v>
      </c>
      <c r="U10" s="35">
        <f t="shared" si="4"/>
        <v>92</v>
      </c>
      <c r="V10" s="48">
        <v>3.3728059435309081</v>
      </c>
    </row>
    <row r="11" spans="1:22" ht="15" customHeight="1" x14ac:dyDescent="0.15">
      <c r="A11" s="2" t="s">
        <v>27</v>
      </c>
      <c r="B11" s="36">
        <f t="shared" ref="B11:I11" si="5">B12+B13+B14+B15+B16</f>
        <v>-72</v>
      </c>
      <c r="C11" s="36">
        <f t="shared" si="5"/>
        <v>13</v>
      </c>
      <c r="D11" s="36">
        <f t="shared" si="5"/>
        <v>-1105</v>
      </c>
      <c r="E11" s="36">
        <f t="shared" si="5"/>
        <v>-66</v>
      </c>
      <c r="F11" s="36">
        <f t="shared" si="5"/>
        <v>37</v>
      </c>
      <c r="G11" s="36">
        <f t="shared" si="5"/>
        <v>405</v>
      </c>
      <c r="H11" s="36">
        <f t="shared" si="5"/>
        <v>103</v>
      </c>
      <c r="I11" s="36">
        <f t="shared" si="5"/>
        <v>1284</v>
      </c>
      <c r="J11" s="53">
        <f t="shared" si="3"/>
        <v>-10.953485199836312</v>
      </c>
      <c r="K11" s="53">
        <v>6.1405901877870237</v>
      </c>
      <c r="L11" s="53">
        <v>17.094075387623334</v>
      </c>
      <c r="M11" s="36">
        <f t="shared" ref="M11:U11" si="6">M12+M13+M14+M15+M16</f>
        <v>-6</v>
      </c>
      <c r="N11" s="36">
        <f t="shared" si="6"/>
        <v>129</v>
      </c>
      <c r="O11" s="36">
        <f t="shared" si="6"/>
        <v>2025</v>
      </c>
      <c r="P11" s="36">
        <f t="shared" si="6"/>
        <v>72</v>
      </c>
      <c r="Q11" s="36">
        <f t="shared" si="6"/>
        <v>57</v>
      </c>
      <c r="R11" s="36">
        <f t="shared" si="6"/>
        <v>135</v>
      </c>
      <c r="S11" s="36">
        <f t="shared" si="6"/>
        <v>2251</v>
      </c>
      <c r="T11" s="36">
        <f t="shared" si="6"/>
        <v>52</v>
      </c>
      <c r="U11" s="36">
        <f t="shared" si="6"/>
        <v>83</v>
      </c>
      <c r="V11" s="53">
        <v>-0.99577138180330138</v>
      </c>
    </row>
    <row r="12" spans="1:22" ht="15" customHeight="1" x14ac:dyDescent="0.15">
      <c r="A12" s="6" t="s">
        <v>26</v>
      </c>
      <c r="B12" s="35">
        <f t="shared" ref="B12:I12" si="7">B24</f>
        <v>-15</v>
      </c>
      <c r="C12" s="35">
        <f t="shared" si="7"/>
        <v>-2</v>
      </c>
      <c r="D12" s="35">
        <f t="shared" si="7"/>
        <v>-110</v>
      </c>
      <c r="E12" s="35">
        <f t="shared" si="7"/>
        <v>-9</v>
      </c>
      <c r="F12" s="35">
        <f t="shared" si="7"/>
        <v>2</v>
      </c>
      <c r="G12" s="35">
        <f t="shared" si="7"/>
        <v>32</v>
      </c>
      <c r="H12" s="35">
        <f t="shared" si="7"/>
        <v>11</v>
      </c>
      <c r="I12" s="35">
        <f t="shared" si="7"/>
        <v>94</v>
      </c>
      <c r="J12" s="48">
        <f t="shared" si="3"/>
        <v>-19.224016853932582</v>
      </c>
      <c r="K12" s="48">
        <v>4.2720037453183517</v>
      </c>
      <c r="L12" s="48">
        <v>23.496020599250933</v>
      </c>
      <c r="M12" s="35">
        <f t="shared" ref="M12:U12" si="8">M24</f>
        <v>-6</v>
      </c>
      <c r="N12" s="35">
        <f t="shared" si="8"/>
        <v>19</v>
      </c>
      <c r="O12" s="35">
        <f t="shared" si="8"/>
        <v>147</v>
      </c>
      <c r="P12" s="35">
        <f t="shared" si="8"/>
        <v>17</v>
      </c>
      <c r="Q12" s="35">
        <f t="shared" si="8"/>
        <v>2</v>
      </c>
      <c r="R12" s="35">
        <f t="shared" si="8"/>
        <v>25</v>
      </c>
      <c r="S12" s="35">
        <f t="shared" si="8"/>
        <v>195</v>
      </c>
      <c r="T12" s="35">
        <f t="shared" si="8"/>
        <v>18</v>
      </c>
      <c r="U12" s="35">
        <f t="shared" si="8"/>
        <v>7</v>
      </c>
      <c r="V12" s="48">
        <v>-12.81601123595506</v>
      </c>
    </row>
    <row r="13" spans="1:22" ht="15" customHeight="1" x14ac:dyDescent="0.15">
      <c r="A13" s="4" t="s">
        <v>25</v>
      </c>
      <c r="B13" s="37">
        <f t="shared" ref="B13:I13" si="9">B25+B26+B27</f>
        <v>-6</v>
      </c>
      <c r="C13" s="37">
        <f t="shared" si="9"/>
        <v>-4</v>
      </c>
      <c r="D13" s="37">
        <f t="shared" si="9"/>
        <v>-260</v>
      </c>
      <c r="E13" s="37">
        <f t="shared" si="9"/>
        <v>-10</v>
      </c>
      <c r="F13" s="37">
        <f t="shared" si="9"/>
        <v>9</v>
      </c>
      <c r="G13" s="37">
        <f t="shared" si="9"/>
        <v>66</v>
      </c>
      <c r="H13" s="37">
        <f t="shared" si="9"/>
        <v>19</v>
      </c>
      <c r="I13" s="37">
        <f t="shared" si="9"/>
        <v>259</v>
      </c>
      <c r="J13" s="49">
        <f t="shared" si="3"/>
        <v>-9.0850258861011532</v>
      </c>
      <c r="K13" s="49">
        <v>8.1765232974910411</v>
      </c>
      <c r="L13" s="49">
        <v>17.261549183592194</v>
      </c>
      <c r="M13" s="37">
        <f t="shared" ref="M13:U13" si="10">M25+M26+M27</f>
        <v>4</v>
      </c>
      <c r="N13" s="37">
        <f t="shared" si="10"/>
        <v>21</v>
      </c>
      <c r="O13" s="37">
        <f t="shared" si="10"/>
        <v>339</v>
      </c>
      <c r="P13" s="37">
        <f t="shared" si="10"/>
        <v>15</v>
      </c>
      <c r="Q13" s="37">
        <f t="shared" si="10"/>
        <v>6</v>
      </c>
      <c r="R13" s="37">
        <f t="shared" si="10"/>
        <v>17</v>
      </c>
      <c r="S13" s="37">
        <f t="shared" si="10"/>
        <v>406</v>
      </c>
      <c r="T13" s="37">
        <f t="shared" si="10"/>
        <v>3</v>
      </c>
      <c r="U13" s="37">
        <f t="shared" si="10"/>
        <v>14</v>
      </c>
      <c r="V13" s="49">
        <v>3.6340103544404609</v>
      </c>
    </row>
    <row r="14" spans="1:22" ht="15" customHeight="1" x14ac:dyDescent="0.15">
      <c r="A14" s="4" t="s">
        <v>24</v>
      </c>
      <c r="B14" s="37">
        <f t="shared" ref="B14:I14" si="11">B28+B29+B30+B31</f>
        <v>-21</v>
      </c>
      <c r="C14" s="37">
        <f t="shared" si="11"/>
        <v>15</v>
      </c>
      <c r="D14" s="37">
        <f t="shared" si="11"/>
        <v>-342</v>
      </c>
      <c r="E14" s="37">
        <f t="shared" si="11"/>
        <v>-22</v>
      </c>
      <c r="F14" s="37">
        <f t="shared" si="11"/>
        <v>14</v>
      </c>
      <c r="G14" s="37">
        <f t="shared" si="11"/>
        <v>171</v>
      </c>
      <c r="H14" s="37">
        <f t="shared" si="11"/>
        <v>36</v>
      </c>
      <c r="I14" s="37">
        <f t="shared" si="11"/>
        <v>455</v>
      </c>
      <c r="J14" s="49">
        <f t="shared" si="3"/>
        <v>-9.621721365493606</v>
      </c>
      <c r="K14" s="49">
        <v>6.1229135962232055</v>
      </c>
      <c r="L14" s="49">
        <v>15.744634961716811</v>
      </c>
      <c r="M14" s="37">
        <f t="shared" ref="M14:U14" si="12">M28+M29+M30+M31</f>
        <v>1</v>
      </c>
      <c r="N14" s="37">
        <f t="shared" si="12"/>
        <v>48</v>
      </c>
      <c r="O14" s="37">
        <f t="shared" si="12"/>
        <v>796</v>
      </c>
      <c r="P14" s="37">
        <f t="shared" si="12"/>
        <v>17</v>
      </c>
      <c r="Q14" s="37">
        <f t="shared" si="12"/>
        <v>31</v>
      </c>
      <c r="R14" s="37">
        <f t="shared" si="12"/>
        <v>47</v>
      </c>
      <c r="S14" s="37">
        <f t="shared" si="12"/>
        <v>854</v>
      </c>
      <c r="T14" s="37">
        <f t="shared" si="12"/>
        <v>17</v>
      </c>
      <c r="U14" s="37">
        <f t="shared" si="12"/>
        <v>30</v>
      </c>
      <c r="V14" s="49">
        <v>0.4373509711587964</v>
      </c>
    </row>
    <row r="15" spans="1:22" ht="15" customHeight="1" x14ac:dyDescent="0.15">
      <c r="A15" s="4" t="s">
        <v>23</v>
      </c>
      <c r="B15" s="37">
        <f t="shared" ref="B15:I15" si="13">B32+B33+B34+B35</f>
        <v>-21</v>
      </c>
      <c r="C15" s="37">
        <f t="shared" si="13"/>
        <v>3</v>
      </c>
      <c r="D15" s="37">
        <f t="shared" si="13"/>
        <v>-255</v>
      </c>
      <c r="E15" s="37">
        <f t="shared" si="13"/>
        <v>-21</v>
      </c>
      <c r="F15" s="37">
        <f t="shared" si="13"/>
        <v>11</v>
      </c>
      <c r="G15" s="37">
        <f t="shared" si="13"/>
        <v>116</v>
      </c>
      <c r="H15" s="37">
        <f t="shared" si="13"/>
        <v>32</v>
      </c>
      <c r="I15" s="37">
        <f t="shared" si="13"/>
        <v>340</v>
      </c>
      <c r="J15" s="49">
        <f t="shared" si="3"/>
        <v>-12.06440645953348</v>
      </c>
      <c r="K15" s="49">
        <v>6.319451002612773</v>
      </c>
      <c r="L15" s="49">
        <v>18.383857462146253</v>
      </c>
      <c r="M15" s="37">
        <f t="shared" ref="M15:U15" si="14">M32+M33+M34+M35</f>
        <v>0</v>
      </c>
      <c r="N15" s="37">
        <f t="shared" si="14"/>
        <v>30</v>
      </c>
      <c r="O15" s="37">
        <f t="shared" si="14"/>
        <v>607</v>
      </c>
      <c r="P15" s="37">
        <f t="shared" si="14"/>
        <v>14</v>
      </c>
      <c r="Q15" s="37">
        <f t="shared" si="14"/>
        <v>16</v>
      </c>
      <c r="R15" s="37">
        <f t="shared" si="14"/>
        <v>30</v>
      </c>
      <c r="S15" s="37">
        <f t="shared" si="14"/>
        <v>638</v>
      </c>
      <c r="T15" s="37">
        <f t="shared" si="14"/>
        <v>12</v>
      </c>
      <c r="U15" s="37">
        <f t="shared" si="14"/>
        <v>18</v>
      </c>
      <c r="V15" s="49">
        <v>0</v>
      </c>
    </row>
    <row r="16" spans="1:22" ht="15" customHeight="1" x14ac:dyDescent="0.15">
      <c r="A16" s="2" t="s">
        <v>22</v>
      </c>
      <c r="B16" s="36">
        <f t="shared" ref="B16:I16" si="15">B36+B37+B38</f>
        <v>-9</v>
      </c>
      <c r="C16" s="36">
        <f t="shared" si="15"/>
        <v>1</v>
      </c>
      <c r="D16" s="36">
        <f t="shared" si="15"/>
        <v>-138</v>
      </c>
      <c r="E16" s="36">
        <f t="shared" si="15"/>
        <v>-4</v>
      </c>
      <c r="F16" s="36">
        <f t="shared" si="15"/>
        <v>1</v>
      </c>
      <c r="G16" s="36">
        <f t="shared" si="15"/>
        <v>20</v>
      </c>
      <c r="H16" s="36">
        <f t="shared" si="15"/>
        <v>5</v>
      </c>
      <c r="I16" s="36">
        <f t="shared" si="15"/>
        <v>136</v>
      </c>
      <c r="J16" s="53">
        <f t="shared" si="3"/>
        <v>-9.3141945773524739</v>
      </c>
      <c r="K16" s="53">
        <v>2.3285486443381176</v>
      </c>
      <c r="L16" s="53">
        <v>11.642743221690591</v>
      </c>
      <c r="M16" s="36">
        <f t="shared" ref="M16:U16" si="16">M36+M37+M38</f>
        <v>-5</v>
      </c>
      <c r="N16" s="36">
        <f t="shared" si="16"/>
        <v>11</v>
      </c>
      <c r="O16" s="36">
        <f t="shared" si="16"/>
        <v>136</v>
      </c>
      <c r="P16" s="36">
        <f t="shared" si="16"/>
        <v>9</v>
      </c>
      <c r="Q16" s="36">
        <f t="shared" si="16"/>
        <v>2</v>
      </c>
      <c r="R16" s="36">
        <f t="shared" si="16"/>
        <v>16</v>
      </c>
      <c r="S16" s="36">
        <f t="shared" si="16"/>
        <v>158</v>
      </c>
      <c r="T16" s="36">
        <f t="shared" si="16"/>
        <v>2</v>
      </c>
      <c r="U16" s="36">
        <f t="shared" si="16"/>
        <v>14</v>
      </c>
      <c r="V16" s="53">
        <v>-11.642743221690587</v>
      </c>
    </row>
    <row r="17" spans="1:22" ht="15" customHeight="1" x14ac:dyDescent="0.15">
      <c r="A17" s="6" t="s">
        <v>21</v>
      </c>
      <c r="B17" s="35">
        <f t="shared" ref="B17:I17" si="17">B12+B13+B20</f>
        <v>-44</v>
      </c>
      <c r="C17" s="35">
        <f t="shared" si="17"/>
        <v>24</v>
      </c>
      <c r="D17" s="35">
        <f t="shared" si="17"/>
        <v>-1067</v>
      </c>
      <c r="E17" s="35">
        <f t="shared" si="17"/>
        <v>-58</v>
      </c>
      <c r="F17" s="35">
        <f t="shared" si="17"/>
        <v>66</v>
      </c>
      <c r="G17" s="35">
        <f t="shared" si="17"/>
        <v>755</v>
      </c>
      <c r="H17" s="35">
        <f t="shared" si="17"/>
        <v>124</v>
      </c>
      <c r="I17" s="35">
        <f t="shared" si="17"/>
        <v>1509</v>
      </c>
      <c r="J17" s="48">
        <f t="shared" si="3"/>
        <v>-6.0844872878189538</v>
      </c>
      <c r="K17" s="48">
        <v>6.9237269137250177</v>
      </c>
      <c r="L17" s="48">
        <v>13.008214201543971</v>
      </c>
      <c r="M17" s="35">
        <f t="shared" ref="M17:U17" si="18">M12+M13+M20</f>
        <v>14</v>
      </c>
      <c r="N17" s="35">
        <f t="shared" si="18"/>
        <v>151</v>
      </c>
      <c r="O17" s="35">
        <f t="shared" si="18"/>
        <v>2625</v>
      </c>
      <c r="P17" s="35">
        <f t="shared" si="18"/>
        <v>111</v>
      </c>
      <c r="Q17" s="35">
        <f t="shared" si="18"/>
        <v>40</v>
      </c>
      <c r="R17" s="35">
        <f t="shared" si="18"/>
        <v>137</v>
      </c>
      <c r="S17" s="35">
        <f t="shared" si="18"/>
        <v>2938</v>
      </c>
      <c r="T17" s="35">
        <f t="shared" si="18"/>
        <v>95</v>
      </c>
      <c r="U17" s="35">
        <f t="shared" si="18"/>
        <v>42</v>
      </c>
      <c r="V17" s="48">
        <v>1.4686693453356074</v>
      </c>
    </row>
    <row r="18" spans="1:22" ht="15" customHeight="1" x14ac:dyDescent="0.15">
      <c r="A18" s="4" t="s">
        <v>20</v>
      </c>
      <c r="B18" s="37">
        <f t="shared" ref="B18:I18" si="19">B14+B22</f>
        <v>-27</v>
      </c>
      <c r="C18" s="37">
        <f t="shared" si="19"/>
        <v>31</v>
      </c>
      <c r="D18" s="37">
        <f t="shared" si="19"/>
        <v>-629</v>
      </c>
      <c r="E18" s="37">
        <f t="shared" si="19"/>
        <v>-32</v>
      </c>
      <c r="F18" s="37">
        <f t="shared" si="19"/>
        <v>30</v>
      </c>
      <c r="G18" s="37">
        <f t="shared" si="19"/>
        <v>334</v>
      </c>
      <c r="H18" s="37">
        <f t="shared" si="19"/>
        <v>62</v>
      </c>
      <c r="I18" s="37">
        <f t="shared" si="19"/>
        <v>833</v>
      </c>
      <c r="J18" s="49">
        <f t="shared" si="3"/>
        <v>-7.4033226213339924</v>
      </c>
      <c r="K18" s="49">
        <v>6.9406149575006184</v>
      </c>
      <c r="L18" s="49">
        <v>14.343937578834611</v>
      </c>
      <c r="M18" s="37">
        <f t="shared" ref="M18:U18" si="20">M14+M22</f>
        <v>5</v>
      </c>
      <c r="N18" s="37">
        <f t="shared" si="20"/>
        <v>98</v>
      </c>
      <c r="O18" s="37">
        <f t="shared" si="20"/>
        <v>1419</v>
      </c>
      <c r="P18" s="37">
        <f t="shared" si="20"/>
        <v>39</v>
      </c>
      <c r="Q18" s="37">
        <f t="shared" si="20"/>
        <v>59</v>
      </c>
      <c r="R18" s="37">
        <f t="shared" si="20"/>
        <v>93</v>
      </c>
      <c r="S18" s="37">
        <f t="shared" si="20"/>
        <v>1549</v>
      </c>
      <c r="T18" s="37">
        <f t="shared" si="20"/>
        <v>37</v>
      </c>
      <c r="U18" s="37">
        <f t="shared" si="20"/>
        <v>56</v>
      </c>
      <c r="V18" s="49">
        <v>1.1567691595834368</v>
      </c>
    </row>
    <row r="19" spans="1:22" ht="15" customHeight="1" x14ac:dyDescent="0.15">
      <c r="A19" s="2" t="s">
        <v>19</v>
      </c>
      <c r="B19" s="36">
        <f t="shared" ref="B19:I19" si="21">B15+B16+B21+B23</f>
        <v>-31</v>
      </c>
      <c r="C19" s="36">
        <f t="shared" si="21"/>
        <v>-53</v>
      </c>
      <c r="D19" s="36">
        <f t="shared" si="21"/>
        <v>-880</v>
      </c>
      <c r="E19" s="36">
        <f t="shared" si="21"/>
        <v>-66</v>
      </c>
      <c r="F19" s="36">
        <f t="shared" si="21"/>
        <v>58</v>
      </c>
      <c r="G19" s="36">
        <f t="shared" si="21"/>
        <v>831</v>
      </c>
      <c r="H19" s="36">
        <f t="shared" si="21"/>
        <v>124</v>
      </c>
      <c r="I19" s="36">
        <f t="shared" si="21"/>
        <v>1601</v>
      </c>
      <c r="J19" s="53">
        <f t="shared" si="3"/>
        <v>-6.626506024096388</v>
      </c>
      <c r="K19" s="53">
        <v>5.8232931726907626</v>
      </c>
      <c r="L19" s="53">
        <v>12.449799196787151</v>
      </c>
      <c r="M19" s="36">
        <f t="shared" ref="M19:U19" si="22">M15+M16+M21+M23</f>
        <v>35</v>
      </c>
      <c r="N19" s="36">
        <f t="shared" si="22"/>
        <v>223</v>
      </c>
      <c r="O19" s="36">
        <f t="shared" si="22"/>
        <v>3677</v>
      </c>
      <c r="P19" s="36">
        <f t="shared" si="22"/>
        <v>147</v>
      </c>
      <c r="Q19" s="36">
        <f t="shared" si="22"/>
        <v>76</v>
      </c>
      <c r="R19" s="36">
        <f t="shared" si="22"/>
        <v>188</v>
      </c>
      <c r="S19" s="36">
        <f t="shared" si="22"/>
        <v>3787</v>
      </c>
      <c r="T19" s="36">
        <f t="shared" si="22"/>
        <v>111</v>
      </c>
      <c r="U19" s="36">
        <f t="shared" si="22"/>
        <v>77</v>
      </c>
      <c r="V19" s="53">
        <v>3.5140562248996012</v>
      </c>
    </row>
    <row r="20" spans="1:22" ht="15" customHeight="1" x14ac:dyDescent="0.15">
      <c r="A20" s="5" t="s">
        <v>18</v>
      </c>
      <c r="B20" s="40">
        <f>E20+M20</f>
        <v>-23</v>
      </c>
      <c r="C20" s="40">
        <v>30</v>
      </c>
      <c r="D20" s="40">
        <f>G20-I20+O20-S20</f>
        <v>-697</v>
      </c>
      <c r="E20" s="40">
        <f>F20-H20</f>
        <v>-39</v>
      </c>
      <c r="F20" s="40">
        <v>55</v>
      </c>
      <c r="G20" s="40">
        <v>657</v>
      </c>
      <c r="H20" s="40">
        <v>94</v>
      </c>
      <c r="I20" s="40">
        <v>1156</v>
      </c>
      <c r="J20" s="61">
        <f t="shared" si="3"/>
        <v>-4.8973062235524836</v>
      </c>
      <c r="K20" s="61">
        <v>6.9064574947535</v>
      </c>
      <c r="L20" s="61">
        <v>11.803763718305984</v>
      </c>
      <c r="M20" s="40">
        <f>N20-R20</f>
        <v>16</v>
      </c>
      <c r="N20" s="40">
        <f>SUM(P20:Q20)</f>
        <v>111</v>
      </c>
      <c r="O20" s="41">
        <v>2139</v>
      </c>
      <c r="P20" s="41">
        <v>79</v>
      </c>
      <c r="Q20" s="41">
        <v>32</v>
      </c>
      <c r="R20" s="41">
        <f>SUM(T20:U20)</f>
        <v>95</v>
      </c>
      <c r="S20" s="41">
        <v>2337</v>
      </c>
      <c r="T20" s="41">
        <v>74</v>
      </c>
      <c r="U20" s="41">
        <v>21</v>
      </c>
      <c r="V20" s="52">
        <v>2.0091512712010182</v>
      </c>
    </row>
    <row r="21" spans="1:22" ht="15" customHeight="1" x14ac:dyDescent="0.15">
      <c r="A21" s="3" t="s">
        <v>17</v>
      </c>
      <c r="B21" s="42">
        <f t="shared" ref="B21:B38" si="23">E21+M21</f>
        <v>14</v>
      </c>
      <c r="C21" s="42">
        <v>-18</v>
      </c>
      <c r="D21" s="42">
        <f t="shared" ref="D21:D38" si="24">G21-I21+O21-S21</f>
        <v>-320</v>
      </c>
      <c r="E21" s="42">
        <f t="shared" ref="E21:E38" si="25">F21-H21</f>
        <v>-25</v>
      </c>
      <c r="F21" s="42">
        <v>41</v>
      </c>
      <c r="G21" s="42">
        <v>585</v>
      </c>
      <c r="H21" s="42">
        <v>66</v>
      </c>
      <c r="I21" s="42">
        <v>866</v>
      </c>
      <c r="J21" s="62">
        <f t="shared" si="3"/>
        <v>-3.9171496029190829</v>
      </c>
      <c r="K21" s="62">
        <v>6.4241253487872934</v>
      </c>
      <c r="L21" s="62">
        <v>10.341274951706376</v>
      </c>
      <c r="M21" s="42">
        <f t="shared" ref="M21:M38" si="26">N21-R21</f>
        <v>39</v>
      </c>
      <c r="N21" s="42">
        <f>SUM(P21:Q21)</f>
        <v>156</v>
      </c>
      <c r="O21" s="42">
        <v>2312</v>
      </c>
      <c r="P21" s="42">
        <v>106</v>
      </c>
      <c r="Q21" s="42">
        <v>50</v>
      </c>
      <c r="R21" s="42">
        <f t="shared" ref="R21:R38" si="27">SUM(T21:U21)</f>
        <v>117</v>
      </c>
      <c r="S21" s="42">
        <v>2351</v>
      </c>
      <c r="T21" s="42">
        <v>81</v>
      </c>
      <c r="U21" s="42">
        <v>36</v>
      </c>
      <c r="V21" s="49">
        <v>6.110753380553767</v>
      </c>
    </row>
    <row r="22" spans="1:22" ht="15" customHeight="1" x14ac:dyDescent="0.15">
      <c r="A22" s="3" t="s">
        <v>16</v>
      </c>
      <c r="B22" s="42">
        <f t="shared" si="23"/>
        <v>-6</v>
      </c>
      <c r="C22" s="42">
        <v>16</v>
      </c>
      <c r="D22" s="42">
        <f t="shared" si="24"/>
        <v>-287</v>
      </c>
      <c r="E22" s="42">
        <f t="shared" si="25"/>
        <v>-10</v>
      </c>
      <c r="F22" s="42">
        <v>16</v>
      </c>
      <c r="G22" s="42">
        <v>163</v>
      </c>
      <c r="H22" s="42">
        <v>26</v>
      </c>
      <c r="I22" s="42">
        <v>378</v>
      </c>
      <c r="J22" s="62">
        <f t="shared" si="3"/>
        <v>-4.9118557394697913</v>
      </c>
      <c r="K22" s="62">
        <v>7.858969183151661</v>
      </c>
      <c r="L22" s="62">
        <v>12.770824922621452</v>
      </c>
      <c r="M22" s="42">
        <f t="shared" si="26"/>
        <v>4</v>
      </c>
      <c r="N22" s="42">
        <f t="shared" ref="N22:N38" si="28">SUM(P22:Q22)</f>
        <v>50</v>
      </c>
      <c r="O22" s="42">
        <v>623</v>
      </c>
      <c r="P22" s="42">
        <v>22</v>
      </c>
      <c r="Q22" s="42">
        <v>28</v>
      </c>
      <c r="R22" s="42">
        <f t="shared" si="27"/>
        <v>46</v>
      </c>
      <c r="S22" s="42">
        <v>695</v>
      </c>
      <c r="T22" s="42">
        <v>20</v>
      </c>
      <c r="U22" s="42">
        <v>26</v>
      </c>
      <c r="V22" s="49">
        <v>1.9647422957879144</v>
      </c>
    </row>
    <row r="23" spans="1:22" ht="15" customHeight="1" x14ac:dyDescent="0.15">
      <c r="A23" s="1" t="s">
        <v>15</v>
      </c>
      <c r="B23" s="43">
        <f t="shared" si="23"/>
        <v>-15</v>
      </c>
      <c r="C23" s="43">
        <v>-39</v>
      </c>
      <c r="D23" s="43">
        <f t="shared" si="24"/>
        <v>-167</v>
      </c>
      <c r="E23" s="43">
        <f t="shared" si="25"/>
        <v>-16</v>
      </c>
      <c r="F23" s="43">
        <v>5</v>
      </c>
      <c r="G23" s="43">
        <v>110</v>
      </c>
      <c r="H23" s="43">
        <v>21</v>
      </c>
      <c r="I23" s="43">
        <v>259</v>
      </c>
      <c r="J23" s="63">
        <f t="shared" si="3"/>
        <v>-11.366069169537376</v>
      </c>
      <c r="K23" s="63">
        <v>3.5518966154804303</v>
      </c>
      <c r="L23" s="63">
        <v>14.917965785017806</v>
      </c>
      <c r="M23" s="43">
        <f t="shared" si="26"/>
        <v>1</v>
      </c>
      <c r="N23" s="43">
        <f t="shared" si="28"/>
        <v>26</v>
      </c>
      <c r="O23" s="43">
        <v>622</v>
      </c>
      <c r="P23" s="43">
        <v>18</v>
      </c>
      <c r="Q23" s="43">
        <v>8</v>
      </c>
      <c r="R23" s="43">
        <f t="shared" si="27"/>
        <v>25</v>
      </c>
      <c r="S23" s="47">
        <v>640</v>
      </c>
      <c r="T23" s="47">
        <v>16</v>
      </c>
      <c r="U23" s="47">
        <v>9</v>
      </c>
      <c r="V23" s="54">
        <v>0.7103793230960882</v>
      </c>
    </row>
    <row r="24" spans="1:22" ht="15" customHeight="1" x14ac:dyDescent="0.15">
      <c r="A24" s="7" t="s">
        <v>14</v>
      </c>
      <c r="B24" s="45">
        <f t="shared" si="23"/>
        <v>-15</v>
      </c>
      <c r="C24" s="45">
        <v>-2</v>
      </c>
      <c r="D24" s="45">
        <f t="shared" si="24"/>
        <v>-110</v>
      </c>
      <c r="E24" s="40">
        <f t="shared" si="25"/>
        <v>-9</v>
      </c>
      <c r="F24" s="45">
        <v>2</v>
      </c>
      <c r="G24" s="45">
        <v>32</v>
      </c>
      <c r="H24" s="45">
        <v>11</v>
      </c>
      <c r="I24" s="46">
        <v>94</v>
      </c>
      <c r="J24" s="73">
        <f t="shared" si="3"/>
        <v>-19.224016853932582</v>
      </c>
      <c r="K24" s="73">
        <v>4.2720037453183517</v>
      </c>
      <c r="L24" s="73">
        <v>23.496020599250933</v>
      </c>
      <c r="M24" s="40">
        <f t="shared" si="26"/>
        <v>-6</v>
      </c>
      <c r="N24" s="45">
        <f t="shared" si="28"/>
        <v>19</v>
      </c>
      <c r="O24" s="45">
        <v>147</v>
      </c>
      <c r="P24" s="45">
        <v>17</v>
      </c>
      <c r="Q24" s="45">
        <v>2</v>
      </c>
      <c r="R24" s="45">
        <f t="shared" si="27"/>
        <v>25</v>
      </c>
      <c r="S24" s="45">
        <v>195</v>
      </c>
      <c r="T24" s="45">
        <v>18</v>
      </c>
      <c r="U24" s="45">
        <v>7</v>
      </c>
      <c r="V24" s="51">
        <v>-12.81601123595506</v>
      </c>
    </row>
    <row r="25" spans="1:22" ht="15" customHeight="1" x14ac:dyDescent="0.15">
      <c r="A25" s="5" t="s">
        <v>13</v>
      </c>
      <c r="B25" s="40">
        <f t="shared" si="23"/>
        <v>-1</v>
      </c>
      <c r="C25" s="40">
        <v>2</v>
      </c>
      <c r="D25" s="40">
        <f t="shared" si="24"/>
        <v>-51</v>
      </c>
      <c r="E25" s="40">
        <f t="shared" si="25"/>
        <v>-2</v>
      </c>
      <c r="F25" s="40">
        <v>2</v>
      </c>
      <c r="G25" s="40">
        <v>7</v>
      </c>
      <c r="H25" s="40">
        <v>4</v>
      </c>
      <c r="I25" s="40">
        <v>43</v>
      </c>
      <c r="J25" s="61">
        <f t="shared" si="3"/>
        <v>-15.638389031705227</v>
      </c>
      <c r="K25" s="61">
        <v>15.638389031705227</v>
      </c>
      <c r="L25" s="61">
        <v>31.276778063410454</v>
      </c>
      <c r="M25" s="40">
        <f t="shared" si="26"/>
        <v>1</v>
      </c>
      <c r="N25" s="40">
        <f t="shared" si="28"/>
        <v>7</v>
      </c>
      <c r="O25" s="40">
        <v>45</v>
      </c>
      <c r="P25" s="40">
        <v>6</v>
      </c>
      <c r="Q25" s="40">
        <v>1</v>
      </c>
      <c r="R25" s="40">
        <f t="shared" si="27"/>
        <v>6</v>
      </c>
      <c r="S25" s="41">
        <v>60</v>
      </c>
      <c r="T25" s="41">
        <v>0</v>
      </c>
      <c r="U25" s="41">
        <v>6</v>
      </c>
      <c r="V25" s="52">
        <v>7.8191945158526224</v>
      </c>
    </row>
    <row r="26" spans="1:22" ht="15" customHeight="1" x14ac:dyDescent="0.15">
      <c r="A26" s="3" t="s">
        <v>12</v>
      </c>
      <c r="B26" s="42">
        <f t="shared" si="23"/>
        <v>5</v>
      </c>
      <c r="C26" s="42">
        <v>3</v>
      </c>
      <c r="D26" s="42">
        <f t="shared" si="24"/>
        <v>-69</v>
      </c>
      <c r="E26" s="42">
        <f t="shared" si="25"/>
        <v>-3</v>
      </c>
      <c r="F26" s="42">
        <v>1</v>
      </c>
      <c r="G26" s="42">
        <v>9</v>
      </c>
      <c r="H26" s="42">
        <v>4</v>
      </c>
      <c r="I26" s="42">
        <v>57</v>
      </c>
      <c r="J26" s="62">
        <f t="shared" si="3"/>
        <v>-10.422615648201027</v>
      </c>
      <c r="K26" s="62">
        <v>3.4742052160670092</v>
      </c>
      <c r="L26" s="62">
        <v>13.896820864268037</v>
      </c>
      <c r="M26" s="42">
        <f t="shared" si="26"/>
        <v>8</v>
      </c>
      <c r="N26" s="42">
        <f t="shared" si="28"/>
        <v>9</v>
      </c>
      <c r="O26" s="42">
        <v>99</v>
      </c>
      <c r="P26" s="42">
        <v>8</v>
      </c>
      <c r="Q26" s="42">
        <v>1</v>
      </c>
      <c r="R26" s="42">
        <f t="shared" si="27"/>
        <v>1</v>
      </c>
      <c r="S26" s="42">
        <v>120</v>
      </c>
      <c r="T26" s="42">
        <v>1</v>
      </c>
      <c r="U26" s="42">
        <v>0</v>
      </c>
      <c r="V26" s="49">
        <v>27.793641728536077</v>
      </c>
    </row>
    <row r="27" spans="1:22" ht="15" customHeight="1" x14ac:dyDescent="0.15">
      <c r="A27" s="1" t="s">
        <v>11</v>
      </c>
      <c r="B27" s="43">
        <f t="shared" si="23"/>
        <v>-10</v>
      </c>
      <c r="C27" s="43">
        <v>-9</v>
      </c>
      <c r="D27" s="43">
        <f t="shared" si="24"/>
        <v>-140</v>
      </c>
      <c r="E27" s="43">
        <f t="shared" si="25"/>
        <v>-5</v>
      </c>
      <c r="F27" s="43">
        <v>6</v>
      </c>
      <c r="G27" s="43">
        <v>50</v>
      </c>
      <c r="H27" s="43">
        <v>11</v>
      </c>
      <c r="I27" s="43">
        <v>159</v>
      </c>
      <c r="J27" s="63">
        <f t="shared" si="3"/>
        <v>-7.2994160467162583</v>
      </c>
      <c r="K27" s="63">
        <v>8.7592992560595153</v>
      </c>
      <c r="L27" s="63">
        <v>16.058715302775774</v>
      </c>
      <c r="M27" s="43">
        <f t="shared" si="26"/>
        <v>-5</v>
      </c>
      <c r="N27" s="43">
        <f t="shared" si="28"/>
        <v>5</v>
      </c>
      <c r="O27" s="47">
        <v>195</v>
      </c>
      <c r="P27" s="47">
        <v>1</v>
      </c>
      <c r="Q27" s="47">
        <v>4</v>
      </c>
      <c r="R27" s="47">
        <f t="shared" si="27"/>
        <v>10</v>
      </c>
      <c r="S27" s="47">
        <v>226</v>
      </c>
      <c r="T27" s="47">
        <v>2</v>
      </c>
      <c r="U27" s="47">
        <v>8</v>
      </c>
      <c r="V27" s="54">
        <v>-7.2994160467162628</v>
      </c>
    </row>
    <row r="28" spans="1:22" ht="15" customHeight="1" x14ac:dyDescent="0.15">
      <c r="A28" s="5" t="s">
        <v>10</v>
      </c>
      <c r="B28" s="40">
        <f t="shared" si="23"/>
        <v>-5</v>
      </c>
      <c r="C28" s="40">
        <v>-3</v>
      </c>
      <c r="D28" s="40">
        <f t="shared" si="24"/>
        <v>-46</v>
      </c>
      <c r="E28" s="40">
        <f t="shared" si="25"/>
        <v>-2</v>
      </c>
      <c r="F28" s="40">
        <v>0</v>
      </c>
      <c r="G28" s="40">
        <v>11</v>
      </c>
      <c r="H28" s="40">
        <v>2</v>
      </c>
      <c r="I28" s="40">
        <v>55</v>
      </c>
      <c r="J28" s="61">
        <f t="shared" si="3"/>
        <v>-7.5616324839444786</v>
      </c>
      <c r="K28" s="61">
        <v>0</v>
      </c>
      <c r="L28" s="61">
        <v>7.5616324839444786</v>
      </c>
      <c r="M28" s="40">
        <f t="shared" si="26"/>
        <v>-3</v>
      </c>
      <c r="N28" s="40">
        <f t="shared" si="28"/>
        <v>7</v>
      </c>
      <c r="O28" s="40">
        <v>91</v>
      </c>
      <c r="P28" s="40">
        <v>2</v>
      </c>
      <c r="Q28" s="40">
        <v>5</v>
      </c>
      <c r="R28" s="40">
        <f t="shared" si="27"/>
        <v>10</v>
      </c>
      <c r="S28" s="40">
        <v>93</v>
      </c>
      <c r="T28" s="40">
        <v>4</v>
      </c>
      <c r="U28" s="40">
        <v>6</v>
      </c>
      <c r="V28" s="48">
        <v>-11.342448725916714</v>
      </c>
    </row>
    <row r="29" spans="1:22" ht="15" customHeight="1" x14ac:dyDescent="0.15">
      <c r="A29" s="3" t="s">
        <v>9</v>
      </c>
      <c r="B29" s="42">
        <f t="shared" si="23"/>
        <v>3</v>
      </c>
      <c r="C29" s="42">
        <v>11</v>
      </c>
      <c r="D29" s="42">
        <f t="shared" si="24"/>
        <v>-80</v>
      </c>
      <c r="E29" s="42">
        <f t="shared" si="25"/>
        <v>-4</v>
      </c>
      <c r="F29" s="42">
        <v>5</v>
      </c>
      <c r="G29" s="42">
        <v>63</v>
      </c>
      <c r="H29" s="42">
        <v>9</v>
      </c>
      <c r="I29" s="42">
        <v>141</v>
      </c>
      <c r="J29" s="62">
        <f t="shared" si="3"/>
        <v>-5.778516583551017</v>
      </c>
      <c r="K29" s="62">
        <v>7.2231457294387713</v>
      </c>
      <c r="L29" s="62">
        <v>13.001662312989788</v>
      </c>
      <c r="M29" s="42">
        <f t="shared" si="26"/>
        <v>7</v>
      </c>
      <c r="N29" s="42">
        <f t="shared" si="28"/>
        <v>16</v>
      </c>
      <c r="O29" s="42">
        <v>276</v>
      </c>
      <c r="P29" s="42">
        <v>2</v>
      </c>
      <c r="Q29" s="42">
        <v>14</v>
      </c>
      <c r="R29" s="42">
        <f t="shared" si="27"/>
        <v>9</v>
      </c>
      <c r="S29" s="42">
        <v>278</v>
      </c>
      <c r="T29" s="42">
        <v>2</v>
      </c>
      <c r="U29" s="42">
        <v>7</v>
      </c>
      <c r="V29" s="49">
        <v>10.112404021214276</v>
      </c>
    </row>
    <row r="30" spans="1:22" ht="15" customHeight="1" x14ac:dyDescent="0.15">
      <c r="A30" s="3" t="s">
        <v>8</v>
      </c>
      <c r="B30" s="42">
        <f t="shared" si="23"/>
        <v>-10</v>
      </c>
      <c r="C30" s="42">
        <v>12</v>
      </c>
      <c r="D30" s="42">
        <f t="shared" si="24"/>
        <v>-108</v>
      </c>
      <c r="E30" s="42">
        <f t="shared" si="25"/>
        <v>-7</v>
      </c>
      <c r="F30" s="42">
        <v>3</v>
      </c>
      <c r="G30" s="42">
        <v>54</v>
      </c>
      <c r="H30" s="42">
        <v>10</v>
      </c>
      <c r="I30" s="42">
        <v>147</v>
      </c>
      <c r="J30" s="62">
        <f t="shared" si="3"/>
        <v>-9.7133515815085154</v>
      </c>
      <c r="K30" s="62">
        <v>4.1628649635036501</v>
      </c>
      <c r="L30" s="62">
        <v>13.876216545012165</v>
      </c>
      <c r="M30" s="42">
        <f t="shared" si="26"/>
        <v>-3</v>
      </c>
      <c r="N30" s="42">
        <f t="shared" si="28"/>
        <v>15</v>
      </c>
      <c r="O30" s="42">
        <v>263</v>
      </c>
      <c r="P30" s="42">
        <v>10</v>
      </c>
      <c r="Q30" s="42">
        <v>5</v>
      </c>
      <c r="R30" s="42">
        <f t="shared" si="27"/>
        <v>18</v>
      </c>
      <c r="S30" s="42">
        <v>278</v>
      </c>
      <c r="T30" s="42">
        <v>9</v>
      </c>
      <c r="U30" s="42">
        <v>9</v>
      </c>
      <c r="V30" s="49">
        <v>-4.1628649635036439</v>
      </c>
    </row>
    <row r="31" spans="1:22" ht="15" customHeight="1" x14ac:dyDescent="0.15">
      <c r="A31" s="1" t="s">
        <v>7</v>
      </c>
      <c r="B31" s="43">
        <f t="shared" si="23"/>
        <v>-9</v>
      </c>
      <c r="C31" s="43">
        <v>-5</v>
      </c>
      <c r="D31" s="43">
        <f t="shared" si="24"/>
        <v>-108</v>
      </c>
      <c r="E31" s="43">
        <f t="shared" si="25"/>
        <v>-9</v>
      </c>
      <c r="F31" s="43">
        <v>6</v>
      </c>
      <c r="G31" s="43">
        <v>43</v>
      </c>
      <c r="H31" s="43">
        <v>15</v>
      </c>
      <c r="I31" s="43">
        <v>112</v>
      </c>
      <c r="J31" s="63">
        <f t="shared" si="3"/>
        <v>-14.775333963027929</v>
      </c>
      <c r="K31" s="63">
        <v>9.8502226420186219</v>
      </c>
      <c r="L31" s="63">
        <v>24.625556605046551</v>
      </c>
      <c r="M31" s="43">
        <f t="shared" si="26"/>
        <v>0</v>
      </c>
      <c r="N31" s="43">
        <f t="shared" si="28"/>
        <v>10</v>
      </c>
      <c r="O31" s="43">
        <v>166</v>
      </c>
      <c r="P31" s="43">
        <v>3</v>
      </c>
      <c r="Q31" s="43">
        <v>7</v>
      </c>
      <c r="R31" s="43">
        <f t="shared" si="27"/>
        <v>10</v>
      </c>
      <c r="S31" s="43">
        <v>205</v>
      </c>
      <c r="T31" s="43">
        <v>2</v>
      </c>
      <c r="U31" s="43">
        <v>8</v>
      </c>
      <c r="V31" s="53">
        <v>0</v>
      </c>
    </row>
    <row r="32" spans="1:22" ht="15" customHeight="1" x14ac:dyDescent="0.15">
      <c r="A32" s="5" t="s">
        <v>6</v>
      </c>
      <c r="B32" s="40">
        <f t="shared" si="23"/>
        <v>9</v>
      </c>
      <c r="C32" s="40">
        <v>7</v>
      </c>
      <c r="D32" s="40">
        <f t="shared" si="24"/>
        <v>-20</v>
      </c>
      <c r="E32" s="40">
        <f t="shared" si="25"/>
        <v>3</v>
      </c>
      <c r="F32" s="40">
        <v>3</v>
      </c>
      <c r="G32" s="40">
        <v>16</v>
      </c>
      <c r="H32" s="40">
        <v>0</v>
      </c>
      <c r="I32" s="40">
        <v>12</v>
      </c>
      <c r="J32" s="61">
        <f t="shared" si="3"/>
        <v>19.301956636700162</v>
      </c>
      <c r="K32" s="61">
        <v>19.301956636700162</v>
      </c>
      <c r="L32" s="61">
        <v>0</v>
      </c>
      <c r="M32" s="40">
        <f t="shared" si="26"/>
        <v>6</v>
      </c>
      <c r="N32" s="40">
        <f t="shared" si="28"/>
        <v>7</v>
      </c>
      <c r="O32" s="41">
        <v>93</v>
      </c>
      <c r="P32" s="41">
        <v>2</v>
      </c>
      <c r="Q32" s="41">
        <v>5</v>
      </c>
      <c r="R32" s="41">
        <f t="shared" si="27"/>
        <v>1</v>
      </c>
      <c r="S32" s="41">
        <v>117</v>
      </c>
      <c r="T32" s="41">
        <v>0</v>
      </c>
      <c r="U32" s="41">
        <v>1</v>
      </c>
      <c r="V32" s="52">
        <v>38.603913273400316</v>
      </c>
    </row>
    <row r="33" spans="1:22" ht="15" customHeight="1" x14ac:dyDescent="0.15">
      <c r="A33" s="3" t="s">
        <v>5</v>
      </c>
      <c r="B33" s="42">
        <f t="shared" si="23"/>
        <v>-18</v>
      </c>
      <c r="C33" s="42">
        <v>-13</v>
      </c>
      <c r="D33" s="42">
        <f t="shared" si="24"/>
        <v>-98</v>
      </c>
      <c r="E33" s="42">
        <f>F33-H33</f>
        <v>-14</v>
      </c>
      <c r="F33" s="42">
        <v>5</v>
      </c>
      <c r="G33" s="42">
        <v>47</v>
      </c>
      <c r="H33" s="42">
        <v>19</v>
      </c>
      <c r="I33" s="42">
        <v>156</v>
      </c>
      <c r="J33" s="62">
        <f t="shared" si="3"/>
        <v>-20.848633210934313</v>
      </c>
      <c r="K33" s="62">
        <v>7.4459404324765393</v>
      </c>
      <c r="L33" s="62">
        <v>28.294573643410853</v>
      </c>
      <c r="M33" s="42">
        <f>N33-R33</f>
        <v>-4</v>
      </c>
      <c r="N33" s="42">
        <f t="shared" si="28"/>
        <v>10</v>
      </c>
      <c r="O33" s="42">
        <v>227</v>
      </c>
      <c r="P33" s="42">
        <v>7</v>
      </c>
      <c r="Q33" s="42">
        <v>3</v>
      </c>
      <c r="R33" s="42">
        <f t="shared" si="27"/>
        <v>14</v>
      </c>
      <c r="S33" s="42">
        <v>216</v>
      </c>
      <c r="T33" s="42">
        <v>6</v>
      </c>
      <c r="U33" s="42">
        <v>8</v>
      </c>
      <c r="V33" s="49">
        <v>-5.9567523459812346</v>
      </c>
    </row>
    <row r="34" spans="1:22" ht="15" customHeight="1" x14ac:dyDescent="0.15">
      <c r="A34" s="3" t="s">
        <v>4</v>
      </c>
      <c r="B34" s="42">
        <f t="shared" si="23"/>
        <v>-9</v>
      </c>
      <c r="C34" s="42">
        <v>6</v>
      </c>
      <c r="D34" s="42">
        <f t="shared" si="24"/>
        <v>-93</v>
      </c>
      <c r="E34" s="42">
        <f t="shared" si="25"/>
        <v>-4</v>
      </c>
      <c r="F34" s="42">
        <v>1</v>
      </c>
      <c r="G34" s="42">
        <v>19</v>
      </c>
      <c r="H34" s="42">
        <v>5</v>
      </c>
      <c r="I34" s="42">
        <v>85</v>
      </c>
      <c r="J34" s="62">
        <f t="shared" si="3"/>
        <v>-8.8726830750531747</v>
      </c>
      <c r="K34" s="62">
        <v>2.2181707687632937</v>
      </c>
      <c r="L34" s="62">
        <v>11.090853843816468</v>
      </c>
      <c r="M34" s="42">
        <f t="shared" si="26"/>
        <v>-5</v>
      </c>
      <c r="N34" s="42">
        <f t="shared" si="28"/>
        <v>2</v>
      </c>
      <c r="O34" s="42">
        <v>118</v>
      </c>
      <c r="P34" s="42">
        <v>1</v>
      </c>
      <c r="Q34" s="42">
        <v>1</v>
      </c>
      <c r="R34" s="42">
        <f t="shared" si="27"/>
        <v>7</v>
      </c>
      <c r="S34" s="42">
        <v>145</v>
      </c>
      <c r="T34" s="42">
        <v>2</v>
      </c>
      <c r="U34" s="42">
        <v>5</v>
      </c>
      <c r="V34" s="49">
        <v>-11.090853843816472</v>
      </c>
    </row>
    <row r="35" spans="1:22" ht="15" customHeight="1" x14ac:dyDescent="0.15">
      <c r="A35" s="1" t="s">
        <v>3</v>
      </c>
      <c r="B35" s="43">
        <f t="shared" si="23"/>
        <v>-3</v>
      </c>
      <c r="C35" s="43">
        <v>3</v>
      </c>
      <c r="D35" s="43">
        <f t="shared" si="24"/>
        <v>-44</v>
      </c>
      <c r="E35" s="43">
        <f t="shared" si="25"/>
        <v>-6</v>
      </c>
      <c r="F35" s="43">
        <v>2</v>
      </c>
      <c r="G35" s="43">
        <v>34</v>
      </c>
      <c r="H35" s="43">
        <v>8</v>
      </c>
      <c r="I35" s="43">
        <v>87</v>
      </c>
      <c r="J35" s="63">
        <f t="shared" si="3"/>
        <v>-12.961647727272727</v>
      </c>
      <c r="K35" s="63">
        <v>4.3205492424242422</v>
      </c>
      <c r="L35" s="63">
        <v>17.282196969696969</v>
      </c>
      <c r="M35" s="43">
        <f t="shared" si="26"/>
        <v>3</v>
      </c>
      <c r="N35" s="43">
        <f t="shared" si="28"/>
        <v>11</v>
      </c>
      <c r="O35" s="47">
        <v>169</v>
      </c>
      <c r="P35" s="47">
        <v>4</v>
      </c>
      <c r="Q35" s="47">
        <v>7</v>
      </c>
      <c r="R35" s="47">
        <f t="shared" si="27"/>
        <v>8</v>
      </c>
      <c r="S35" s="47">
        <v>160</v>
      </c>
      <c r="T35" s="47">
        <v>4</v>
      </c>
      <c r="U35" s="47">
        <v>4</v>
      </c>
      <c r="V35" s="54">
        <v>6.4808238636363598</v>
      </c>
    </row>
    <row r="36" spans="1:22" ht="15" customHeight="1" x14ac:dyDescent="0.15">
      <c r="A36" s="5" t="s">
        <v>2</v>
      </c>
      <c r="B36" s="40">
        <f t="shared" si="23"/>
        <v>-7</v>
      </c>
      <c r="C36" s="40">
        <v>-3</v>
      </c>
      <c r="D36" s="40">
        <f t="shared" si="24"/>
        <v>-62</v>
      </c>
      <c r="E36" s="40">
        <f t="shared" si="25"/>
        <v>-5</v>
      </c>
      <c r="F36" s="40">
        <v>0</v>
      </c>
      <c r="G36" s="40">
        <v>7</v>
      </c>
      <c r="H36" s="40">
        <v>5</v>
      </c>
      <c r="I36" s="40">
        <v>69</v>
      </c>
      <c r="J36" s="61">
        <f t="shared" si="3"/>
        <v>-27.588813303099016</v>
      </c>
      <c r="K36" s="61">
        <v>0</v>
      </c>
      <c r="L36" s="61">
        <v>27.588813303099016</v>
      </c>
      <c r="M36" s="40">
        <f t="shared" si="26"/>
        <v>-2</v>
      </c>
      <c r="N36" s="40">
        <f t="shared" si="28"/>
        <v>6</v>
      </c>
      <c r="O36" s="40">
        <v>51</v>
      </c>
      <c r="P36" s="40">
        <v>5</v>
      </c>
      <c r="Q36" s="40">
        <v>1</v>
      </c>
      <c r="R36" s="40">
        <f t="shared" si="27"/>
        <v>8</v>
      </c>
      <c r="S36" s="40">
        <v>51</v>
      </c>
      <c r="T36" s="40">
        <v>1</v>
      </c>
      <c r="U36" s="40">
        <v>7</v>
      </c>
      <c r="V36" s="48">
        <v>-11.035525321239611</v>
      </c>
    </row>
    <row r="37" spans="1:22" ht="15" customHeight="1" x14ac:dyDescent="0.15">
      <c r="A37" s="3" t="s">
        <v>1</v>
      </c>
      <c r="B37" s="42">
        <f t="shared" si="23"/>
        <v>0</v>
      </c>
      <c r="C37" s="42">
        <v>5</v>
      </c>
      <c r="D37" s="42">
        <f t="shared" si="24"/>
        <v>-37</v>
      </c>
      <c r="E37" s="42">
        <f t="shared" si="25"/>
        <v>0</v>
      </c>
      <c r="F37" s="42">
        <v>0</v>
      </c>
      <c r="G37" s="42">
        <v>8</v>
      </c>
      <c r="H37" s="42">
        <v>0</v>
      </c>
      <c r="I37" s="42">
        <v>37</v>
      </c>
      <c r="J37" s="62">
        <f t="shared" si="3"/>
        <v>0</v>
      </c>
      <c r="K37" s="62">
        <v>0</v>
      </c>
      <c r="L37" s="62">
        <v>0</v>
      </c>
      <c r="M37" s="42">
        <f t="shared" si="26"/>
        <v>0</v>
      </c>
      <c r="N37" s="42">
        <f t="shared" si="28"/>
        <v>3</v>
      </c>
      <c r="O37" s="42">
        <v>50</v>
      </c>
      <c r="P37" s="42">
        <v>3</v>
      </c>
      <c r="Q37" s="42">
        <v>0</v>
      </c>
      <c r="R37" s="42">
        <f t="shared" si="27"/>
        <v>3</v>
      </c>
      <c r="S37" s="42">
        <v>58</v>
      </c>
      <c r="T37" s="42">
        <v>1</v>
      </c>
      <c r="U37" s="42">
        <v>2</v>
      </c>
      <c r="V37" s="49">
        <v>0</v>
      </c>
    </row>
    <row r="38" spans="1:22" ht="15" customHeight="1" x14ac:dyDescent="0.15">
      <c r="A38" s="1" t="s">
        <v>0</v>
      </c>
      <c r="B38" s="43">
        <f t="shared" si="23"/>
        <v>-2</v>
      </c>
      <c r="C38" s="43">
        <v>-1</v>
      </c>
      <c r="D38" s="43">
        <f t="shared" si="24"/>
        <v>-39</v>
      </c>
      <c r="E38" s="43">
        <f t="shared" si="25"/>
        <v>1</v>
      </c>
      <c r="F38" s="43">
        <v>1</v>
      </c>
      <c r="G38" s="43">
        <v>5</v>
      </c>
      <c r="H38" s="43">
        <v>0</v>
      </c>
      <c r="I38" s="43">
        <v>30</v>
      </c>
      <c r="J38" s="63">
        <f t="shared" si="3"/>
        <v>8.3965953531170925</v>
      </c>
      <c r="K38" s="63">
        <v>8.3965953531170925</v>
      </c>
      <c r="L38" s="63">
        <v>0</v>
      </c>
      <c r="M38" s="43">
        <f t="shared" si="26"/>
        <v>-3</v>
      </c>
      <c r="N38" s="43">
        <f t="shared" si="28"/>
        <v>2</v>
      </c>
      <c r="O38" s="43">
        <v>35</v>
      </c>
      <c r="P38" s="43">
        <v>1</v>
      </c>
      <c r="Q38" s="43">
        <v>1</v>
      </c>
      <c r="R38" s="43">
        <f t="shared" si="27"/>
        <v>5</v>
      </c>
      <c r="S38" s="43">
        <v>49</v>
      </c>
      <c r="T38" s="43">
        <v>0</v>
      </c>
      <c r="U38" s="43">
        <v>5</v>
      </c>
      <c r="V38" s="53">
        <v>-25.189786059351277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2017-11-02T09:41:08Z</cp:lastPrinted>
  <dcterms:created xsi:type="dcterms:W3CDTF">2017-09-15T07:21:02Z</dcterms:created>
  <dcterms:modified xsi:type="dcterms:W3CDTF">2019-12-19T02:43:14Z</dcterms:modified>
</cp:coreProperties>
</file>