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Z:\2 健康づくり文化創造担当\06：栄養改善・食育\104.県民健康栄養調査\H28調査\H30~確定値報告書\H31.2~3集計業務委託\集計結果.xlsx\"/>
    </mc:Choice>
  </mc:AlternateContent>
  <bookViews>
    <workbookView xWindow="0" yWindow="0" windowWidth="20490" windowHeight="7770" firstSheet="21" activeTab="34"/>
  </bookViews>
  <sheets>
    <sheet name="タイトル" sheetId="36" r:id="rId1"/>
    <sheet name="01" sheetId="2" r:id="rId2"/>
    <sheet name="02" sheetId="3" r:id="rId3"/>
    <sheet name="03" sheetId="4" r:id="rId4"/>
    <sheet name="04" sheetId="5" r:id="rId5"/>
    <sheet name="05" sheetId="6" r:id="rId6"/>
    <sheet name="06" sheetId="7" r:id="rId7"/>
    <sheet name="07" sheetId="8" r:id="rId8"/>
    <sheet name="08" sheetId="9" r:id="rId9"/>
    <sheet name="09" sheetId="10" r:id="rId10"/>
    <sheet name="10" sheetId="11" r:id="rId11"/>
    <sheet name="11" sheetId="12" r:id="rId12"/>
    <sheet name="12" sheetId="13" r:id="rId13"/>
    <sheet name="13" sheetId="14" r:id="rId14"/>
    <sheet name="14" sheetId="15" r:id="rId15"/>
    <sheet name="15" sheetId="16" r:id="rId16"/>
    <sheet name="16" sheetId="17" r:id="rId17"/>
    <sheet name="17" sheetId="18" r:id="rId18"/>
    <sheet name="18" sheetId="19" r:id="rId19"/>
    <sheet name="19" sheetId="20" r:id="rId20"/>
    <sheet name="20" sheetId="21" r:id="rId21"/>
    <sheet name="21" sheetId="22" r:id="rId22"/>
    <sheet name="22" sheetId="23" r:id="rId23"/>
    <sheet name="23" sheetId="24" r:id="rId24"/>
    <sheet name="24" sheetId="25" r:id="rId25"/>
    <sheet name="25" sheetId="26" r:id="rId26"/>
    <sheet name="26" sheetId="27" r:id="rId27"/>
    <sheet name="27" sheetId="28" r:id="rId28"/>
    <sheet name="28" sheetId="29" r:id="rId29"/>
    <sheet name="29" sheetId="30" r:id="rId30"/>
    <sheet name="30" sheetId="31" r:id="rId31"/>
    <sheet name="31" sheetId="32" r:id="rId32"/>
    <sheet name="31-2" sheetId="33" r:id="rId33"/>
    <sheet name="32" sheetId="34" r:id="rId34"/>
    <sheet name="32-2" sheetId="35" r:id="rId35"/>
  </sheets>
  <definedNames>
    <definedName name="_xlnm.Print_Area" localSheetId="1">'01'!$B:$N</definedName>
    <definedName name="_xlnm.Print_Area" localSheetId="2">'02'!$B:$N</definedName>
    <definedName name="_xlnm.Print_Area" localSheetId="3">'03'!$B:$N</definedName>
    <definedName name="_xlnm.Print_Area" localSheetId="4">'04'!$B$1:$Q$44</definedName>
    <definedName name="_xlnm.Print_Area" localSheetId="5">'05'!$B$1:$N$17</definedName>
    <definedName name="_xlnm.Print_Area" localSheetId="6">'06'!$B$1:$Y$16</definedName>
    <definedName name="_xlnm.Print_Area" localSheetId="7">'07'!$B$1:$Y$21</definedName>
    <definedName name="_xlnm.Print_Area" localSheetId="8">'08'!$B$1:$Y$30</definedName>
    <definedName name="_xlnm.Print_Area" localSheetId="9">'09'!$B$1:$S$50</definedName>
    <definedName name="_xlnm.Print_Area" localSheetId="10">'10'!$B$1:$S$50</definedName>
    <definedName name="_xlnm.Print_Area" localSheetId="11">'11'!$B$2:$AP$11</definedName>
    <definedName name="_xlnm.Print_Area" localSheetId="12">'12'!$B$2:$AP$11</definedName>
    <definedName name="_xlnm.Print_Area" localSheetId="13">'13'!$B$1:$Y$12</definedName>
    <definedName name="_xlnm.Print_Area" localSheetId="14">'14'!$B$2:$AO$7</definedName>
    <definedName name="_xlnm.Print_Area" localSheetId="15">'15'!$B$2:$AO$7</definedName>
    <definedName name="_xlnm.Print_Area" localSheetId="16">'16'!$B$1:$Y$12</definedName>
    <definedName name="_xlnm.Print_Area" localSheetId="17">'17'!$B$2:$AO$7</definedName>
    <definedName name="_xlnm.Print_Area" localSheetId="18">'18'!$B$2:$AO$7</definedName>
    <definedName name="_xlnm.Print_Area" localSheetId="19">'19'!$B$1:$Y$12</definedName>
    <definedName name="_xlnm.Print_Area" localSheetId="20">'20'!$B$2:$AO$11</definedName>
    <definedName name="_xlnm.Print_Area" localSheetId="21">'21'!$B$1:$Y$34</definedName>
    <definedName name="_xlnm.Print_Area" localSheetId="22">'22'!$B$1:$N$75</definedName>
    <definedName name="_xlnm.Print_Area" localSheetId="23">'23'!$B$1:$V$74</definedName>
    <definedName name="_xlnm.Print_Area" localSheetId="26">'26'!$B$1:$Y$28</definedName>
    <definedName name="_xlnm.Print_Area" localSheetId="27">'27'!$B$1:$Y$26</definedName>
    <definedName name="_xlnm.Print_Area" localSheetId="28">'28'!$B$1:$Y$28</definedName>
    <definedName name="_xlnm.Print_Area" localSheetId="30">'30'!$B$1:$Y$36</definedName>
    <definedName name="_xlnm.Print_Area" localSheetId="31">'31'!$B$2:$AU$10</definedName>
    <definedName name="_xlnm.Print_Area" localSheetId="32">'31-2'!$B$2:$AU$11</definedName>
    <definedName name="_xlnm.Print_Area" localSheetId="33">'32'!$B$2:$AG$32</definedName>
    <definedName name="_xlnm.Print_Area" localSheetId="34">'32-2'!$B$2:$AG$33</definedName>
    <definedName name="_xlnm.Print_Titles" localSheetId="9">'09'!$2:$5</definedName>
    <definedName name="_xlnm.Print_Titles" localSheetId="10">'10'!$4:$5</definedName>
    <definedName name="_xlnm.Print_Titles" localSheetId="11">'11'!$B:$C,'11'!$4:$5</definedName>
    <definedName name="_xlnm.Print_Titles" localSheetId="12">'12'!$B:$C,'12'!$4:$5</definedName>
    <definedName name="_xlnm.Print_Titles" localSheetId="14">'14'!$B:$B,'14'!$4:$5</definedName>
    <definedName name="_xlnm.Print_Titles" localSheetId="15">'15'!$B:$B,'15'!$4:$5</definedName>
    <definedName name="_xlnm.Print_Titles" localSheetId="17">'17'!$B:$B,'17'!$4:$5</definedName>
    <definedName name="_xlnm.Print_Titles" localSheetId="18">'18'!$B:$B,'18'!$4:$5</definedName>
    <definedName name="_xlnm.Print_Titles" localSheetId="20">'20'!$B:$B,'20'!$4:$5</definedName>
    <definedName name="_xlnm.Print_Titles" localSheetId="22">'22'!$2:$7</definedName>
    <definedName name="_xlnm.Print_Titles" localSheetId="23">'23'!$2:$6</definedName>
    <definedName name="_xlnm.Print_Titles" localSheetId="31">'31'!$B:$B,'31'!$4:$5</definedName>
    <definedName name="_xlnm.Print_Titles" localSheetId="32">'31-2'!$B:$B,'31-2'!$4:$5</definedName>
    <definedName name="_xlnm.Print_Titles" localSheetId="33">'32'!$B:$C,'32'!$4:$5</definedName>
    <definedName name="_xlnm.Print_Titles" localSheetId="34">'32-2'!$B:$C,'32-2'!$4:$5</definedName>
  </definedNames>
  <calcPr calcId="162913"/>
</workbook>
</file>

<file path=xl/calcChain.xml><?xml version="1.0" encoding="utf-8"?>
<calcChain xmlns="http://schemas.openxmlformats.org/spreadsheetml/2006/main">
  <c r="X11" i="31" l="1"/>
  <c r="V11" i="31"/>
  <c r="W11" i="31" s="1"/>
  <c r="U11" i="31"/>
  <c r="T11" i="31"/>
  <c r="R11" i="31"/>
  <c r="S11" i="31" s="1"/>
  <c r="P11" i="31"/>
  <c r="N11" i="31"/>
  <c r="O11" i="31" s="1"/>
  <c r="M11" i="31"/>
  <c r="L11" i="31"/>
  <c r="J11" i="31"/>
  <c r="K11" i="31" s="1"/>
  <c r="H11" i="31"/>
  <c r="F11" i="31"/>
  <c r="G11" i="31" s="1"/>
  <c r="X10" i="31"/>
  <c r="V10" i="31"/>
  <c r="W10" i="31" s="1"/>
  <c r="U10" i="31"/>
  <c r="T10" i="31"/>
  <c r="R10" i="31"/>
  <c r="S10" i="31" s="1"/>
  <c r="P10" i="31"/>
  <c r="N10" i="31"/>
  <c r="O10" i="31" s="1"/>
  <c r="M10" i="31"/>
  <c r="L10" i="31"/>
  <c r="J10" i="31"/>
  <c r="K10" i="31" s="1"/>
  <c r="H10" i="31"/>
  <c r="F10" i="31"/>
  <c r="G10" i="31" s="1"/>
  <c r="X9" i="31"/>
  <c r="V9" i="31"/>
  <c r="W9" i="31" s="1"/>
  <c r="U9" i="31"/>
  <c r="T9" i="31"/>
  <c r="R9" i="31"/>
  <c r="S9" i="31" s="1"/>
  <c r="P9" i="31"/>
  <c r="N9" i="31"/>
  <c r="O9" i="31" s="1"/>
  <c r="M9" i="31"/>
  <c r="L9" i="31"/>
  <c r="J9" i="31"/>
  <c r="K9" i="31" s="1"/>
  <c r="H9" i="31"/>
  <c r="F9" i="31"/>
  <c r="G9" i="31" s="1"/>
  <c r="X8" i="31"/>
  <c r="V8" i="31"/>
  <c r="W8" i="31" s="1"/>
  <c r="U8" i="31"/>
  <c r="T8" i="31"/>
  <c r="R8" i="31"/>
  <c r="S8" i="31" s="1"/>
  <c r="P8" i="31"/>
  <c r="N8" i="31"/>
  <c r="O8" i="31" s="1"/>
  <c r="M8" i="31"/>
  <c r="L8" i="31"/>
  <c r="J8" i="31"/>
  <c r="K8" i="31" s="1"/>
  <c r="H8" i="31"/>
  <c r="F8" i="31"/>
  <c r="G8" i="31" s="1"/>
  <c r="X7" i="31"/>
  <c r="V7" i="31"/>
  <c r="W7" i="31" s="1"/>
  <c r="U7" i="31"/>
  <c r="T7" i="31"/>
  <c r="R7" i="31"/>
  <c r="S7" i="31" s="1"/>
  <c r="P7" i="31"/>
  <c r="N7" i="31"/>
  <c r="O7" i="31" s="1"/>
  <c r="M7" i="31"/>
  <c r="L7" i="31"/>
  <c r="J7" i="31"/>
  <c r="K7" i="31" s="1"/>
  <c r="H7" i="31"/>
  <c r="F7" i="31"/>
  <c r="G7" i="31" s="1"/>
  <c r="X6" i="31"/>
  <c r="Y7" i="31" s="1"/>
  <c r="V6" i="31"/>
  <c r="T6" i="31"/>
  <c r="R6" i="31"/>
  <c r="P6" i="31"/>
  <c r="Q10" i="31" s="1"/>
  <c r="N6" i="31"/>
  <c r="L6" i="31"/>
  <c r="J6" i="31"/>
  <c r="H6" i="31"/>
  <c r="I11" i="31" s="1"/>
  <c r="F6" i="31"/>
  <c r="E11" i="31"/>
  <c r="E10" i="31"/>
  <c r="E9" i="31"/>
  <c r="E8" i="31"/>
  <c r="E7" i="31"/>
  <c r="D11" i="31"/>
  <c r="D10" i="31"/>
  <c r="D9" i="31"/>
  <c r="D8" i="31"/>
  <c r="D7" i="31"/>
  <c r="D6" i="31"/>
  <c r="Y23" i="31"/>
  <c r="Y22" i="31"/>
  <c r="Y21" i="31"/>
  <c r="Y20" i="31"/>
  <c r="Y19" i="31"/>
  <c r="X18" i="31"/>
  <c r="W23" i="31"/>
  <c r="W22" i="31"/>
  <c r="W21" i="31"/>
  <c r="W20" i="31"/>
  <c r="W19" i="31"/>
  <c r="V18" i="31"/>
  <c r="U23" i="31"/>
  <c r="U22" i="31"/>
  <c r="U21" i="31"/>
  <c r="U20" i="31"/>
  <c r="U19" i="31"/>
  <c r="S23" i="31"/>
  <c r="S22" i="31"/>
  <c r="S21" i="31"/>
  <c r="S20" i="31"/>
  <c r="S19" i="31"/>
  <c r="T18" i="31"/>
  <c r="R18" i="31"/>
  <c r="Q23" i="31"/>
  <c r="Q22" i="31"/>
  <c r="Q21" i="31"/>
  <c r="Q20" i="31"/>
  <c r="Q19" i="31"/>
  <c r="P18" i="31"/>
  <c r="O23" i="31"/>
  <c r="O22" i="31"/>
  <c r="O21" i="31"/>
  <c r="O20" i="31"/>
  <c r="O19" i="31"/>
  <c r="N18" i="31"/>
  <c r="M23" i="31"/>
  <c r="M22" i="31"/>
  <c r="M21" i="31"/>
  <c r="M20" i="31"/>
  <c r="M19" i="31"/>
  <c r="L18" i="31"/>
  <c r="K23" i="31"/>
  <c r="K22" i="31"/>
  <c r="K21" i="31"/>
  <c r="K20" i="31"/>
  <c r="K19" i="31"/>
  <c r="J18" i="31"/>
  <c r="I23" i="31"/>
  <c r="I22" i="31"/>
  <c r="I21" i="31"/>
  <c r="I20" i="31"/>
  <c r="I19" i="31"/>
  <c r="H18" i="31"/>
  <c r="G23" i="31"/>
  <c r="G22" i="31"/>
  <c r="G21" i="31"/>
  <c r="G20" i="31"/>
  <c r="G19" i="31"/>
  <c r="F18" i="31"/>
  <c r="E23" i="31"/>
  <c r="E22" i="31"/>
  <c r="E21" i="31"/>
  <c r="E20" i="31"/>
  <c r="E19" i="31"/>
  <c r="D18" i="31"/>
  <c r="Y17" i="31"/>
  <c r="Y16" i="31"/>
  <c r="Y15" i="31"/>
  <c r="Y14" i="31"/>
  <c r="Y13" i="31"/>
  <c r="X12" i="31"/>
  <c r="W17" i="31"/>
  <c r="W16" i="31"/>
  <c r="W15" i="31"/>
  <c r="W14" i="31"/>
  <c r="W13" i="31"/>
  <c r="V12" i="31"/>
  <c r="U17" i="31"/>
  <c r="U16" i="31"/>
  <c r="U15" i="31"/>
  <c r="U14" i="31"/>
  <c r="U13" i="31"/>
  <c r="T12" i="31"/>
  <c r="I8" i="31" l="1"/>
  <c r="Q8" i="31"/>
  <c r="Y8" i="31"/>
  <c r="Q9" i="31"/>
  <c r="Y9" i="31"/>
  <c r="I10" i="31"/>
  <c r="Y10" i="31"/>
  <c r="Q11" i="31"/>
  <c r="Y11" i="31"/>
  <c r="I7" i="31"/>
  <c r="Q7" i="31"/>
  <c r="I9" i="31"/>
  <c r="S17" i="31"/>
  <c r="S16" i="31"/>
  <c r="S15" i="31"/>
  <c r="S14" i="31"/>
  <c r="S13" i="31"/>
  <c r="R12" i="31"/>
  <c r="Q17" i="31"/>
  <c r="Q16" i="31"/>
  <c r="Q15" i="31"/>
  <c r="Q14" i="31"/>
  <c r="Q13" i="31"/>
  <c r="P12" i="31"/>
  <c r="O17" i="31"/>
  <c r="O16" i="31"/>
  <c r="O15" i="31"/>
  <c r="O14" i="31"/>
  <c r="O13" i="31"/>
  <c r="N12" i="31"/>
  <c r="M17" i="31"/>
  <c r="M16" i="31"/>
  <c r="M15" i="31"/>
  <c r="M14" i="31"/>
  <c r="M13" i="31"/>
  <c r="L12" i="31"/>
  <c r="K17" i="31"/>
  <c r="K16" i="31"/>
  <c r="K15" i="31"/>
  <c r="K14" i="31"/>
  <c r="K13" i="31"/>
  <c r="J12" i="31"/>
  <c r="I17" i="31"/>
  <c r="I16" i="31"/>
  <c r="I15" i="31"/>
  <c r="I14" i="31"/>
  <c r="I13" i="31"/>
  <c r="H12" i="31"/>
  <c r="G17" i="31"/>
  <c r="G16" i="31"/>
  <c r="G15" i="31"/>
  <c r="G14" i="31"/>
  <c r="G13" i="31"/>
  <c r="F12" i="31"/>
  <c r="E17" i="31"/>
  <c r="E16" i="31"/>
  <c r="E15" i="31"/>
  <c r="E14" i="31"/>
  <c r="E13" i="31"/>
  <c r="D12" i="31"/>
  <c r="Y13" i="30"/>
  <c r="Y12" i="30"/>
  <c r="Y11" i="30"/>
  <c r="Y10" i="30"/>
  <c r="Y9" i="30"/>
  <c r="Y8" i="30"/>
  <c r="Y7" i="30"/>
  <c r="W13" i="30"/>
  <c r="W12" i="30"/>
  <c r="W11" i="30"/>
  <c r="W10" i="30"/>
  <c r="W9" i="30"/>
  <c r="W8" i="30"/>
  <c r="W7" i="30"/>
  <c r="U13" i="30"/>
  <c r="U12" i="30"/>
  <c r="U11" i="30"/>
  <c r="U10" i="30"/>
  <c r="U9" i="30"/>
  <c r="U8" i="30"/>
  <c r="U7" i="30"/>
  <c r="S13" i="30"/>
  <c r="S12" i="30"/>
  <c r="S11" i="30"/>
  <c r="S10" i="30"/>
  <c r="S9" i="30"/>
  <c r="S8" i="30"/>
  <c r="S7" i="30"/>
  <c r="Q13" i="30"/>
  <c r="Q12" i="30"/>
  <c r="Q11" i="30"/>
  <c r="Q10" i="30"/>
  <c r="Q9" i="30"/>
  <c r="Q8" i="30"/>
  <c r="Q7" i="30"/>
  <c r="O13" i="30"/>
  <c r="O12" i="30"/>
  <c r="O11" i="30"/>
  <c r="O10" i="30"/>
  <c r="O9" i="30"/>
  <c r="O8" i="30"/>
  <c r="O7" i="30"/>
  <c r="M13" i="30"/>
  <c r="M12" i="30"/>
  <c r="M11" i="30"/>
  <c r="M10" i="30"/>
  <c r="M9" i="30"/>
  <c r="M8" i="30"/>
  <c r="M7" i="30"/>
  <c r="K13" i="30"/>
  <c r="K12" i="30"/>
  <c r="K11" i="30"/>
  <c r="K10" i="30"/>
  <c r="K9" i="30"/>
  <c r="K8" i="30"/>
  <c r="K7" i="30"/>
  <c r="I13" i="30"/>
  <c r="I12" i="30"/>
  <c r="I11" i="30"/>
  <c r="I10" i="30"/>
  <c r="I9" i="30"/>
  <c r="I8" i="30"/>
  <c r="I7" i="30"/>
  <c r="G13" i="30"/>
  <c r="G12" i="30"/>
  <c r="G11" i="30"/>
  <c r="G10" i="30"/>
  <c r="G9" i="30"/>
  <c r="G8" i="30"/>
  <c r="G7" i="30"/>
  <c r="E13" i="30"/>
  <c r="E12" i="30"/>
  <c r="E11" i="30"/>
  <c r="E10" i="30"/>
  <c r="E9" i="30"/>
  <c r="E8" i="30"/>
  <c r="E7" i="30"/>
  <c r="X13" i="30"/>
  <c r="X12" i="30"/>
  <c r="X11" i="30"/>
  <c r="X10" i="30"/>
  <c r="X9" i="30"/>
  <c r="X8" i="30"/>
  <c r="X7" i="30"/>
  <c r="V13" i="30"/>
  <c r="V12" i="30"/>
  <c r="V11" i="30"/>
  <c r="V10" i="30"/>
  <c r="V9" i="30"/>
  <c r="V8" i="30"/>
  <c r="V7" i="30"/>
  <c r="T13" i="30"/>
  <c r="T12" i="30"/>
  <c r="T11" i="30"/>
  <c r="T10" i="30"/>
  <c r="T9" i="30"/>
  <c r="T8" i="30"/>
  <c r="T7" i="30"/>
  <c r="R13" i="30"/>
  <c r="R12" i="30"/>
  <c r="R11" i="30"/>
  <c r="R10" i="30"/>
  <c r="R9" i="30"/>
  <c r="R8" i="30"/>
  <c r="R7" i="30"/>
  <c r="P13" i="30"/>
  <c r="P12" i="30"/>
  <c r="P11" i="30"/>
  <c r="P10" i="30"/>
  <c r="P9" i="30"/>
  <c r="P8" i="30"/>
  <c r="P7" i="30"/>
  <c r="N13" i="30"/>
  <c r="N12" i="30"/>
  <c r="N11" i="30"/>
  <c r="N10" i="30"/>
  <c r="N9" i="30"/>
  <c r="N8" i="30"/>
  <c r="N7" i="30"/>
  <c r="L13" i="30"/>
  <c r="L12" i="30"/>
  <c r="L11" i="30"/>
  <c r="L10" i="30"/>
  <c r="L9" i="30"/>
  <c r="L8" i="30"/>
  <c r="L7" i="30"/>
  <c r="J13" i="30"/>
  <c r="J12" i="30"/>
  <c r="J11" i="30"/>
  <c r="J10" i="30"/>
  <c r="J9" i="30"/>
  <c r="J8" i="30"/>
  <c r="J7" i="30"/>
  <c r="H13" i="30"/>
  <c r="H12" i="30"/>
  <c r="H11" i="30"/>
  <c r="H10" i="30"/>
  <c r="H9" i="30"/>
  <c r="H8" i="30"/>
  <c r="H7" i="30"/>
  <c r="F13" i="30"/>
  <c r="F12" i="30"/>
  <c r="F11" i="30"/>
  <c r="F10" i="30"/>
  <c r="F9" i="30"/>
  <c r="F8" i="30"/>
  <c r="F7" i="30"/>
  <c r="D7" i="30"/>
  <c r="D13" i="30"/>
  <c r="D12" i="30"/>
  <c r="D11" i="30"/>
  <c r="D10" i="30"/>
  <c r="D9" i="30"/>
  <c r="D8" i="30"/>
  <c r="X6" i="30"/>
  <c r="V6" i="30"/>
  <c r="T6" i="30"/>
  <c r="R6" i="30"/>
  <c r="P6" i="30"/>
  <c r="N6" i="30"/>
  <c r="L6" i="30"/>
  <c r="J6" i="30"/>
  <c r="H6" i="30"/>
  <c r="F6" i="30"/>
  <c r="D6" i="30"/>
  <c r="Y29" i="30"/>
  <c r="Y28" i="30"/>
  <c r="Y27" i="30"/>
  <c r="Y26" i="30"/>
  <c r="Y25" i="30"/>
  <c r="Y24" i="30"/>
  <c r="Y23" i="30"/>
  <c r="X22" i="30"/>
  <c r="W29" i="30"/>
  <c r="W28" i="30"/>
  <c r="W27" i="30"/>
  <c r="W26" i="30"/>
  <c r="W25" i="30"/>
  <c r="W24" i="30"/>
  <c r="W23" i="30"/>
  <c r="V22" i="30"/>
  <c r="U29" i="30"/>
  <c r="U28" i="30"/>
  <c r="U27" i="30"/>
  <c r="U26" i="30"/>
  <c r="U25" i="30"/>
  <c r="U24" i="30"/>
  <c r="U23" i="30"/>
  <c r="T22" i="30"/>
  <c r="S29" i="30"/>
  <c r="S28" i="30"/>
  <c r="S27" i="30"/>
  <c r="S26" i="30"/>
  <c r="S25" i="30"/>
  <c r="S24" i="30"/>
  <c r="S23" i="30"/>
  <c r="R22" i="30"/>
  <c r="Q29" i="30"/>
  <c r="Q28" i="30"/>
  <c r="Q27" i="30"/>
  <c r="Q26" i="30"/>
  <c r="Q25" i="30"/>
  <c r="Q24" i="30"/>
  <c r="Q23" i="30"/>
  <c r="P22" i="30"/>
  <c r="O29" i="30"/>
  <c r="O28" i="30"/>
  <c r="O27" i="30"/>
  <c r="O26" i="30"/>
  <c r="O25" i="30"/>
  <c r="O24" i="30"/>
  <c r="O23" i="30"/>
  <c r="N22" i="30"/>
  <c r="M29" i="30"/>
  <c r="M28" i="30"/>
  <c r="M27" i="30"/>
  <c r="M26" i="30"/>
  <c r="M25" i="30"/>
  <c r="M24" i="30"/>
  <c r="M23" i="30"/>
  <c r="L22" i="30"/>
  <c r="K29" i="30"/>
  <c r="K28" i="30"/>
  <c r="K27" i="30"/>
  <c r="K26" i="30"/>
  <c r="K25" i="30"/>
  <c r="K24" i="30"/>
  <c r="K23" i="30"/>
  <c r="J22" i="30"/>
  <c r="I29" i="30"/>
  <c r="I28" i="30"/>
  <c r="I27" i="30"/>
  <c r="I26" i="30"/>
  <c r="I25" i="30"/>
  <c r="I24" i="30"/>
  <c r="I23" i="30"/>
  <c r="H22" i="30"/>
  <c r="G29" i="30"/>
  <c r="G28" i="30"/>
  <c r="G27" i="30"/>
  <c r="G26" i="30"/>
  <c r="G25" i="30"/>
  <c r="G24" i="30"/>
  <c r="G23" i="30"/>
  <c r="F22" i="30"/>
  <c r="E29" i="30"/>
  <c r="E28" i="30"/>
  <c r="E27" i="30"/>
  <c r="E26" i="30"/>
  <c r="E25" i="30"/>
  <c r="E24" i="30"/>
  <c r="E23" i="30"/>
  <c r="D22" i="30"/>
  <c r="D23" i="30"/>
  <c r="X14" i="30" l="1"/>
  <c r="X15" i="30"/>
  <c r="W21" i="30"/>
  <c r="W20" i="30"/>
  <c r="W19" i="30"/>
  <c r="W18" i="30"/>
  <c r="W17" i="30"/>
  <c r="W16" i="30"/>
  <c r="W15" i="30"/>
  <c r="V14" i="30"/>
  <c r="V15" i="30"/>
  <c r="U21" i="30"/>
  <c r="U20" i="30"/>
  <c r="U19" i="30"/>
  <c r="U18" i="30"/>
  <c r="U17" i="30"/>
  <c r="U16" i="30"/>
  <c r="U15" i="30"/>
  <c r="T14" i="30"/>
  <c r="T15" i="30"/>
  <c r="S21" i="30"/>
  <c r="S20" i="30"/>
  <c r="S19" i="30"/>
  <c r="S18" i="30"/>
  <c r="S17" i="30"/>
  <c r="S16" i="30"/>
  <c r="S15" i="30"/>
  <c r="R14" i="30"/>
  <c r="Q21" i="30"/>
  <c r="Q20" i="30"/>
  <c r="Q19" i="30"/>
  <c r="Q18" i="30"/>
  <c r="Q17" i="30"/>
  <c r="Q16" i="30"/>
  <c r="Q15" i="30"/>
  <c r="P14" i="30"/>
  <c r="P15" i="30"/>
  <c r="O21" i="30"/>
  <c r="O20" i="30"/>
  <c r="O19" i="30"/>
  <c r="O18" i="30"/>
  <c r="O17" i="30"/>
  <c r="O16" i="30"/>
  <c r="O15" i="30"/>
  <c r="N14" i="30"/>
  <c r="N15" i="30"/>
  <c r="M21" i="30"/>
  <c r="M20" i="30"/>
  <c r="M19" i="30"/>
  <c r="M18" i="30"/>
  <c r="M17" i="30"/>
  <c r="M16" i="30"/>
  <c r="M15" i="30"/>
  <c r="L14" i="30"/>
  <c r="L15" i="30"/>
  <c r="K21" i="30"/>
  <c r="K20" i="30"/>
  <c r="K19" i="30"/>
  <c r="K18" i="30"/>
  <c r="K17" i="30"/>
  <c r="K16" i="30"/>
  <c r="K15" i="30"/>
  <c r="J14" i="30"/>
  <c r="J15" i="30"/>
  <c r="I21" i="30"/>
  <c r="I20" i="30"/>
  <c r="I19" i="30"/>
  <c r="I18" i="30"/>
  <c r="I17" i="30"/>
  <c r="I16" i="30"/>
  <c r="I15" i="30"/>
  <c r="H14" i="30"/>
  <c r="H15" i="30"/>
  <c r="G21" i="30"/>
  <c r="G20" i="30"/>
  <c r="G19" i="30"/>
  <c r="G18" i="30"/>
  <c r="G17" i="30"/>
  <c r="G16" i="30"/>
  <c r="G15" i="30"/>
  <c r="E20" i="30"/>
  <c r="E19" i="30"/>
  <c r="E18" i="30"/>
  <c r="E17" i="30"/>
  <c r="E16" i="30"/>
  <c r="E15" i="30"/>
  <c r="E21" i="30"/>
  <c r="F14" i="30"/>
  <c r="F15" i="30"/>
  <c r="D14" i="30"/>
  <c r="X9" i="29" l="1"/>
  <c r="X8" i="29"/>
  <c r="X7" i="29"/>
  <c r="Y13" i="29"/>
  <c r="Y12" i="29"/>
  <c r="Y11" i="29"/>
  <c r="X10" i="29"/>
  <c r="Y17" i="29"/>
  <c r="Y16" i="29"/>
  <c r="Y15" i="29"/>
  <c r="X14" i="29"/>
  <c r="V9" i="29"/>
  <c r="V8" i="29"/>
  <c r="V7" i="29"/>
  <c r="W13" i="29"/>
  <c r="W12" i="29"/>
  <c r="W11" i="29"/>
  <c r="V10" i="29"/>
  <c r="W17" i="29"/>
  <c r="W16" i="29"/>
  <c r="W15" i="29"/>
  <c r="V14" i="29"/>
  <c r="T9" i="29"/>
  <c r="T8" i="29"/>
  <c r="T7" i="29"/>
  <c r="U13" i="29"/>
  <c r="U12" i="29"/>
  <c r="U11" i="29"/>
  <c r="T10" i="29"/>
  <c r="U17" i="29"/>
  <c r="U16" i="29"/>
  <c r="U15" i="29"/>
  <c r="T14" i="29"/>
  <c r="R9" i="29"/>
  <c r="R8" i="29"/>
  <c r="R7" i="29"/>
  <c r="S13" i="29"/>
  <c r="S12" i="29"/>
  <c r="S11" i="29"/>
  <c r="S17" i="29"/>
  <c r="S16" i="29"/>
  <c r="S15" i="29"/>
  <c r="R14" i="29"/>
  <c r="P14" i="29"/>
  <c r="Q17" i="29" s="1"/>
  <c r="R10" i="29"/>
  <c r="P9" i="29"/>
  <c r="P8" i="29"/>
  <c r="P7" i="29"/>
  <c r="Q13" i="29"/>
  <c r="Q12" i="29"/>
  <c r="Q11" i="29"/>
  <c r="P10" i="29"/>
  <c r="N9" i="29"/>
  <c r="N8" i="29"/>
  <c r="N7" i="29"/>
  <c r="O13" i="29"/>
  <c r="O12" i="29"/>
  <c r="O11" i="29"/>
  <c r="N10" i="29"/>
  <c r="O17" i="29"/>
  <c r="O16" i="29"/>
  <c r="O15" i="29"/>
  <c r="N14" i="29"/>
  <c r="L9" i="29"/>
  <c r="L8" i="29"/>
  <c r="L7" i="29"/>
  <c r="M13" i="29"/>
  <c r="M12" i="29"/>
  <c r="M11" i="29"/>
  <c r="L10" i="29"/>
  <c r="M17" i="29"/>
  <c r="M16" i="29"/>
  <c r="M15" i="29"/>
  <c r="L14" i="29"/>
  <c r="J9" i="29"/>
  <c r="J8" i="29"/>
  <c r="J7" i="29"/>
  <c r="K13" i="29"/>
  <c r="K12" i="29"/>
  <c r="K11" i="29"/>
  <c r="J10" i="29"/>
  <c r="J14" i="29"/>
  <c r="K17" i="29" s="1"/>
  <c r="H9" i="29"/>
  <c r="H8" i="29"/>
  <c r="H7" i="29"/>
  <c r="I13" i="29"/>
  <c r="I12" i="29"/>
  <c r="I11" i="29"/>
  <c r="H10" i="29"/>
  <c r="D6" i="29"/>
  <c r="E8" i="29" s="1"/>
  <c r="D14" i="29"/>
  <c r="E17" i="29" s="1"/>
  <c r="F14" i="29"/>
  <c r="G17" i="29" s="1"/>
  <c r="F10" i="29"/>
  <c r="G12" i="29" s="1"/>
  <c r="H14" i="29"/>
  <c r="I15" i="29" s="1"/>
  <c r="E7" i="29"/>
  <c r="G13" i="29"/>
  <c r="E11" i="29"/>
  <c r="E12" i="29"/>
  <c r="E13" i="29"/>
  <c r="F7" i="29"/>
  <c r="F8" i="29"/>
  <c r="F9" i="29"/>
  <c r="D10" i="29"/>
  <c r="H6" i="29" l="1"/>
  <c r="I16" i="29"/>
  <c r="I17" i="29"/>
  <c r="I8" i="29"/>
  <c r="I9" i="29"/>
  <c r="I7" i="29"/>
  <c r="Q15" i="29"/>
  <c r="Q16" i="29"/>
  <c r="P6" i="29"/>
  <c r="Q9" i="29" s="1"/>
  <c r="F6" i="29"/>
  <c r="G7" i="29" s="1"/>
  <c r="E15" i="29"/>
  <c r="G8" i="29"/>
  <c r="G9" i="29"/>
  <c r="X6" i="29"/>
  <c r="Y7" i="29" s="1"/>
  <c r="V6" i="29"/>
  <c r="W7" i="29" s="1"/>
  <c r="T6" i="29"/>
  <c r="U7" i="29" s="1"/>
  <c r="R6" i="29"/>
  <c r="S7" i="29" s="1"/>
  <c r="N6" i="29"/>
  <c r="O7" i="29" s="1"/>
  <c r="L6" i="29"/>
  <c r="M7" i="29" s="1"/>
  <c r="J6" i="29"/>
  <c r="K8" i="29" s="1"/>
  <c r="K15" i="29"/>
  <c r="K16" i="29"/>
  <c r="E9" i="29"/>
  <c r="E16" i="29"/>
  <c r="G16" i="29"/>
  <c r="G15" i="29"/>
  <c r="G11" i="29"/>
  <c r="Q8" i="29" l="1"/>
  <c r="Q7" i="29"/>
  <c r="Y9" i="29"/>
  <c r="Y8" i="29"/>
  <c r="W9" i="29"/>
  <c r="W8" i="29"/>
  <c r="U9" i="29"/>
  <c r="U8" i="29"/>
  <c r="S9" i="29"/>
  <c r="S8" i="29"/>
  <c r="O9" i="29"/>
  <c r="O8" i="29"/>
  <c r="M9" i="29"/>
  <c r="M8" i="29"/>
  <c r="K9" i="29"/>
  <c r="K7" i="29"/>
</calcChain>
</file>

<file path=xl/sharedStrings.xml><?xml version="1.0" encoding="utf-8"?>
<sst xmlns="http://schemas.openxmlformats.org/spreadsheetml/2006/main" count="2052" uniqueCount="321">
  <si>
    <t>(1)身長・体重の平均値及び標準偏差―年齢階級別、人数、平均値、標準偏差―男性・女性、20歳以上　　〔年齢階級④〕</t>
    <rPh sb="3" eb="5">
      <t>シンチョウ</t>
    </rPh>
    <rPh sb="6" eb="8">
      <t>タイジュウ</t>
    </rPh>
    <rPh sb="9" eb="11">
      <t>ヘイキン</t>
    </rPh>
    <rPh sb="11" eb="12">
      <t>チ</t>
    </rPh>
    <rPh sb="12" eb="13">
      <t>オヨ</t>
    </rPh>
    <rPh sb="14" eb="16">
      <t>ヒョウジュン</t>
    </rPh>
    <rPh sb="16" eb="18">
      <t>ヘンサ</t>
    </rPh>
    <rPh sb="19" eb="21">
      <t>ネンレイ</t>
    </rPh>
    <rPh sb="21" eb="23">
      <t>カイキュウ</t>
    </rPh>
    <rPh sb="23" eb="24">
      <t>ベツ</t>
    </rPh>
    <rPh sb="25" eb="27">
      <t>ニンズウ</t>
    </rPh>
    <rPh sb="28" eb="31">
      <t>ヘイキンチ</t>
    </rPh>
    <rPh sb="32" eb="34">
      <t>ヒョウジュン</t>
    </rPh>
    <rPh sb="34" eb="36">
      <t>ヘンサ</t>
    </rPh>
    <phoneticPr fontId="18"/>
  </si>
  <si>
    <t>男　性</t>
    <rPh sb="0" eb="1">
      <t>オトコ</t>
    </rPh>
    <rPh sb="2" eb="3">
      <t>セイ</t>
    </rPh>
    <phoneticPr fontId="18"/>
  </si>
  <si>
    <t>女　性</t>
    <rPh sb="0" eb="1">
      <t>オンナ</t>
    </rPh>
    <rPh sb="2" eb="3">
      <t>セイ</t>
    </rPh>
    <phoneticPr fontId="18"/>
  </si>
  <si>
    <t>身　長(cm)</t>
    <rPh sb="0" eb="1">
      <t>ミ</t>
    </rPh>
    <rPh sb="2" eb="3">
      <t>チョウ</t>
    </rPh>
    <phoneticPr fontId="18"/>
  </si>
  <si>
    <t>体　重(kg)</t>
    <rPh sb="0" eb="1">
      <t>カラダ</t>
    </rPh>
    <rPh sb="2" eb="3">
      <t>ジュウ</t>
    </rPh>
    <phoneticPr fontId="18"/>
  </si>
  <si>
    <t>人数</t>
    <rPh sb="0" eb="2">
      <t>ニンズウ</t>
    </rPh>
    <phoneticPr fontId="18"/>
  </si>
  <si>
    <t>平均値</t>
    <rPh sb="0" eb="3">
      <t>ヘイキンチ</t>
    </rPh>
    <phoneticPr fontId="18"/>
  </si>
  <si>
    <t>標準偏差</t>
    <rPh sb="0" eb="2">
      <t>ヒョウジュン</t>
    </rPh>
    <rPh sb="2" eb="4">
      <t>ヘンサ</t>
    </rPh>
    <phoneticPr fontId="18"/>
  </si>
  <si>
    <t>総　数</t>
    <rPh sb="0" eb="1">
      <t>ソウ</t>
    </rPh>
    <rPh sb="2" eb="3">
      <t>スウ</t>
    </rPh>
    <phoneticPr fontId="18"/>
  </si>
  <si>
    <t>20-29歳</t>
    <rPh sb="5" eb="6">
      <t>サイ</t>
    </rPh>
    <phoneticPr fontId="18"/>
  </si>
  <si>
    <t>30-39歳</t>
    <rPh sb="5" eb="6">
      <t>サイ</t>
    </rPh>
    <phoneticPr fontId="18"/>
  </si>
  <si>
    <t>40-49歳</t>
    <rPh sb="5" eb="6">
      <t>サイ</t>
    </rPh>
    <phoneticPr fontId="18"/>
  </si>
  <si>
    <t>50-59歳</t>
    <rPh sb="5" eb="6">
      <t>サイ</t>
    </rPh>
    <phoneticPr fontId="18"/>
  </si>
  <si>
    <t>60-69歳</t>
    <rPh sb="5" eb="6">
      <t>サイ</t>
    </rPh>
    <phoneticPr fontId="18"/>
  </si>
  <si>
    <t>70-79歳</t>
    <rPh sb="5" eb="6">
      <t>サイ</t>
    </rPh>
    <phoneticPr fontId="18"/>
  </si>
  <si>
    <t>80歳以上</t>
    <rPh sb="2" eb="3">
      <t>サイ</t>
    </rPh>
    <rPh sb="3" eb="5">
      <t>イジョウ</t>
    </rPh>
    <phoneticPr fontId="18"/>
  </si>
  <si>
    <t>(再掲)</t>
    <rPh sb="1" eb="3">
      <t>サイケイ</t>
    </rPh>
    <phoneticPr fontId="18"/>
  </si>
  <si>
    <t>20-39歳</t>
    <rPh sb="5" eb="6">
      <t>サイ</t>
    </rPh>
    <phoneticPr fontId="18"/>
  </si>
  <si>
    <t>40-64歳</t>
    <rPh sb="5" eb="6">
      <t>サイ</t>
    </rPh>
    <phoneticPr fontId="18"/>
  </si>
  <si>
    <t>65-74歳</t>
    <rPh sb="5" eb="6">
      <t>サイ</t>
    </rPh>
    <phoneticPr fontId="18"/>
  </si>
  <si>
    <t>75歳以上</t>
    <rPh sb="2" eb="3">
      <t>サイ</t>
    </rPh>
    <rPh sb="3" eb="5">
      <t>イジョウ</t>
    </rPh>
    <phoneticPr fontId="18"/>
  </si>
  <si>
    <t>70歳以上</t>
    <rPh sb="2" eb="3">
      <t>サイ</t>
    </rPh>
    <rPh sb="3" eb="5">
      <t>イジョウ</t>
    </rPh>
    <phoneticPr fontId="18"/>
  </si>
  <si>
    <t>(2)身長・体重の平均値及び標準偏差―年齢階級別、人数、平均値、標準偏差―男性・女性、20歳以上（妊婦除外）　　〔年齢階級④〕</t>
    <rPh sb="3" eb="5">
      <t>シンチョウ</t>
    </rPh>
    <rPh sb="6" eb="8">
      <t>タイジュウ</t>
    </rPh>
    <rPh sb="9" eb="11">
      <t>ヘイキン</t>
    </rPh>
    <rPh sb="11" eb="12">
      <t>チ</t>
    </rPh>
    <rPh sb="12" eb="13">
      <t>オヨ</t>
    </rPh>
    <rPh sb="14" eb="16">
      <t>ヒョウジュン</t>
    </rPh>
    <rPh sb="16" eb="18">
      <t>ヘンサ</t>
    </rPh>
    <rPh sb="19" eb="21">
      <t>ネンレイ</t>
    </rPh>
    <rPh sb="21" eb="23">
      <t>カイキュウ</t>
    </rPh>
    <rPh sb="23" eb="24">
      <t>ベツ</t>
    </rPh>
    <rPh sb="25" eb="27">
      <t>ニンズウ</t>
    </rPh>
    <rPh sb="28" eb="31">
      <t>ヘイキンチ</t>
    </rPh>
    <rPh sb="32" eb="34">
      <t>ヒョウジュン</t>
    </rPh>
    <rPh sb="34" eb="36">
      <t>ヘンサ</t>
    </rPh>
    <phoneticPr fontId="18"/>
  </si>
  <si>
    <t>(3)ＢＭＩの平均値及び標準偏差―年齢階級別、人数、平均値、標準偏差―男性・女性、20歳以上（妊婦除外）　　〔年齢階級④〕</t>
    <rPh sb="7" eb="10">
      <t>ヘイキンチ</t>
    </rPh>
    <rPh sb="10" eb="11">
      <t>オヨ</t>
    </rPh>
    <rPh sb="12" eb="14">
      <t>ヒョウジュン</t>
    </rPh>
    <rPh sb="14" eb="16">
      <t>ヘンサ</t>
    </rPh>
    <rPh sb="17" eb="19">
      <t>ネンレイ</t>
    </rPh>
    <rPh sb="19" eb="21">
      <t>カイキュウ</t>
    </rPh>
    <rPh sb="21" eb="22">
      <t>ベツ</t>
    </rPh>
    <rPh sb="23" eb="25">
      <t>ニンズウ</t>
    </rPh>
    <rPh sb="26" eb="29">
      <t>ヘイキンチ</t>
    </rPh>
    <rPh sb="30" eb="32">
      <t>ヒョウジュン</t>
    </rPh>
    <rPh sb="32" eb="34">
      <t>ヘンサ</t>
    </rPh>
    <phoneticPr fontId="18"/>
  </si>
  <si>
    <t>(kg／㎡)</t>
    <phoneticPr fontId="18"/>
  </si>
  <si>
    <t>80歳以上</t>
    <rPh sb="2" eb="5">
      <t>サイイジョウ</t>
    </rPh>
    <phoneticPr fontId="18"/>
  </si>
  <si>
    <t>(4)ＢＭＩの状況―年齢階級⑥、肥満度（ＢＭＩ）別、人数、割合―総数・男性・女性、20歳以上（妊婦除外）　　〔年齢階級⑥〕</t>
    <rPh sb="7" eb="9">
      <t>ジョウキョウ</t>
    </rPh>
    <rPh sb="10" eb="12">
      <t>ネンレイ</t>
    </rPh>
    <rPh sb="12" eb="14">
      <t>カイキュウ</t>
    </rPh>
    <rPh sb="16" eb="18">
      <t>ヒマン</t>
    </rPh>
    <rPh sb="18" eb="19">
      <t>ド</t>
    </rPh>
    <rPh sb="24" eb="25">
      <t>ベツ</t>
    </rPh>
    <rPh sb="26" eb="28">
      <t>ニンズウ</t>
    </rPh>
    <rPh sb="29" eb="31">
      <t>ワリアイ</t>
    </rPh>
    <rPh sb="32" eb="34">
      <t>ソウスウ</t>
    </rPh>
    <rPh sb="35" eb="37">
      <t>ダンセイ</t>
    </rPh>
    <rPh sb="38" eb="40">
      <t>ジョセイ</t>
    </rPh>
    <rPh sb="43" eb="46">
      <t>サイイジョウ</t>
    </rPh>
    <rPh sb="47" eb="49">
      <t>ニンプ</t>
    </rPh>
    <rPh sb="49" eb="51">
      <t>ジョガイ</t>
    </rPh>
    <phoneticPr fontId="18"/>
  </si>
  <si>
    <t>や　せ</t>
    <phoneticPr fontId="18"/>
  </si>
  <si>
    <t>普　通</t>
    <rPh sb="0" eb="1">
      <t>ススム</t>
    </rPh>
    <rPh sb="2" eb="3">
      <t>トオ</t>
    </rPh>
    <phoneticPr fontId="18"/>
  </si>
  <si>
    <t>肥　満</t>
    <rPh sb="0" eb="1">
      <t>コエ</t>
    </rPh>
    <rPh sb="2" eb="3">
      <t>マン</t>
    </rPh>
    <phoneticPr fontId="18"/>
  </si>
  <si>
    <t>(再掲)
20以下</t>
    <rPh sb="1" eb="3">
      <t>サイケイ</t>
    </rPh>
    <rPh sb="7" eb="9">
      <t>イカ</t>
    </rPh>
    <phoneticPr fontId="18"/>
  </si>
  <si>
    <t>(再掲)
25以上30未満</t>
    <rPh sb="1" eb="3">
      <t>サイケイ</t>
    </rPh>
    <rPh sb="7" eb="9">
      <t>イジョウ</t>
    </rPh>
    <rPh sb="11" eb="13">
      <t>ミマン</t>
    </rPh>
    <phoneticPr fontId="18"/>
  </si>
  <si>
    <t>(再掲)
30以上</t>
    <rPh sb="1" eb="3">
      <t>サイケイ</t>
    </rPh>
    <rPh sb="7" eb="9">
      <t>イジョウ</t>
    </rPh>
    <phoneticPr fontId="18"/>
  </si>
  <si>
    <t>18.5未満</t>
    <rPh sb="4" eb="6">
      <t>ミマン</t>
    </rPh>
    <phoneticPr fontId="18"/>
  </si>
  <si>
    <t>18.5以上25未満</t>
    <rPh sb="4" eb="6">
      <t>イジョウ</t>
    </rPh>
    <rPh sb="8" eb="10">
      <t>ミマン</t>
    </rPh>
    <phoneticPr fontId="18"/>
  </si>
  <si>
    <t>25以上</t>
    <rPh sb="2" eb="4">
      <t>イジョウ</t>
    </rPh>
    <phoneticPr fontId="18"/>
  </si>
  <si>
    <t>％</t>
    <phoneticPr fontId="18"/>
  </si>
  <si>
    <t>総数</t>
    <rPh sb="0" eb="2">
      <t>ソウスウ</t>
    </rPh>
    <phoneticPr fontId="18"/>
  </si>
  <si>
    <t>75歳以上</t>
    <rPh sb="2" eb="5">
      <t>サイイジョウ</t>
    </rPh>
    <phoneticPr fontId="18"/>
  </si>
  <si>
    <t>男性</t>
    <rPh sb="0" eb="2">
      <t>ダンセイ</t>
    </rPh>
    <phoneticPr fontId="18"/>
  </si>
  <si>
    <t>女性</t>
    <rPh sb="0" eb="2">
      <t>ジョセイ</t>
    </rPh>
    <phoneticPr fontId="18"/>
  </si>
  <si>
    <t>　　</t>
    <phoneticPr fontId="22"/>
  </si>
  <si>
    <t>(5)腹囲の平均値及び標準偏差―年齢階級別、人数、平均値、標準偏差―男性・女性、20歳以上（妊婦除外）　　〔年齢階級⑥〕</t>
    <rPh sb="3" eb="5">
      <t>フクイ</t>
    </rPh>
    <rPh sb="6" eb="8">
      <t>ヘイキン</t>
    </rPh>
    <rPh sb="8" eb="9">
      <t>チ</t>
    </rPh>
    <rPh sb="9" eb="10">
      <t>オヨ</t>
    </rPh>
    <rPh sb="11" eb="13">
      <t>ヒョウジュン</t>
    </rPh>
    <rPh sb="13" eb="15">
      <t>ヘンサ</t>
    </rPh>
    <rPh sb="16" eb="18">
      <t>ネンレイ</t>
    </rPh>
    <rPh sb="18" eb="20">
      <t>カイキュウ</t>
    </rPh>
    <rPh sb="20" eb="21">
      <t>ベツ</t>
    </rPh>
    <rPh sb="22" eb="24">
      <t>ニンズウ</t>
    </rPh>
    <rPh sb="25" eb="28">
      <t>ヘイキンチ</t>
    </rPh>
    <rPh sb="29" eb="31">
      <t>ヒョウジュン</t>
    </rPh>
    <rPh sb="31" eb="33">
      <t>ヘンサ</t>
    </rPh>
    <phoneticPr fontId="18"/>
  </si>
  <si>
    <t>(6)腹囲の区分―年齢階級別、人数、割合―総数・男性・女性、20歳以上（妊婦除外）　　〔年齢階級⑥〕</t>
    <rPh sb="3" eb="5">
      <t>フクイ</t>
    </rPh>
    <rPh sb="6" eb="8">
      <t>クブン</t>
    </rPh>
    <rPh sb="9" eb="11">
      <t>ネンレイ</t>
    </rPh>
    <rPh sb="11" eb="13">
      <t>カイキュウ</t>
    </rPh>
    <rPh sb="13" eb="14">
      <t>ベツ</t>
    </rPh>
    <rPh sb="15" eb="17">
      <t>ニンズウ</t>
    </rPh>
    <rPh sb="18" eb="20">
      <t>ワリアイ</t>
    </rPh>
    <rPh sb="21" eb="23">
      <t>ソウスウ</t>
    </rPh>
    <rPh sb="24" eb="26">
      <t>ダンセイ</t>
    </rPh>
    <rPh sb="27" eb="29">
      <t>ジョセイ</t>
    </rPh>
    <rPh sb="32" eb="35">
      <t>サイイジョウ</t>
    </rPh>
    <rPh sb="36" eb="38">
      <t>ニンプ</t>
    </rPh>
    <rPh sb="38" eb="40">
      <t>ジョガイ</t>
    </rPh>
    <phoneticPr fontId="18"/>
  </si>
  <si>
    <t>(再掲)
40-64歳</t>
    <rPh sb="1" eb="3">
      <t>サイケイ</t>
    </rPh>
    <rPh sb="10" eb="11">
      <t>サイ</t>
    </rPh>
    <phoneticPr fontId="18"/>
  </si>
  <si>
    <t>(再掲)
65-74歳</t>
    <rPh sb="1" eb="3">
      <t>サイケイ</t>
    </rPh>
    <rPh sb="10" eb="11">
      <t>サイ</t>
    </rPh>
    <phoneticPr fontId="18"/>
  </si>
  <si>
    <t>(再掲)
75歳以上</t>
    <rPh sb="1" eb="3">
      <t>サイケイ</t>
    </rPh>
    <rPh sb="7" eb="8">
      <t>サイ</t>
    </rPh>
    <rPh sb="8" eb="10">
      <t>イジョウ</t>
    </rPh>
    <phoneticPr fontId="18"/>
  </si>
  <si>
    <t>％</t>
    <phoneticPr fontId="18"/>
  </si>
  <si>
    <t>％</t>
    <phoneticPr fontId="18"/>
  </si>
  <si>
    <t>＜85cm(男)/＜90cm(女)</t>
    <rPh sb="6" eb="7">
      <t>オトコ</t>
    </rPh>
    <rPh sb="15" eb="16">
      <t>オンナ</t>
    </rPh>
    <phoneticPr fontId="18"/>
  </si>
  <si>
    <t>≧85cm(男)/≧90cm(女)</t>
    <phoneticPr fontId="18"/>
  </si>
  <si>
    <t>＜85cm</t>
    <phoneticPr fontId="18"/>
  </si>
  <si>
    <t>≧85cm</t>
    <phoneticPr fontId="18"/>
  </si>
  <si>
    <t>＜90cm</t>
    <phoneticPr fontId="18"/>
  </si>
  <si>
    <t>≧90cm</t>
    <phoneticPr fontId="18"/>
  </si>
  <si>
    <t>(7)ＢＭＩ・腹囲の区分―年齢階級別、人数、割合―総数・男性・女性、20歳以上（妊婦除外）　　〔年齢階級⑥〕</t>
    <rPh sb="7" eb="9">
      <t>フクイ</t>
    </rPh>
    <rPh sb="10" eb="12">
      <t>クブン</t>
    </rPh>
    <rPh sb="13" eb="15">
      <t>ネンレイ</t>
    </rPh>
    <rPh sb="15" eb="17">
      <t>カイキュウ</t>
    </rPh>
    <rPh sb="17" eb="18">
      <t>ベツ</t>
    </rPh>
    <rPh sb="19" eb="21">
      <t>ニンズウ</t>
    </rPh>
    <rPh sb="22" eb="24">
      <t>ワリアイ</t>
    </rPh>
    <rPh sb="25" eb="27">
      <t>ソウスウ</t>
    </rPh>
    <rPh sb="28" eb="30">
      <t>ダンセイ</t>
    </rPh>
    <rPh sb="31" eb="33">
      <t>ジョセイ</t>
    </rPh>
    <rPh sb="36" eb="39">
      <t>サイイジョウ</t>
    </rPh>
    <rPh sb="40" eb="42">
      <t>ニンプ</t>
    </rPh>
    <rPh sb="42" eb="44">
      <t>ジョガイ</t>
    </rPh>
    <phoneticPr fontId="18"/>
  </si>
  <si>
    <t>％</t>
    <phoneticPr fontId="18"/>
  </si>
  <si>
    <t>ＢＭＩ＜25、腹囲＜85cm(男)/90cm(女)</t>
    <rPh sb="7" eb="9">
      <t>フクイ</t>
    </rPh>
    <rPh sb="15" eb="16">
      <t>オトコ</t>
    </rPh>
    <rPh sb="23" eb="24">
      <t>オンナ</t>
    </rPh>
    <phoneticPr fontId="18"/>
  </si>
  <si>
    <t>ＢＭＩのみ超(ＢＭＩ≧25)</t>
    <rPh sb="5" eb="6">
      <t>チョウ</t>
    </rPh>
    <phoneticPr fontId="18"/>
  </si>
  <si>
    <t>腹囲のみ超(腹囲≧85cm(男)/90cm(女))</t>
    <rPh sb="0" eb="2">
      <t>フクイ</t>
    </rPh>
    <rPh sb="4" eb="5">
      <t>チョウ</t>
    </rPh>
    <rPh sb="6" eb="8">
      <t>フクイ</t>
    </rPh>
    <rPh sb="14" eb="15">
      <t>オトコ</t>
    </rPh>
    <rPh sb="22" eb="23">
      <t>オンナ</t>
    </rPh>
    <phoneticPr fontId="18"/>
  </si>
  <si>
    <t>ＢＭＩ≧25、腹囲≧85cm(男)/90cm(女)</t>
    <rPh sb="7" eb="9">
      <t>フクイ</t>
    </rPh>
    <rPh sb="15" eb="16">
      <t>オトコ</t>
    </rPh>
    <rPh sb="23" eb="24">
      <t>オンナ</t>
    </rPh>
    <phoneticPr fontId="18"/>
  </si>
  <si>
    <t>ＢＭＩ＜25、腹囲＜85cm</t>
  </si>
  <si>
    <t>腹囲のみ超(腹囲≧85cm)</t>
    <phoneticPr fontId="18"/>
  </si>
  <si>
    <t>ＢＭＩ≧25、腹囲≧85cm</t>
  </si>
  <si>
    <t>ＢＭＩ＜25、腹囲＜90cm</t>
    <phoneticPr fontId="18"/>
  </si>
  <si>
    <t>腹囲のみ超(腹囲≧90cm)</t>
    <phoneticPr fontId="18"/>
  </si>
  <si>
    <t>ＢＭＩ≧25、腹囲≧90cm</t>
    <phoneticPr fontId="18"/>
  </si>
  <si>
    <t>(8)薬の服用状況―年齢階級別、人数、割合―総数・男性・女性、20歳以上　　〔年齢階級⑥〕</t>
    <rPh sb="3" eb="4">
      <t>クスリ</t>
    </rPh>
    <rPh sb="5" eb="7">
      <t>フクヨウ</t>
    </rPh>
    <rPh sb="7" eb="9">
      <t>ジョウキョウ</t>
    </rPh>
    <rPh sb="10" eb="12">
      <t>ネンレイ</t>
    </rPh>
    <rPh sb="12" eb="14">
      <t>カイキュウ</t>
    </rPh>
    <rPh sb="14" eb="15">
      <t>ベツ</t>
    </rPh>
    <rPh sb="16" eb="18">
      <t>ニンズウ</t>
    </rPh>
    <rPh sb="19" eb="21">
      <t>ワリアイ</t>
    </rPh>
    <rPh sb="22" eb="24">
      <t>ソウスウ</t>
    </rPh>
    <rPh sb="25" eb="27">
      <t>ダンセイ</t>
    </rPh>
    <rPh sb="28" eb="30">
      <t>ジョセイ</t>
    </rPh>
    <rPh sb="33" eb="36">
      <t>サイイジョウ</t>
    </rPh>
    <phoneticPr fontId="18"/>
  </si>
  <si>
    <t>％</t>
    <phoneticPr fontId="18"/>
  </si>
  <si>
    <t>使用なし</t>
    <rPh sb="0" eb="2">
      <t>シヨウ</t>
    </rPh>
    <phoneticPr fontId="18"/>
  </si>
  <si>
    <t>使用あり(一つ以上)</t>
    <rPh sb="0" eb="2">
      <t>シヨウ</t>
    </rPh>
    <rPh sb="5" eb="6">
      <t>ヒト</t>
    </rPh>
    <rPh sb="7" eb="9">
      <t>イジョウ</t>
    </rPh>
    <phoneticPr fontId="18"/>
  </si>
  <si>
    <t>　血圧を下げる薬</t>
    <rPh sb="1" eb="3">
      <t>ケツアツ</t>
    </rPh>
    <rPh sb="4" eb="5">
      <t>サ</t>
    </rPh>
    <rPh sb="7" eb="8">
      <t>クスリ</t>
    </rPh>
    <phoneticPr fontId="18"/>
  </si>
  <si>
    <t>　脈の乱れを治す薬</t>
    <rPh sb="1" eb="2">
      <t>ミャク</t>
    </rPh>
    <rPh sb="3" eb="4">
      <t>ミダ</t>
    </rPh>
    <rPh sb="6" eb="7">
      <t>ナオ</t>
    </rPh>
    <rPh sb="8" eb="9">
      <t>クスリ</t>
    </rPh>
    <phoneticPr fontId="18"/>
  </si>
  <si>
    <t>　インスリン注射又は血糖を
　下げる薬</t>
    <rPh sb="6" eb="8">
      <t>チュウシャ</t>
    </rPh>
    <rPh sb="8" eb="9">
      <t>マタ</t>
    </rPh>
    <rPh sb="10" eb="12">
      <t>ケットウ</t>
    </rPh>
    <rPh sb="15" eb="16">
      <t>サ</t>
    </rPh>
    <rPh sb="18" eb="19">
      <t>クスリ</t>
    </rPh>
    <phoneticPr fontId="18"/>
  </si>
  <si>
    <t>　コレステロールを下げる薬</t>
    <rPh sb="9" eb="10">
      <t>サ</t>
    </rPh>
    <rPh sb="12" eb="13">
      <t>クスリ</t>
    </rPh>
    <phoneticPr fontId="18"/>
  </si>
  <si>
    <t>　中性脂肪(トリグリセライド)
　を下げる薬</t>
    <rPh sb="1" eb="3">
      <t>チュウセイ</t>
    </rPh>
    <rPh sb="3" eb="5">
      <t>シボウ</t>
    </rPh>
    <rPh sb="18" eb="19">
      <t>サ</t>
    </rPh>
    <rPh sb="21" eb="22">
      <t>クスリ</t>
    </rPh>
    <phoneticPr fontId="18"/>
  </si>
  <si>
    <t>注)複数回答。</t>
    <rPh sb="0" eb="1">
      <t>チュウ</t>
    </rPh>
    <rPh sb="2" eb="4">
      <t>フクスウ</t>
    </rPh>
    <rPh sb="4" eb="6">
      <t>カイトウ</t>
    </rPh>
    <phoneticPr fontId="18"/>
  </si>
  <si>
    <t>(9)血圧の状況―年齢階級別、血圧の分類別、人数、割合―総数・男性・女性、20歳以上〔血圧を下げる薬の使用者含む〕　　〔年齢階級⑥〕</t>
    <rPh sb="3" eb="5">
      <t>ケツアツ</t>
    </rPh>
    <rPh sb="6" eb="8">
      <t>ジョウキョウ</t>
    </rPh>
    <rPh sb="9" eb="11">
      <t>ネンレイ</t>
    </rPh>
    <rPh sb="11" eb="13">
      <t>カイキュウ</t>
    </rPh>
    <rPh sb="13" eb="14">
      <t>ベツ</t>
    </rPh>
    <rPh sb="15" eb="17">
      <t>ケツアツ</t>
    </rPh>
    <rPh sb="18" eb="20">
      <t>ブンルイ</t>
    </rPh>
    <rPh sb="20" eb="21">
      <t>ベツ</t>
    </rPh>
    <rPh sb="22" eb="24">
      <t>ニンズウ</t>
    </rPh>
    <rPh sb="25" eb="27">
      <t>ワリアイ</t>
    </rPh>
    <rPh sb="28" eb="30">
      <t>ソウスウ</t>
    </rPh>
    <rPh sb="31" eb="33">
      <t>ダンセイ</t>
    </rPh>
    <rPh sb="34" eb="36">
      <t>ジョセイ</t>
    </rPh>
    <rPh sb="39" eb="42">
      <t>サイイジョウ</t>
    </rPh>
    <rPh sb="43" eb="45">
      <t>ケツアツ</t>
    </rPh>
    <rPh sb="46" eb="47">
      <t>サ</t>
    </rPh>
    <rPh sb="49" eb="50">
      <t>クスリ</t>
    </rPh>
    <rPh sb="51" eb="53">
      <t>シヨウ</t>
    </rPh>
    <rPh sb="53" eb="54">
      <t>シャ</t>
    </rPh>
    <rPh sb="54" eb="55">
      <t>フク</t>
    </rPh>
    <phoneticPr fontId="18"/>
  </si>
  <si>
    <t>至適血圧</t>
    <rPh sb="0" eb="1">
      <t>イタ</t>
    </rPh>
    <rPh sb="1" eb="2">
      <t>テキ</t>
    </rPh>
    <rPh sb="2" eb="4">
      <t>ケツアツ</t>
    </rPh>
    <phoneticPr fontId="18"/>
  </si>
  <si>
    <t>正常血圧</t>
    <rPh sb="0" eb="2">
      <t>セイジョウ</t>
    </rPh>
    <rPh sb="2" eb="4">
      <t>ケツアツ</t>
    </rPh>
    <phoneticPr fontId="18"/>
  </si>
  <si>
    <t>正常高値血圧</t>
    <rPh sb="0" eb="2">
      <t>セイジョウ</t>
    </rPh>
    <rPh sb="2" eb="3">
      <t>タカ</t>
    </rPh>
    <rPh sb="3" eb="4">
      <t>アタイ</t>
    </rPh>
    <rPh sb="4" eb="6">
      <t>ケツアツ</t>
    </rPh>
    <phoneticPr fontId="18"/>
  </si>
  <si>
    <t>Ⅰ度高血圧</t>
    <rPh sb="1" eb="2">
      <t>ド</t>
    </rPh>
    <rPh sb="2" eb="5">
      <t>コウケツアツ</t>
    </rPh>
    <phoneticPr fontId="18"/>
  </si>
  <si>
    <t>Ⅱ度高血圧</t>
    <rPh sb="1" eb="2">
      <t>ド</t>
    </rPh>
    <rPh sb="2" eb="5">
      <t>コウケツアツ</t>
    </rPh>
    <phoneticPr fontId="18"/>
  </si>
  <si>
    <t>Ⅲ度高血圧</t>
    <rPh sb="1" eb="2">
      <t>ド</t>
    </rPh>
    <rPh sb="2" eb="5">
      <t>コウケツアツ</t>
    </rPh>
    <phoneticPr fontId="18"/>
  </si>
  <si>
    <t>(再掲)
収縮期高血圧</t>
    <rPh sb="1" eb="3">
      <t>サイケイ</t>
    </rPh>
    <rPh sb="5" eb="7">
      <t>シュウシュク</t>
    </rPh>
    <rPh sb="7" eb="8">
      <t>キ</t>
    </rPh>
    <rPh sb="8" eb="11">
      <t>コウケツアツ</t>
    </rPh>
    <phoneticPr fontId="18"/>
  </si>
  <si>
    <t>％</t>
    <phoneticPr fontId="18"/>
  </si>
  <si>
    <t>(再掲)40-64歳</t>
    <rPh sb="1" eb="3">
      <t>サイケイ</t>
    </rPh>
    <rPh sb="9" eb="10">
      <t>サイ</t>
    </rPh>
    <phoneticPr fontId="18"/>
  </si>
  <si>
    <t>(再掲)65-74歳</t>
    <rPh sb="1" eb="3">
      <t>サイケイ</t>
    </rPh>
    <rPh sb="9" eb="10">
      <t>サイ</t>
    </rPh>
    <phoneticPr fontId="18"/>
  </si>
  <si>
    <t>(再掲)75歳以上</t>
    <rPh sb="1" eb="3">
      <t>サイケイ</t>
    </rPh>
    <rPh sb="6" eb="7">
      <t>サイ</t>
    </rPh>
    <rPh sb="7" eb="9">
      <t>イジョウ</t>
    </rPh>
    <phoneticPr fontId="18"/>
  </si>
  <si>
    <t>注）日本高血圧学会（2009年）による血圧の分類より。なお、本調査においては「正常血圧」からは「至適血圧」の者を除いて集計した。</t>
    <rPh sb="0" eb="1">
      <t>チュウ</t>
    </rPh>
    <rPh sb="14" eb="15">
      <t>ネン</t>
    </rPh>
    <rPh sb="30" eb="33">
      <t>ホンチョウサ</t>
    </rPh>
    <rPh sb="39" eb="41">
      <t>セイジョウ</t>
    </rPh>
    <rPh sb="41" eb="43">
      <t>ケツアツ</t>
    </rPh>
    <rPh sb="48" eb="50">
      <t>シテキ</t>
    </rPh>
    <rPh sb="50" eb="52">
      <t>ケツアツ</t>
    </rPh>
    <rPh sb="54" eb="55">
      <t>モノ</t>
    </rPh>
    <rPh sb="56" eb="57">
      <t>ノゾ</t>
    </rPh>
    <rPh sb="59" eb="61">
      <t>シュウケイ</t>
    </rPh>
    <phoneticPr fontId="22"/>
  </si>
  <si>
    <t>　　　</t>
  </si>
  <si>
    <t>　　数値は２回の測定値の平均値を用いた。なお、１回しか測定できなかった者については、その値を採用した。</t>
    <phoneticPr fontId="18"/>
  </si>
  <si>
    <t>収縮期血圧
（最高血圧）</t>
    <phoneticPr fontId="18"/>
  </si>
  <si>
    <t>拡張期血圧
（最低血圧）</t>
    <phoneticPr fontId="18"/>
  </si>
  <si>
    <t>至適血圧</t>
    <phoneticPr fontId="18"/>
  </si>
  <si>
    <t>120 未満</t>
    <rPh sb="4" eb="6">
      <t>ミマン</t>
    </rPh>
    <phoneticPr fontId="18"/>
  </si>
  <si>
    <t>かつ</t>
    <phoneticPr fontId="18"/>
  </si>
  <si>
    <t>80 未満</t>
    <rPh sb="3" eb="5">
      <t>ミマン</t>
    </rPh>
    <phoneticPr fontId="18"/>
  </si>
  <si>
    <t>正常血圧</t>
    <phoneticPr fontId="18"/>
  </si>
  <si>
    <t>130 未満</t>
    <rPh sb="4" eb="6">
      <t>ミマン</t>
    </rPh>
    <phoneticPr fontId="18"/>
  </si>
  <si>
    <t>かつ/または</t>
    <phoneticPr fontId="18"/>
  </si>
  <si>
    <t>85 未満</t>
    <rPh sb="3" eb="5">
      <t>ミマン</t>
    </rPh>
    <phoneticPr fontId="18"/>
  </si>
  <si>
    <t>正常高値血圧</t>
    <phoneticPr fontId="18"/>
  </si>
  <si>
    <t>130～139</t>
    <phoneticPr fontId="18"/>
  </si>
  <si>
    <t>85～89</t>
    <phoneticPr fontId="18"/>
  </si>
  <si>
    <t>Ⅰ度高血圧</t>
    <phoneticPr fontId="18"/>
  </si>
  <si>
    <t>140～159</t>
    <phoneticPr fontId="18"/>
  </si>
  <si>
    <t>90～99</t>
    <phoneticPr fontId="18"/>
  </si>
  <si>
    <t>Ⅱ度高血圧</t>
    <phoneticPr fontId="18"/>
  </si>
  <si>
    <t>160～179</t>
    <phoneticPr fontId="18"/>
  </si>
  <si>
    <t>100～109</t>
    <phoneticPr fontId="18"/>
  </si>
  <si>
    <t>Ⅲ度高血圧</t>
    <phoneticPr fontId="18"/>
  </si>
  <si>
    <t>180 以上</t>
    <rPh sb="4" eb="6">
      <t>イジョウ</t>
    </rPh>
    <phoneticPr fontId="18"/>
  </si>
  <si>
    <t>110 以上</t>
    <rPh sb="4" eb="6">
      <t>イジョウ</t>
    </rPh>
    <phoneticPr fontId="18"/>
  </si>
  <si>
    <t>収縮期高血圧</t>
    <phoneticPr fontId="18"/>
  </si>
  <si>
    <t>140 以上</t>
    <rPh sb="4" eb="6">
      <t>イジョウ</t>
    </rPh>
    <phoneticPr fontId="18"/>
  </si>
  <si>
    <t>90 未満</t>
    <rPh sb="3" eb="5">
      <t>ミマン</t>
    </rPh>
    <phoneticPr fontId="18"/>
  </si>
  <si>
    <t>(10)血圧の状況―年齢階級別、血圧の分類別、人数、割合―総数・男性・女性、20歳以上〔血圧を下げる薬の使用者除外〕　　〔年齢階級⑥〕</t>
    <rPh sb="4" eb="6">
      <t>ケツアツ</t>
    </rPh>
    <rPh sb="7" eb="9">
      <t>ジョウキョウ</t>
    </rPh>
    <rPh sb="10" eb="12">
      <t>ネンレイ</t>
    </rPh>
    <rPh sb="12" eb="14">
      <t>カイキュウ</t>
    </rPh>
    <rPh sb="14" eb="15">
      <t>ベツ</t>
    </rPh>
    <rPh sb="16" eb="18">
      <t>ケツアツ</t>
    </rPh>
    <rPh sb="19" eb="21">
      <t>ブンルイ</t>
    </rPh>
    <rPh sb="21" eb="22">
      <t>ベツ</t>
    </rPh>
    <rPh sb="23" eb="25">
      <t>ニンズウ</t>
    </rPh>
    <rPh sb="26" eb="28">
      <t>ワリアイ</t>
    </rPh>
    <rPh sb="29" eb="31">
      <t>ソウスウ</t>
    </rPh>
    <rPh sb="32" eb="34">
      <t>ダンセイ</t>
    </rPh>
    <rPh sb="35" eb="37">
      <t>ジョセイ</t>
    </rPh>
    <rPh sb="40" eb="43">
      <t>サイイジョウ</t>
    </rPh>
    <rPh sb="44" eb="46">
      <t>ケツアツ</t>
    </rPh>
    <rPh sb="47" eb="48">
      <t>サ</t>
    </rPh>
    <rPh sb="50" eb="51">
      <t>クスリ</t>
    </rPh>
    <rPh sb="52" eb="54">
      <t>シヨウ</t>
    </rPh>
    <rPh sb="54" eb="55">
      <t>シャ</t>
    </rPh>
    <rPh sb="55" eb="57">
      <t>ジョガイ</t>
    </rPh>
    <phoneticPr fontId="18"/>
  </si>
  <si>
    <t>％</t>
    <phoneticPr fontId="18"/>
  </si>
  <si>
    <t>　　数値は２回の測定値の平均値を用いた。なお、１回しか測定できなかった者については、その値を採用した。</t>
    <phoneticPr fontId="18"/>
  </si>
  <si>
    <t>収縮期血圧
（最高血圧）</t>
    <phoneticPr fontId="18"/>
  </si>
  <si>
    <t>拡張期血圧
（最低血圧）</t>
    <phoneticPr fontId="18"/>
  </si>
  <si>
    <t>至適血圧</t>
    <phoneticPr fontId="18"/>
  </si>
  <si>
    <t>かつ</t>
    <phoneticPr fontId="18"/>
  </si>
  <si>
    <t>正常血圧</t>
    <phoneticPr fontId="18"/>
  </si>
  <si>
    <t>または</t>
    <phoneticPr fontId="18"/>
  </si>
  <si>
    <t>正常高値血圧</t>
    <phoneticPr fontId="18"/>
  </si>
  <si>
    <t>130～139</t>
    <phoneticPr fontId="18"/>
  </si>
  <si>
    <t>85～89</t>
    <phoneticPr fontId="18"/>
  </si>
  <si>
    <t>Ⅰ度高血圧</t>
    <phoneticPr fontId="18"/>
  </si>
  <si>
    <t>140～159</t>
    <phoneticPr fontId="18"/>
  </si>
  <si>
    <t>90～99</t>
    <phoneticPr fontId="18"/>
  </si>
  <si>
    <t>Ⅱ度高血圧</t>
    <phoneticPr fontId="18"/>
  </si>
  <si>
    <t>160～179</t>
    <phoneticPr fontId="18"/>
  </si>
  <si>
    <t>100～109</t>
    <phoneticPr fontId="18"/>
  </si>
  <si>
    <t>Ⅲ度高血圧</t>
    <phoneticPr fontId="18"/>
  </si>
  <si>
    <t>収縮期高血圧</t>
    <phoneticPr fontId="18"/>
  </si>
  <si>
    <t>(11)収縮期(最高)・拡張期(最低)血圧の平均値及び標準偏差―年齢階級別、人数、平均値、標準偏差―男性・女性、20歳以上〔血圧を下げる薬の使用者含む〕　　〔年齢階級④〕</t>
    <rPh sb="4" eb="6">
      <t>シュウシュク</t>
    </rPh>
    <rPh sb="6" eb="7">
      <t>キ</t>
    </rPh>
    <rPh sb="8" eb="10">
      <t>サイコウ</t>
    </rPh>
    <rPh sb="12" eb="15">
      <t>カクチョウキ</t>
    </rPh>
    <rPh sb="16" eb="18">
      <t>サイテイ</t>
    </rPh>
    <rPh sb="19" eb="21">
      <t>ケツアツ</t>
    </rPh>
    <rPh sb="22" eb="24">
      <t>ヘイキン</t>
    </rPh>
    <rPh sb="24" eb="25">
      <t>チ</t>
    </rPh>
    <rPh sb="25" eb="26">
      <t>オヨ</t>
    </rPh>
    <rPh sb="27" eb="29">
      <t>ヒョウジュン</t>
    </rPh>
    <rPh sb="29" eb="31">
      <t>ヘンサ</t>
    </rPh>
    <rPh sb="32" eb="34">
      <t>ネンレイ</t>
    </rPh>
    <rPh sb="34" eb="36">
      <t>カイキュウ</t>
    </rPh>
    <rPh sb="36" eb="37">
      <t>ベツ</t>
    </rPh>
    <rPh sb="38" eb="40">
      <t>ニンズウ</t>
    </rPh>
    <rPh sb="41" eb="44">
      <t>ヘイキンチ</t>
    </rPh>
    <rPh sb="45" eb="47">
      <t>ヒョウジュン</t>
    </rPh>
    <rPh sb="47" eb="49">
      <t>ヘンサ</t>
    </rPh>
    <rPh sb="50" eb="52">
      <t>ダンセイ</t>
    </rPh>
    <rPh sb="53" eb="55">
      <t>ジョセイ</t>
    </rPh>
    <rPh sb="58" eb="61">
      <t>サイイジョウ</t>
    </rPh>
    <rPh sb="62" eb="64">
      <t>ケツアツ</t>
    </rPh>
    <rPh sb="65" eb="66">
      <t>サ</t>
    </rPh>
    <rPh sb="68" eb="69">
      <t>クスリ</t>
    </rPh>
    <rPh sb="70" eb="73">
      <t>シヨウシャ</t>
    </rPh>
    <rPh sb="73" eb="74">
      <t>フク</t>
    </rPh>
    <phoneticPr fontId="18"/>
  </si>
  <si>
    <t>(mmHg)</t>
    <phoneticPr fontId="18"/>
  </si>
  <si>
    <t>(再掲)20-39歳</t>
    <rPh sb="1" eb="3">
      <t>サイケイ</t>
    </rPh>
    <rPh sb="9" eb="10">
      <t>サイ</t>
    </rPh>
    <phoneticPr fontId="18"/>
  </si>
  <si>
    <t>(再掲)75歳以上</t>
    <rPh sb="1" eb="3">
      <t>サイケイ</t>
    </rPh>
    <rPh sb="6" eb="9">
      <t>サイイジョウ</t>
    </rPh>
    <phoneticPr fontId="18"/>
  </si>
  <si>
    <t>(再掲)70歳以上</t>
    <rPh sb="6" eb="9">
      <t>サイイジョウ</t>
    </rPh>
    <phoneticPr fontId="18"/>
  </si>
  <si>
    <t>収縮期(最高)血圧</t>
    <rPh sb="0" eb="2">
      <t>シュウシュク</t>
    </rPh>
    <rPh sb="2" eb="3">
      <t>キ</t>
    </rPh>
    <rPh sb="4" eb="6">
      <t>サイコウ</t>
    </rPh>
    <rPh sb="7" eb="9">
      <t>ケツアツ</t>
    </rPh>
    <phoneticPr fontId="18"/>
  </si>
  <si>
    <t>拡張期(最低)血圧</t>
    <rPh sb="0" eb="3">
      <t>カクチョウキ</t>
    </rPh>
    <rPh sb="4" eb="6">
      <t>サイテイ</t>
    </rPh>
    <rPh sb="7" eb="9">
      <t>ケツアツ</t>
    </rPh>
    <phoneticPr fontId="18"/>
  </si>
  <si>
    <t>注）数値は２回の測定値の平均値を用いた。なお、１回しか測定できなかった者については、その値を採用した。</t>
    <rPh sb="0" eb="1">
      <t>チュウ</t>
    </rPh>
    <rPh sb="2" eb="4">
      <t>スウチ</t>
    </rPh>
    <rPh sb="6" eb="7">
      <t>カイ</t>
    </rPh>
    <rPh sb="8" eb="11">
      <t>ソクテイチ</t>
    </rPh>
    <rPh sb="12" eb="15">
      <t>ヘイキンチ</t>
    </rPh>
    <rPh sb="16" eb="17">
      <t>モチ</t>
    </rPh>
    <rPh sb="24" eb="25">
      <t>カイ</t>
    </rPh>
    <rPh sb="27" eb="29">
      <t>ソクテイ</t>
    </rPh>
    <rPh sb="35" eb="36">
      <t>モノ</t>
    </rPh>
    <rPh sb="44" eb="45">
      <t>アタイ</t>
    </rPh>
    <rPh sb="46" eb="48">
      <t>サイヨウ</t>
    </rPh>
    <phoneticPr fontId="22"/>
  </si>
  <si>
    <t>(12)収縮期(最高)・拡張期(最低)血圧の平均値及び標準偏差―年齢階級別、人数、平均値、標準偏差―男性・女性、20歳以上〔血圧を下げる薬の使用者以除外〕　　〔年齢階級④〕</t>
    <rPh sb="4" eb="6">
      <t>シュウシュク</t>
    </rPh>
    <rPh sb="6" eb="7">
      <t>キ</t>
    </rPh>
    <rPh sb="8" eb="10">
      <t>サイコウ</t>
    </rPh>
    <rPh sb="12" eb="15">
      <t>カクチョウキ</t>
    </rPh>
    <rPh sb="16" eb="18">
      <t>サイテイ</t>
    </rPh>
    <rPh sb="19" eb="21">
      <t>ケツアツ</t>
    </rPh>
    <rPh sb="22" eb="24">
      <t>ヘイキン</t>
    </rPh>
    <rPh sb="24" eb="25">
      <t>チ</t>
    </rPh>
    <rPh sb="25" eb="26">
      <t>オヨ</t>
    </rPh>
    <rPh sb="27" eb="29">
      <t>ヒョウジュン</t>
    </rPh>
    <rPh sb="29" eb="31">
      <t>ヘンサ</t>
    </rPh>
    <rPh sb="32" eb="34">
      <t>ネンレイ</t>
    </rPh>
    <rPh sb="34" eb="36">
      <t>カイキュウ</t>
    </rPh>
    <rPh sb="36" eb="37">
      <t>ベツ</t>
    </rPh>
    <rPh sb="38" eb="40">
      <t>ニンズウ</t>
    </rPh>
    <rPh sb="41" eb="44">
      <t>ヘイキンチ</t>
    </rPh>
    <rPh sb="45" eb="47">
      <t>ヒョウジュン</t>
    </rPh>
    <rPh sb="47" eb="49">
      <t>ヘンサ</t>
    </rPh>
    <rPh sb="50" eb="52">
      <t>ダンセイ</t>
    </rPh>
    <rPh sb="53" eb="55">
      <t>ジョセイ</t>
    </rPh>
    <rPh sb="58" eb="61">
      <t>サイイジョウ</t>
    </rPh>
    <rPh sb="62" eb="64">
      <t>ケツアツ</t>
    </rPh>
    <rPh sb="65" eb="66">
      <t>サ</t>
    </rPh>
    <rPh sb="68" eb="69">
      <t>クスリ</t>
    </rPh>
    <rPh sb="70" eb="73">
      <t>シヨウシャ</t>
    </rPh>
    <rPh sb="73" eb="74">
      <t>イ</t>
    </rPh>
    <rPh sb="74" eb="76">
      <t>ジョガイ</t>
    </rPh>
    <phoneticPr fontId="18"/>
  </si>
  <si>
    <t>(mmHg)</t>
    <phoneticPr fontId="18"/>
  </si>
  <si>
    <t>(13)収縮期(最高)血圧140mmHg以上の割合―年齢階級別、人数、割合―男性・女性、20歳以上〔血圧を下げる薬の使用者含む〕　　〔年齢階級⑥〕</t>
    <rPh sb="4" eb="6">
      <t>シュウシュク</t>
    </rPh>
    <rPh sb="6" eb="7">
      <t>キ</t>
    </rPh>
    <rPh sb="8" eb="10">
      <t>サイコウ</t>
    </rPh>
    <rPh sb="11" eb="13">
      <t>ケツアツ</t>
    </rPh>
    <rPh sb="20" eb="22">
      <t>イジョウ</t>
    </rPh>
    <rPh sb="23" eb="25">
      <t>ワリアイ</t>
    </rPh>
    <rPh sb="26" eb="28">
      <t>ネンレイ</t>
    </rPh>
    <rPh sb="28" eb="30">
      <t>カイキュウ</t>
    </rPh>
    <rPh sb="30" eb="31">
      <t>ベツ</t>
    </rPh>
    <rPh sb="32" eb="34">
      <t>ニンズウ</t>
    </rPh>
    <rPh sb="35" eb="37">
      <t>ワリアイ</t>
    </rPh>
    <rPh sb="38" eb="40">
      <t>ダンセイ</t>
    </rPh>
    <rPh sb="41" eb="43">
      <t>ジョセイ</t>
    </rPh>
    <rPh sb="46" eb="49">
      <t>サイイジョウ</t>
    </rPh>
    <rPh sb="50" eb="52">
      <t>ケツアツ</t>
    </rPh>
    <rPh sb="53" eb="54">
      <t>サ</t>
    </rPh>
    <rPh sb="56" eb="57">
      <t>クスリ</t>
    </rPh>
    <rPh sb="58" eb="61">
      <t>シヨウシャ</t>
    </rPh>
    <rPh sb="61" eb="62">
      <t>フク</t>
    </rPh>
    <phoneticPr fontId="18"/>
  </si>
  <si>
    <t>％</t>
    <phoneticPr fontId="18"/>
  </si>
  <si>
    <t>140mmHg　未満</t>
    <rPh sb="8" eb="10">
      <t>ミマン</t>
    </rPh>
    <phoneticPr fontId="18"/>
  </si>
  <si>
    <t>140mmHg　以上</t>
    <rPh sb="8" eb="10">
      <t>イジョウ</t>
    </rPh>
    <phoneticPr fontId="18"/>
  </si>
  <si>
    <t>(％)</t>
    <phoneticPr fontId="18"/>
  </si>
  <si>
    <t>(再掲)70歳以上</t>
    <rPh sb="1" eb="3">
      <t>サイケイ</t>
    </rPh>
    <rPh sb="6" eb="7">
      <t>サイ</t>
    </rPh>
    <rPh sb="7" eb="9">
      <t>イジョウ</t>
    </rPh>
    <phoneticPr fontId="18"/>
  </si>
  <si>
    <t>(mg/dL)</t>
    <phoneticPr fontId="18"/>
  </si>
  <si>
    <t>(16)血清総コレステロール値240mg/dl以上の者の割合―年齢階級別、人数、割合―男性・女性、20歳以上〔コレステロール又は中性脂肪を下げる薬の使用者含む〕　　〔年齢階級⑥〕</t>
    <rPh sb="4" eb="6">
      <t>ケッセイ</t>
    </rPh>
    <rPh sb="6" eb="7">
      <t>ソウ</t>
    </rPh>
    <rPh sb="14" eb="15">
      <t>チ</t>
    </rPh>
    <rPh sb="23" eb="25">
      <t>イジョウ</t>
    </rPh>
    <rPh sb="26" eb="27">
      <t>モノ</t>
    </rPh>
    <rPh sb="28" eb="30">
      <t>ワリアイ</t>
    </rPh>
    <rPh sb="31" eb="33">
      <t>ネンレイ</t>
    </rPh>
    <rPh sb="33" eb="35">
      <t>カイキュウ</t>
    </rPh>
    <rPh sb="35" eb="36">
      <t>ベツ</t>
    </rPh>
    <rPh sb="37" eb="39">
      <t>ニンズウ</t>
    </rPh>
    <rPh sb="40" eb="42">
      <t>ワリアイ</t>
    </rPh>
    <rPh sb="43" eb="45">
      <t>ダンセイ</t>
    </rPh>
    <rPh sb="46" eb="48">
      <t>ジョセイ</t>
    </rPh>
    <rPh sb="51" eb="54">
      <t>サイイジョウ</t>
    </rPh>
    <rPh sb="62" eb="63">
      <t>マタ</t>
    </rPh>
    <rPh sb="64" eb="66">
      <t>チュウセイ</t>
    </rPh>
    <rPh sb="66" eb="68">
      <t>シボウ</t>
    </rPh>
    <rPh sb="69" eb="70">
      <t>サ</t>
    </rPh>
    <rPh sb="72" eb="73">
      <t>クスリ</t>
    </rPh>
    <rPh sb="74" eb="77">
      <t>シヨウシャ</t>
    </rPh>
    <rPh sb="77" eb="78">
      <t>フク</t>
    </rPh>
    <phoneticPr fontId="18"/>
  </si>
  <si>
    <t>％</t>
    <phoneticPr fontId="18"/>
  </si>
  <si>
    <t>240mg/dL　未満</t>
    <rPh sb="9" eb="11">
      <t>ミマン</t>
    </rPh>
    <phoneticPr fontId="18"/>
  </si>
  <si>
    <t>240mg/dL　以上</t>
    <rPh sb="9" eb="11">
      <t>イジョウ</t>
    </rPh>
    <phoneticPr fontId="18"/>
  </si>
  <si>
    <t>(mg/dL)</t>
    <phoneticPr fontId="18"/>
  </si>
  <si>
    <t>(18)血清LDL-コレステロール値(直説法)の平均値及び標準偏差―年齢階級別、人数、平均値、標準偏差―男性・女性、20歳以上〔コレステロール又は中性脂肪を下げる薬の使用者除外〕　　〔年齢階級④〕</t>
    <rPh sb="4" eb="6">
      <t>ケッセイ</t>
    </rPh>
    <rPh sb="17" eb="18">
      <t>チ</t>
    </rPh>
    <rPh sb="19" eb="20">
      <t>チョク</t>
    </rPh>
    <rPh sb="20" eb="21">
      <t>セツ</t>
    </rPh>
    <rPh sb="21" eb="22">
      <t>ホウ</t>
    </rPh>
    <rPh sb="24" eb="27">
      <t>ヘイキンチ</t>
    </rPh>
    <rPh sb="27" eb="28">
      <t>オヨ</t>
    </rPh>
    <rPh sb="29" eb="31">
      <t>ヒョウジュン</t>
    </rPh>
    <rPh sb="31" eb="33">
      <t>ヘンサ</t>
    </rPh>
    <rPh sb="34" eb="36">
      <t>ネンレイ</t>
    </rPh>
    <rPh sb="36" eb="38">
      <t>カイキュウ</t>
    </rPh>
    <rPh sb="38" eb="39">
      <t>ベツ</t>
    </rPh>
    <rPh sb="40" eb="42">
      <t>ニンズウ</t>
    </rPh>
    <rPh sb="43" eb="46">
      <t>ヘイキンチ</t>
    </rPh>
    <rPh sb="47" eb="49">
      <t>ヒョウジュン</t>
    </rPh>
    <rPh sb="49" eb="51">
      <t>ヘンサ</t>
    </rPh>
    <rPh sb="52" eb="54">
      <t>ダンセイ</t>
    </rPh>
    <rPh sb="55" eb="57">
      <t>ジョセイ</t>
    </rPh>
    <rPh sb="60" eb="63">
      <t>サイイジョウ</t>
    </rPh>
    <rPh sb="71" eb="72">
      <t>マタ</t>
    </rPh>
    <rPh sb="73" eb="75">
      <t>チュウセイ</t>
    </rPh>
    <rPh sb="75" eb="77">
      <t>シボウ</t>
    </rPh>
    <rPh sb="78" eb="79">
      <t>サ</t>
    </rPh>
    <rPh sb="81" eb="82">
      <t>クスリ</t>
    </rPh>
    <rPh sb="83" eb="86">
      <t>シヨウシャ</t>
    </rPh>
    <rPh sb="86" eb="88">
      <t>ジョガイ</t>
    </rPh>
    <phoneticPr fontId="18"/>
  </si>
  <si>
    <t>(19)血清LDL-コレステロール値(直説法)160mg/dl以上の者の割合―年齢階級別、人数、平均値、標準偏差―男性・女性、20歳以上〔コレステロール又は中性脂肪を下げる薬の使用者含む〕　　〔年齢階級⑥〕</t>
    <rPh sb="4" eb="6">
      <t>ケッセイ</t>
    </rPh>
    <rPh sb="17" eb="18">
      <t>チ</t>
    </rPh>
    <rPh sb="19" eb="20">
      <t>チョク</t>
    </rPh>
    <rPh sb="20" eb="21">
      <t>セツ</t>
    </rPh>
    <rPh sb="21" eb="22">
      <t>ホウ</t>
    </rPh>
    <rPh sb="31" eb="33">
      <t>イジョウ</t>
    </rPh>
    <rPh sb="34" eb="35">
      <t>モノ</t>
    </rPh>
    <rPh sb="36" eb="38">
      <t>ワリアイ</t>
    </rPh>
    <rPh sb="39" eb="41">
      <t>ネンレイ</t>
    </rPh>
    <rPh sb="41" eb="43">
      <t>カイキュウ</t>
    </rPh>
    <rPh sb="43" eb="44">
      <t>ベツ</t>
    </rPh>
    <rPh sb="45" eb="47">
      <t>ニンズウ</t>
    </rPh>
    <rPh sb="48" eb="51">
      <t>ヘイキンチ</t>
    </rPh>
    <rPh sb="52" eb="54">
      <t>ヒョウジュン</t>
    </rPh>
    <rPh sb="54" eb="56">
      <t>ヘンサ</t>
    </rPh>
    <rPh sb="57" eb="59">
      <t>ダンセイ</t>
    </rPh>
    <rPh sb="60" eb="62">
      <t>ジョセイ</t>
    </rPh>
    <rPh sb="65" eb="68">
      <t>サイイジョウ</t>
    </rPh>
    <rPh sb="76" eb="77">
      <t>マタ</t>
    </rPh>
    <rPh sb="78" eb="80">
      <t>チュウセイ</t>
    </rPh>
    <rPh sb="80" eb="82">
      <t>シボウ</t>
    </rPh>
    <rPh sb="83" eb="84">
      <t>サ</t>
    </rPh>
    <rPh sb="86" eb="87">
      <t>クスリ</t>
    </rPh>
    <rPh sb="88" eb="91">
      <t>シヨウシャ</t>
    </rPh>
    <rPh sb="91" eb="92">
      <t>フク</t>
    </rPh>
    <phoneticPr fontId="18"/>
  </si>
  <si>
    <t>％</t>
    <phoneticPr fontId="18"/>
  </si>
  <si>
    <t>160mg/dL　未満</t>
    <rPh sb="9" eb="11">
      <t>ミマン</t>
    </rPh>
    <phoneticPr fontId="18"/>
  </si>
  <si>
    <t>160mg/dL　以上</t>
    <rPh sb="9" eb="11">
      <t>イジョウ</t>
    </rPh>
    <phoneticPr fontId="18"/>
  </si>
  <si>
    <t>(20)血清nonHDL-コレステロール値の平均値及び標準偏差―年齢階級別、人数、平均値、標準偏差―男性・女性、20歳以上〔コレステロール又は中性脂肪を下げる薬の使用者除外〕　　〔年齢階級④〕</t>
    <phoneticPr fontId="18"/>
  </si>
  <si>
    <t>(mg/dL)</t>
    <phoneticPr fontId="18"/>
  </si>
  <si>
    <t>ｎｏｎ HDL-コレステロール（mg/dL）＝総コレステロール（mg/dL）－HDL-コレステロール</t>
    <rPh sb="23" eb="24">
      <t>ソウ</t>
    </rPh>
    <phoneticPr fontId="22"/>
  </si>
  <si>
    <t>(21)メタボリックシンドローム(内臓脂肪症候群)の状況―年齢階級別、人数、割合―総数・男性・女性、20歳以上〔妊婦除外〕　　〔年齢階級⑥〕</t>
    <rPh sb="17" eb="19">
      <t>ナイゾウ</t>
    </rPh>
    <rPh sb="19" eb="21">
      <t>シボウ</t>
    </rPh>
    <rPh sb="21" eb="24">
      <t>ショウコウグン</t>
    </rPh>
    <rPh sb="26" eb="28">
      <t>ジョウキョウ</t>
    </rPh>
    <rPh sb="29" eb="31">
      <t>ネンレイ</t>
    </rPh>
    <rPh sb="31" eb="33">
      <t>カイキュウ</t>
    </rPh>
    <rPh sb="33" eb="34">
      <t>ベツ</t>
    </rPh>
    <rPh sb="35" eb="37">
      <t>ニンズウ</t>
    </rPh>
    <rPh sb="38" eb="40">
      <t>ワリアイ</t>
    </rPh>
    <rPh sb="41" eb="43">
      <t>ソウスウ</t>
    </rPh>
    <rPh sb="44" eb="46">
      <t>ダンセイ</t>
    </rPh>
    <rPh sb="47" eb="49">
      <t>ジョセイ</t>
    </rPh>
    <rPh sb="52" eb="55">
      <t>サイイジョウ</t>
    </rPh>
    <rPh sb="56" eb="58">
      <t>ニンプ</t>
    </rPh>
    <rPh sb="58" eb="60">
      <t>ジョガイ</t>
    </rPh>
    <phoneticPr fontId="18"/>
  </si>
  <si>
    <t>メタボリックシンドローム(内臓脂肪症候群)が強く疑われる者</t>
    <rPh sb="13" eb="15">
      <t>ナイゾウ</t>
    </rPh>
    <rPh sb="15" eb="17">
      <t>シボウ</t>
    </rPh>
    <rPh sb="17" eb="20">
      <t>ショウコウグン</t>
    </rPh>
    <rPh sb="22" eb="23">
      <t>ツヨ</t>
    </rPh>
    <rPh sb="24" eb="25">
      <t>ウタガ</t>
    </rPh>
    <rPh sb="28" eb="29">
      <t>モノ</t>
    </rPh>
    <phoneticPr fontId="18"/>
  </si>
  <si>
    <t>メタボリックシンドローム(内臓脂肪症候群)の予備群と考えられる者</t>
    <rPh sb="13" eb="15">
      <t>ナイゾウ</t>
    </rPh>
    <rPh sb="15" eb="17">
      <t>シボウ</t>
    </rPh>
    <rPh sb="17" eb="20">
      <t>ショウコウグン</t>
    </rPh>
    <rPh sb="22" eb="24">
      <t>ヨビ</t>
    </rPh>
    <rPh sb="24" eb="25">
      <t>グン</t>
    </rPh>
    <rPh sb="26" eb="27">
      <t>カンガ</t>
    </rPh>
    <rPh sb="31" eb="32">
      <t>モノ</t>
    </rPh>
    <phoneticPr fontId="18"/>
  </si>
  <si>
    <t>上記以外</t>
    <rPh sb="0" eb="2">
      <t>ジョウキ</t>
    </rPh>
    <rPh sb="2" eb="4">
      <t>イガイ</t>
    </rPh>
    <phoneticPr fontId="18"/>
  </si>
  <si>
    <t>注）妊婦除外、ヘモグロビンＡ１ｃ（NGSP）値≧6.0％の場合。</t>
    <rPh sb="0" eb="1">
      <t>チュウ</t>
    </rPh>
    <rPh sb="2" eb="4">
      <t>ニンプ</t>
    </rPh>
    <rPh sb="4" eb="6">
      <t>ジョガイ</t>
    </rPh>
    <rPh sb="22" eb="23">
      <t>チ</t>
    </rPh>
    <rPh sb="29" eb="31">
      <t>バアイ</t>
    </rPh>
    <phoneticPr fontId="22"/>
  </si>
  <si>
    <t>　　国民健康・栄養調査の血液検査では、空腹時採血が困難であるため、メタボリックシンドローム（内臓脂肪症候群）の診断基準項目である空腹時血糖値及び中性脂肪値により判定はしない。</t>
    <rPh sb="2" eb="4">
      <t>コクミン</t>
    </rPh>
    <rPh sb="4" eb="6">
      <t>ケンコウ</t>
    </rPh>
    <rPh sb="7" eb="9">
      <t>エイヨウ</t>
    </rPh>
    <rPh sb="9" eb="11">
      <t>チョウサ</t>
    </rPh>
    <rPh sb="12" eb="14">
      <t>ケツエキ</t>
    </rPh>
    <rPh sb="14" eb="16">
      <t>ケンサ</t>
    </rPh>
    <rPh sb="19" eb="21">
      <t>クウフク</t>
    </rPh>
    <rPh sb="21" eb="22">
      <t>ジ</t>
    </rPh>
    <rPh sb="22" eb="24">
      <t>サイケツ</t>
    </rPh>
    <rPh sb="25" eb="27">
      <t>コンナン</t>
    </rPh>
    <rPh sb="46" eb="48">
      <t>ナイゾウ</t>
    </rPh>
    <rPh sb="48" eb="50">
      <t>シボウ</t>
    </rPh>
    <rPh sb="50" eb="53">
      <t>ショウコウグン</t>
    </rPh>
    <rPh sb="55" eb="57">
      <t>シンダン</t>
    </rPh>
    <rPh sb="57" eb="59">
      <t>キジュン</t>
    </rPh>
    <rPh sb="59" eb="61">
      <t>コウモク</t>
    </rPh>
    <rPh sb="64" eb="66">
      <t>クウフク</t>
    </rPh>
    <rPh sb="66" eb="67">
      <t>ジ</t>
    </rPh>
    <rPh sb="67" eb="70">
      <t>ケットウチ</t>
    </rPh>
    <rPh sb="70" eb="71">
      <t>オヨ</t>
    </rPh>
    <rPh sb="72" eb="74">
      <t>チュウセイ</t>
    </rPh>
    <rPh sb="74" eb="76">
      <t>シボウ</t>
    </rPh>
    <rPh sb="76" eb="77">
      <t>チ</t>
    </rPh>
    <rPh sb="80" eb="82">
      <t>ハンテイ</t>
    </rPh>
    <phoneticPr fontId="18"/>
  </si>
  <si>
    <t>　　本報告における判定は以下のとおりとした。</t>
    <rPh sb="2" eb="5">
      <t>ホンホウコク</t>
    </rPh>
    <rPh sb="9" eb="11">
      <t>ハンテイ</t>
    </rPh>
    <rPh sb="12" eb="14">
      <t>イカ</t>
    </rPh>
    <phoneticPr fontId="18"/>
  </si>
  <si>
    <t>“メタボリックシンドローム（内臓脂肪症候群）の疑い”の判定</t>
    <phoneticPr fontId="18"/>
  </si>
  <si>
    <t>　メタボリックシンドローム（内臓脂肪症候群）が強く疑われる者</t>
    <phoneticPr fontId="18"/>
  </si>
  <si>
    <t>　　腹囲が男性85cm，女性90cm 以上で，次頁の表の３つの項目（血中脂質，血圧，血糖）のうち２つ以上の項目に</t>
    <phoneticPr fontId="18"/>
  </si>
  <si>
    <t>　　該当する者。</t>
    <rPh sb="2" eb="4">
      <t>ガイトウ</t>
    </rPh>
    <rPh sb="6" eb="7">
      <t>モノ</t>
    </rPh>
    <phoneticPr fontId="18"/>
  </si>
  <si>
    <t>　メタボリックシンドローム（内臓脂肪症候群）の予備群と考えられる者</t>
    <phoneticPr fontId="18"/>
  </si>
  <si>
    <t>　　腹囲が男性85cm，女性90cm 以上で，次頁の表の３つの項目（血中脂質，血圧，血糖）のうち１つに該当する者。</t>
    <phoneticPr fontId="18"/>
  </si>
  <si>
    <t>※“該当する”とは，右記の「基準」を満たしている場合，かつ／または「服薬」がある場合とする。</t>
    <rPh sb="10" eb="12">
      <t>ウキ</t>
    </rPh>
    <phoneticPr fontId="18"/>
  </si>
  <si>
    <t>(22)腹囲区別、血中脂質、血圧、血糖のいずれかのリスクを有する者の割合</t>
    <rPh sb="4" eb="6">
      <t>フクイ</t>
    </rPh>
    <rPh sb="6" eb="7">
      <t>ク</t>
    </rPh>
    <rPh sb="7" eb="8">
      <t>ベツ</t>
    </rPh>
    <rPh sb="9" eb="11">
      <t>ケッチュウ</t>
    </rPh>
    <rPh sb="11" eb="13">
      <t>シシツ</t>
    </rPh>
    <rPh sb="14" eb="16">
      <t>ケツアツ</t>
    </rPh>
    <rPh sb="17" eb="19">
      <t>ケットウ</t>
    </rPh>
    <rPh sb="29" eb="30">
      <t>ユウ</t>
    </rPh>
    <rPh sb="32" eb="33">
      <t>モノ</t>
    </rPh>
    <rPh sb="34" eb="36">
      <t>ワリアイ</t>
    </rPh>
    <phoneticPr fontId="18"/>
  </si>
  <si>
    <t>年齢階級別、腹囲の区分、リスク保有数別、人数、割合―総数・男性・女性、20歳以上〔妊婦除外〕　　〔年齢階級⑥〕</t>
    <rPh sb="4" eb="5">
      <t>ベツ</t>
    </rPh>
    <phoneticPr fontId="18"/>
  </si>
  <si>
    <t>腹囲</t>
    <rPh sb="0" eb="2">
      <t>フクイ</t>
    </rPh>
    <phoneticPr fontId="18"/>
  </si>
  <si>
    <t>リスク保有数</t>
    <rPh sb="3" eb="5">
      <t>ホユウ</t>
    </rPh>
    <rPh sb="5" eb="6">
      <t>スウ</t>
    </rPh>
    <phoneticPr fontId="18"/>
  </si>
  <si>
    <t>1つ</t>
    <phoneticPr fontId="18"/>
  </si>
  <si>
    <t>2つ</t>
    <phoneticPr fontId="18"/>
  </si>
  <si>
    <t>3つ</t>
    <phoneticPr fontId="18"/>
  </si>
  <si>
    <t>％</t>
    <phoneticPr fontId="18"/>
  </si>
  <si>
    <t>＜85cm(男)/90cm(女)</t>
    <rPh sb="6" eb="7">
      <t>オトコ</t>
    </rPh>
    <rPh sb="14" eb="15">
      <t>オンナ</t>
    </rPh>
    <phoneticPr fontId="18"/>
  </si>
  <si>
    <t>≧85cm(男)/90cm(女)</t>
    <phoneticPr fontId="18"/>
  </si>
  <si>
    <t>＜85cm</t>
    <phoneticPr fontId="18"/>
  </si>
  <si>
    <t>≧85cm</t>
    <phoneticPr fontId="18"/>
  </si>
  <si>
    <t>＜90cm</t>
    <phoneticPr fontId="18"/>
  </si>
  <si>
    <t>≧90cm</t>
    <phoneticPr fontId="18"/>
  </si>
  <si>
    <t>　　リスクの項目は、（21)の表のとおり。</t>
    <rPh sb="6" eb="8">
      <t>コウモク</t>
    </rPh>
    <rPh sb="15" eb="16">
      <t>ヒョウ</t>
    </rPh>
    <phoneticPr fontId="18"/>
  </si>
  <si>
    <t>(23)腹囲区分別、血中脂質、血圧、血糖のリスクの保有状況〔全ての組合せ(①血中脂質②血圧③血糖)〕―年齢階級別、腹囲の区分、リスク保有組合せ別、人数、割合―総数・男性・女性、20歳以上〔妊婦除外〕　　〔年齢階級⑥〕</t>
    <rPh sb="4" eb="6">
      <t>フクイ</t>
    </rPh>
    <rPh sb="6" eb="8">
      <t>クブン</t>
    </rPh>
    <rPh sb="8" eb="9">
      <t>ベツ</t>
    </rPh>
    <rPh sb="10" eb="12">
      <t>ケッチュウ</t>
    </rPh>
    <rPh sb="12" eb="14">
      <t>シシツ</t>
    </rPh>
    <rPh sb="15" eb="17">
      <t>ケツアツ</t>
    </rPh>
    <rPh sb="18" eb="20">
      <t>ケットウ</t>
    </rPh>
    <rPh sb="25" eb="27">
      <t>ホユウ</t>
    </rPh>
    <rPh sb="27" eb="29">
      <t>ジョウキョウ</t>
    </rPh>
    <rPh sb="30" eb="31">
      <t>スベ</t>
    </rPh>
    <rPh sb="33" eb="35">
      <t>クミアワ</t>
    </rPh>
    <rPh sb="38" eb="40">
      <t>ケッチュウ</t>
    </rPh>
    <rPh sb="40" eb="42">
      <t>シシツ</t>
    </rPh>
    <rPh sb="43" eb="45">
      <t>ケツアツ</t>
    </rPh>
    <rPh sb="46" eb="48">
      <t>ケットウ</t>
    </rPh>
    <rPh sb="51" eb="53">
      <t>ネンレイ</t>
    </rPh>
    <rPh sb="53" eb="55">
      <t>カイキュウ</t>
    </rPh>
    <rPh sb="55" eb="56">
      <t>ベツ</t>
    </rPh>
    <rPh sb="57" eb="59">
      <t>フクイ</t>
    </rPh>
    <rPh sb="60" eb="62">
      <t>クブン</t>
    </rPh>
    <rPh sb="66" eb="68">
      <t>ホユウ</t>
    </rPh>
    <rPh sb="68" eb="70">
      <t>クミアワ</t>
    </rPh>
    <rPh sb="71" eb="72">
      <t>ベツ</t>
    </rPh>
    <rPh sb="73" eb="75">
      <t>ニンズウ</t>
    </rPh>
    <rPh sb="76" eb="78">
      <t>ワリアイ</t>
    </rPh>
    <rPh sb="79" eb="81">
      <t>ソウスウ</t>
    </rPh>
    <rPh sb="82" eb="84">
      <t>ダンセイ</t>
    </rPh>
    <rPh sb="85" eb="87">
      <t>ジョセイ</t>
    </rPh>
    <rPh sb="90" eb="93">
      <t>サイイジョウ</t>
    </rPh>
    <rPh sb="94" eb="96">
      <t>ニンプ</t>
    </rPh>
    <rPh sb="96" eb="98">
      <t>ジョガイ</t>
    </rPh>
    <phoneticPr fontId="18"/>
  </si>
  <si>
    <t>リスク保有組み合わせ</t>
    <rPh sb="3" eb="5">
      <t>ホユウ</t>
    </rPh>
    <rPh sb="5" eb="6">
      <t>ク</t>
    </rPh>
    <rPh sb="7" eb="8">
      <t>ア</t>
    </rPh>
    <phoneticPr fontId="18"/>
  </si>
  <si>
    <t>①有②有③有</t>
    <rPh sb="1" eb="2">
      <t>ア</t>
    </rPh>
    <rPh sb="3" eb="4">
      <t>ア</t>
    </rPh>
    <rPh sb="5" eb="6">
      <t>ア</t>
    </rPh>
    <phoneticPr fontId="18"/>
  </si>
  <si>
    <t>①有②有③無</t>
    <rPh sb="1" eb="2">
      <t>ア</t>
    </rPh>
    <rPh sb="3" eb="4">
      <t>ア</t>
    </rPh>
    <rPh sb="5" eb="6">
      <t>ナシ</t>
    </rPh>
    <phoneticPr fontId="18"/>
  </si>
  <si>
    <t>①無②有③有</t>
    <rPh sb="1" eb="2">
      <t>ナシ</t>
    </rPh>
    <rPh sb="3" eb="4">
      <t>ア</t>
    </rPh>
    <rPh sb="5" eb="6">
      <t>ア</t>
    </rPh>
    <phoneticPr fontId="18"/>
  </si>
  <si>
    <t>①有②無③有</t>
    <rPh sb="1" eb="2">
      <t>ア</t>
    </rPh>
    <rPh sb="3" eb="4">
      <t>ナシ</t>
    </rPh>
    <rPh sb="5" eb="6">
      <t>ア</t>
    </rPh>
    <phoneticPr fontId="18"/>
  </si>
  <si>
    <t>①有②無③無</t>
    <rPh sb="1" eb="2">
      <t>ア</t>
    </rPh>
    <rPh sb="3" eb="4">
      <t>ナシ</t>
    </rPh>
    <rPh sb="5" eb="6">
      <t>ナシ</t>
    </rPh>
    <phoneticPr fontId="18"/>
  </si>
  <si>
    <t>①無②有③無</t>
    <rPh sb="1" eb="2">
      <t>ナシ</t>
    </rPh>
    <rPh sb="3" eb="4">
      <t>ア</t>
    </rPh>
    <rPh sb="5" eb="6">
      <t>ナシ</t>
    </rPh>
    <phoneticPr fontId="18"/>
  </si>
  <si>
    <t>①無②無③有</t>
    <rPh sb="1" eb="2">
      <t>ナシ</t>
    </rPh>
    <rPh sb="3" eb="4">
      <t>ナシ</t>
    </rPh>
    <rPh sb="5" eb="6">
      <t>ア</t>
    </rPh>
    <phoneticPr fontId="18"/>
  </si>
  <si>
    <t>①無②無③無</t>
    <rPh sb="1" eb="2">
      <t>ナシ</t>
    </rPh>
    <rPh sb="3" eb="4">
      <t>ナシ</t>
    </rPh>
    <rPh sb="5" eb="6">
      <t>ナシ</t>
    </rPh>
    <phoneticPr fontId="18"/>
  </si>
  <si>
    <t>(24)糖尿病と言われたことの有無―年齢階級別、人数、割合―総数・男性・女性、20歳以上　　〔年齢階級⑥〕</t>
    <rPh sb="4" eb="7">
      <t>トウニョウビョウ</t>
    </rPh>
    <rPh sb="8" eb="9">
      <t>イ</t>
    </rPh>
    <rPh sb="15" eb="17">
      <t>ウム</t>
    </rPh>
    <rPh sb="18" eb="20">
      <t>ネンレイ</t>
    </rPh>
    <rPh sb="20" eb="22">
      <t>カイキュウ</t>
    </rPh>
    <rPh sb="22" eb="23">
      <t>ベツ</t>
    </rPh>
    <rPh sb="24" eb="26">
      <t>ニンズウ</t>
    </rPh>
    <rPh sb="27" eb="29">
      <t>ワリアイ</t>
    </rPh>
    <rPh sb="30" eb="32">
      <t>ソウスウ</t>
    </rPh>
    <rPh sb="33" eb="35">
      <t>ダンセイ</t>
    </rPh>
    <rPh sb="36" eb="38">
      <t>ジョセイ</t>
    </rPh>
    <rPh sb="41" eb="44">
      <t>サイイジョウ</t>
    </rPh>
    <phoneticPr fontId="18"/>
  </si>
  <si>
    <t>あり</t>
    <phoneticPr fontId="18"/>
  </si>
  <si>
    <t>なし</t>
    <phoneticPr fontId="18"/>
  </si>
  <si>
    <t>(25)糖尿病と言われた者の治療状況―年齢階級別、人数、割合―総数・男性・女性、20歳以上　　〔年齢階級⑥〕</t>
    <rPh sb="4" eb="7">
      <t>トウニョウビョウ</t>
    </rPh>
    <rPh sb="8" eb="9">
      <t>イ</t>
    </rPh>
    <rPh sb="12" eb="13">
      <t>モノ</t>
    </rPh>
    <rPh sb="14" eb="16">
      <t>チリョウ</t>
    </rPh>
    <rPh sb="16" eb="18">
      <t>ジョウキョウ</t>
    </rPh>
    <rPh sb="19" eb="21">
      <t>ネンレイ</t>
    </rPh>
    <rPh sb="21" eb="23">
      <t>カイキュウ</t>
    </rPh>
    <rPh sb="23" eb="24">
      <t>ベツ</t>
    </rPh>
    <rPh sb="25" eb="27">
      <t>ニンズウ</t>
    </rPh>
    <rPh sb="28" eb="30">
      <t>ワリアイ</t>
    </rPh>
    <rPh sb="31" eb="33">
      <t>ソウスウ</t>
    </rPh>
    <rPh sb="34" eb="36">
      <t>ダンセイ</t>
    </rPh>
    <rPh sb="37" eb="39">
      <t>ジョセイ</t>
    </rPh>
    <rPh sb="42" eb="45">
      <t>サイイジョウ</t>
    </rPh>
    <phoneticPr fontId="18"/>
  </si>
  <si>
    <t>あり</t>
    <phoneticPr fontId="18"/>
  </si>
  <si>
    <t>なし</t>
    <phoneticPr fontId="18"/>
  </si>
  <si>
    <t>(7-1)現在、糖尿病治療の有無（通院による定期的な検査や生活習慣の改善指導を含む）</t>
    <rPh sb="5" eb="7">
      <t>ゲンザイ</t>
    </rPh>
    <rPh sb="11" eb="13">
      <t>チリョウ</t>
    </rPh>
    <rPh sb="14" eb="16">
      <t>ウム</t>
    </rPh>
    <rPh sb="17" eb="19">
      <t>ツウイン</t>
    </rPh>
    <rPh sb="22" eb="25">
      <t>テイキテキ</t>
    </rPh>
    <rPh sb="26" eb="28">
      <t>ケンサ</t>
    </rPh>
    <rPh sb="29" eb="31">
      <t>セイカツ</t>
    </rPh>
    <rPh sb="31" eb="33">
      <t>シュウカン</t>
    </rPh>
    <rPh sb="34" eb="36">
      <t>カイゼン</t>
    </rPh>
    <rPh sb="36" eb="38">
      <t>シドウ</t>
    </rPh>
    <rPh sb="39" eb="40">
      <t>フク</t>
    </rPh>
    <phoneticPr fontId="18"/>
  </si>
  <si>
    <t>　　但し、(7) これまでに医療機関や検診で糖尿病と言われたことの有無で有の人だけ</t>
    <rPh sb="2" eb="3">
      <t>タダ</t>
    </rPh>
    <rPh sb="36" eb="37">
      <t>アリ</t>
    </rPh>
    <rPh sb="38" eb="39">
      <t>ヒト</t>
    </rPh>
    <phoneticPr fontId="18"/>
  </si>
  <si>
    <t>(26)高血圧有症者の状況―年齢階級別、人数、割合―総合・男性・女性、20歳以上　　〔年齢階級⑥〕</t>
    <rPh sb="4" eb="7">
      <t>コウケツアツ</t>
    </rPh>
    <rPh sb="7" eb="8">
      <t>ユウ</t>
    </rPh>
    <rPh sb="8" eb="9">
      <t>ショウ</t>
    </rPh>
    <rPh sb="9" eb="10">
      <t>シャ</t>
    </rPh>
    <rPh sb="11" eb="13">
      <t>ジョウキョウ</t>
    </rPh>
    <rPh sb="14" eb="16">
      <t>ネンレイ</t>
    </rPh>
    <rPh sb="16" eb="18">
      <t>カイキュウ</t>
    </rPh>
    <rPh sb="18" eb="19">
      <t>ベツ</t>
    </rPh>
    <rPh sb="20" eb="22">
      <t>ニンズウ</t>
    </rPh>
    <rPh sb="23" eb="25">
      <t>ワリアイ</t>
    </rPh>
    <rPh sb="26" eb="28">
      <t>ソウゴウ</t>
    </rPh>
    <rPh sb="29" eb="31">
      <t>ダンセイ</t>
    </rPh>
    <rPh sb="32" eb="34">
      <t>ジョセイ</t>
    </rPh>
    <rPh sb="37" eb="40">
      <t>サイイジョウ</t>
    </rPh>
    <phoneticPr fontId="18"/>
  </si>
  <si>
    <t>％</t>
    <phoneticPr fontId="18"/>
  </si>
  <si>
    <t>高血圧症有病者</t>
    <rPh sb="0" eb="3">
      <t>コウケツアツ</t>
    </rPh>
    <rPh sb="3" eb="4">
      <t>ショウ</t>
    </rPh>
    <rPh sb="4" eb="5">
      <t>ア</t>
    </rPh>
    <rPh sb="5" eb="6">
      <t>ビョウ</t>
    </rPh>
    <rPh sb="6" eb="7">
      <t>モノ</t>
    </rPh>
    <phoneticPr fontId="18"/>
  </si>
  <si>
    <t>(再掲)高血圧症有病者のうち服薬者*</t>
    <rPh sb="1" eb="3">
      <t>サイケイ</t>
    </rPh>
    <rPh sb="4" eb="7">
      <t>コウケツアツ</t>
    </rPh>
    <rPh sb="7" eb="8">
      <t>ショウ</t>
    </rPh>
    <rPh sb="8" eb="9">
      <t>ア</t>
    </rPh>
    <rPh sb="9" eb="10">
      <t>ビョウ</t>
    </rPh>
    <rPh sb="10" eb="11">
      <t>モノ</t>
    </rPh>
    <rPh sb="14" eb="16">
      <t>フクヤク</t>
    </rPh>
    <rPh sb="16" eb="17">
      <t>シャ</t>
    </rPh>
    <phoneticPr fontId="18"/>
  </si>
  <si>
    <t>正常高値血圧者</t>
    <rPh sb="0" eb="2">
      <t>セイジョウ</t>
    </rPh>
    <rPh sb="2" eb="3">
      <t>タカ</t>
    </rPh>
    <rPh sb="3" eb="4">
      <t>アタイ</t>
    </rPh>
    <rPh sb="4" eb="6">
      <t>ケツアツ</t>
    </rPh>
    <rPh sb="6" eb="7">
      <t>シャ</t>
    </rPh>
    <phoneticPr fontId="18"/>
  </si>
  <si>
    <t>＊「服薬者」とは、身体状況調査票で「血圧を下げる薬」の使用有と回答した者。</t>
    <rPh sb="4" eb="5">
      <t>シャ</t>
    </rPh>
    <rPh sb="9" eb="11">
      <t>シンタイ</t>
    </rPh>
    <rPh sb="11" eb="13">
      <t>ジョウキョウ</t>
    </rPh>
    <rPh sb="13" eb="16">
      <t>チョウサヒョウ</t>
    </rPh>
    <rPh sb="18" eb="20">
      <t>ケツアツ</t>
    </rPh>
    <rPh sb="21" eb="22">
      <t>サ</t>
    </rPh>
    <rPh sb="24" eb="25">
      <t>クスリ</t>
    </rPh>
    <rPh sb="27" eb="30">
      <t>シヨウアリ</t>
    </rPh>
    <rPh sb="31" eb="33">
      <t>カイトウ</t>
    </rPh>
    <rPh sb="35" eb="36">
      <t>モノ</t>
    </rPh>
    <phoneticPr fontId="22"/>
  </si>
  <si>
    <t>「高血圧症有病者」の判定</t>
    <rPh sb="1" eb="5">
      <t>コウケツアツショウ</t>
    </rPh>
    <rPh sb="5" eb="8">
      <t>ユウビョウシャ</t>
    </rPh>
    <rPh sb="10" eb="12">
      <t>ハンテイ</t>
    </rPh>
    <phoneticPr fontId="22"/>
  </si>
  <si>
    <t>　収縮期血圧140mmHg以上、または拡張期血圧90mmHg以上、もしくは血圧を下げる薬を服用している者</t>
    <rPh sb="1" eb="3">
      <t>シュウシュク</t>
    </rPh>
    <rPh sb="3" eb="4">
      <t>キ</t>
    </rPh>
    <rPh sb="4" eb="6">
      <t>ケツアツ</t>
    </rPh>
    <rPh sb="13" eb="15">
      <t>イジョウ</t>
    </rPh>
    <rPh sb="19" eb="22">
      <t>カクチョウキ</t>
    </rPh>
    <rPh sb="22" eb="24">
      <t>ケツアツ</t>
    </rPh>
    <rPh sb="30" eb="32">
      <t>イジョウ</t>
    </rPh>
    <rPh sb="37" eb="39">
      <t>ケツアツ</t>
    </rPh>
    <rPh sb="40" eb="41">
      <t>サ</t>
    </rPh>
    <rPh sb="43" eb="44">
      <t>クスリ</t>
    </rPh>
    <rPh sb="45" eb="47">
      <t>フクヨウ</t>
    </rPh>
    <rPh sb="51" eb="52">
      <t>モノ</t>
    </rPh>
    <phoneticPr fontId="22"/>
  </si>
  <si>
    <t>「正常高値血圧者」の判定</t>
    <rPh sb="1" eb="3">
      <t>セイジョウ</t>
    </rPh>
    <rPh sb="3" eb="4">
      <t>タカ</t>
    </rPh>
    <rPh sb="4" eb="5">
      <t>アタイ</t>
    </rPh>
    <rPh sb="5" eb="7">
      <t>ケツアツ</t>
    </rPh>
    <rPh sb="7" eb="8">
      <t>シャ</t>
    </rPh>
    <rPh sb="10" eb="12">
      <t>ハンテイ</t>
    </rPh>
    <phoneticPr fontId="18"/>
  </si>
  <si>
    <t>　収縮期血圧130～139mmHg、または拡張期血圧85～89mmHg</t>
    <rPh sb="1" eb="3">
      <t>シュウシュク</t>
    </rPh>
    <rPh sb="3" eb="4">
      <t>キ</t>
    </rPh>
    <rPh sb="4" eb="6">
      <t>ケツアツ</t>
    </rPh>
    <rPh sb="21" eb="24">
      <t>カクチョウキ</t>
    </rPh>
    <rPh sb="24" eb="26">
      <t>ケツアツ</t>
    </rPh>
    <phoneticPr fontId="22"/>
  </si>
  <si>
    <t>(27)「脂質異常症が疑われる者」の状況―年齢階級別、人数、割合―総数・男性・女性、20歳以上　　〔年齢階級⑥〕</t>
    <rPh sb="5" eb="7">
      <t>シシツ</t>
    </rPh>
    <rPh sb="7" eb="9">
      <t>イジョウ</t>
    </rPh>
    <rPh sb="9" eb="10">
      <t>ショウ</t>
    </rPh>
    <rPh sb="11" eb="12">
      <t>ウタガ</t>
    </rPh>
    <rPh sb="15" eb="16">
      <t>モノ</t>
    </rPh>
    <rPh sb="18" eb="20">
      <t>ジョウキョウ</t>
    </rPh>
    <rPh sb="21" eb="23">
      <t>ネンレイ</t>
    </rPh>
    <rPh sb="23" eb="25">
      <t>カイキュウ</t>
    </rPh>
    <rPh sb="25" eb="26">
      <t>ベツ</t>
    </rPh>
    <rPh sb="27" eb="29">
      <t>ニンズウ</t>
    </rPh>
    <rPh sb="30" eb="32">
      <t>ワリアイ</t>
    </rPh>
    <rPh sb="33" eb="35">
      <t>ソウスウ</t>
    </rPh>
    <rPh sb="36" eb="38">
      <t>ダンセイ</t>
    </rPh>
    <rPh sb="39" eb="41">
      <t>ジョセイ</t>
    </rPh>
    <rPh sb="44" eb="45">
      <t>サイ</t>
    </rPh>
    <rPh sb="45" eb="47">
      <t>イジョウ</t>
    </rPh>
    <phoneticPr fontId="18"/>
  </si>
  <si>
    <t>脂質異常症が疑われる者</t>
    <rPh sb="0" eb="2">
      <t>シシツ</t>
    </rPh>
    <rPh sb="2" eb="4">
      <t>イジョウ</t>
    </rPh>
    <rPh sb="4" eb="5">
      <t>ショウ</t>
    </rPh>
    <rPh sb="6" eb="7">
      <t>ウタガ</t>
    </rPh>
    <rPh sb="10" eb="11">
      <t>モノ</t>
    </rPh>
    <phoneticPr fontId="18"/>
  </si>
  <si>
    <t>(再掲)脂質異常症が疑われる者のうち服薬者*</t>
    <rPh sb="1" eb="3">
      <t>サイケイ</t>
    </rPh>
    <rPh sb="4" eb="6">
      <t>シシツ</t>
    </rPh>
    <rPh sb="6" eb="8">
      <t>イジョウ</t>
    </rPh>
    <rPh sb="8" eb="9">
      <t>ショウ</t>
    </rPh>
    <rPh sb="10" eb="11">
      <t>ウタガ</t>
    </rPh>
    <rPh sb="14" eb="15">
      <t>モノ</t>
    </rPh>
    <rPh sb="18" eb="20">
      <t>フクヤク</t>
    </rPh>
    <rPh sb="20" eb="21">
      <t>シャ</t>
    </rPh>
    <phoneticPr fontId="18"/>
  </si>
  <si>
    <t>＊HDL コレステロールを測定し，「コレステロールを下げる薬」，「中性脂肪を下げる薬」の使用状況に回答した者を集計対象とした。</t>
    <phoneticPr fontId="18"/>
  </si>
  <si>
    <t>＊「服薬者」とは，「コレステロールを下げる薬」，「中性脂肪を下げる薬」に使用「有」と回答した者</t>
    <phoneticPr fontId="18"/>
  </si>
  <si>
    <t>「脂質異常症が疑われる者」の判定</t>
    <rPh sb="1" eb="3">
      <t>シシツ</t>
    </rPh>
    <rPh sb="3" eb="5">
      <t>イジョウ</t>
    </rPh>
    <rPh sb="5" eb="6">
      <t>ショウ</t>
    </rPh>
    <rPh sb="7" eb="8">
      <t>ウタガ</t>
    </rPh>
    <rPh sb="11" eb="12">
      <t>モノ</t>
    </rPh>
    <rPh sb="14" eb="16">
      <t>ハンテイ</t>
    </rPh>
    <phoneticPr fontId="22"/>
  </si>
  <si>
    <t>　国民健康・栄養調査の血液検査では、空腹時採血が困難であるため、脂質異常症の診断基準項目である中性脂肪による判定は行わず、下記の通りとした。</t>
    <rPh sb="1" eb="3">
      <t>コクミン</t>
    </rPh>
    <rPh sb="3" eb="5">
      <t>ケンコウ</t>
    </rPh>
    <rPh sb="6" eb="8">
      <t>エイヨウ</t>
    </rPh>
    <rPh sb="8" eb="10">
      <t>チョウサ</t>
    </rPh>
    <rPh sb="11" eb="13">
      <t>ケツエキ</t>
    </rPh>
    <rPh sb="13" eb="15">
      <t>ケンサ</t>
    </rPh>
    <rPh sb="18" eb="20">
      <t>クウフク</t>
    </rPh>
    <rPh sb="20" eb="21">
      <t>ジ</t>
    </rPh>
    <rPh sb="21" eb="23">
      <t>サイケツ</t>
    </rPh>
    <rPh sb="24" eb="26">
      <t>コンナン</t>
    </rPh>
    <rPh sb="32" eb="34">
      <t>シシツ</t>
    </rPh>
    <rPh sb="34" eb="36">
      <t>イジョウ</t>
    </rPh>
    <rPh sb="36" eb="37">
      <t>ショウ</t>
    </rPh>
    <rPh sb="38" eb="40">
      <t>シンダン</t>
    </rPh>
    <rPh sb="40" eb="42">
      <t>キジュン</t>
    </rPh>
    <rPh sb="42" eb="44">
      <t>コウモク</t>
    </rPh>
    <rPh sb="47" eb="49">
      <t>チュウセイ</t>
    </rPh>
    <rPh sb="49" eb="51">
      <t>シボウ</t>
    </rPh>
    <rPh sb="54" eb="56">
      <t>ハンテイ</t>
    </rPh>
    <rPh sb="57" eb="58">
      <t>オコナ</t>
    </rPh>
    <rPh sb="61" eb="63">
      <t>カキ</t>
    </rPh>
    <rPh sb="64" eb="65">
      <t>トオ</t>
    </rPh>
    <phoneticPr fontId="22"/>
  </si>
  <si>
    <t>　ＨＤＬ-コレステロールが40ｍｇ／dL未満、もしくはコレステロールを下げる薬または中性脂肪（トリグリセライド）を下げる薬を服用している者。</t>
    <rPh sb="20" eb="22">
      <t>ミマン</t>
    </rPh>
    <rPh sb="35" eb="36">
      <t>サ</t>
    </rPh>
    <rPh sb="38" eb="39">
      <t>クスリ</t>
    </rPh>
    <rPh sb="42" eb="44">
      <t>チュウセイ</t>
    </rPh>
    <rPh sb="44" eb="46">
      <t>シボウ</t>
    </rPh>
    <rPh sb="57" eb="58">
      <t>サ</t>
    </rPh>
    <rPh sb="60" eb="61">
      <t>クスリ</t>
    </rPh>
    <rPh sb="62" eb="64">
      <t>フクヨウ</t>
    </rPh>
    <rPh sb="68" eb="69">
      <t>モノ</t>
    </rPh>
    <phoneticPr fontId="22"/>
  </si>
  <si>
    <t>(28)運動習慣の有無―年齢階級別、人数、割合―総数・男性・女性、20歳以上　　〔年齢階級⑥〕</t>
    <rPh sb="4" eb="6">
      <t>ウンドウ</t>
    </rPh>
    <rPh sb="6" eb="8">
      <t>シュウカン</t>
    </rPh>
    <rPh sb="9" eb="11">
      <t>ウム</t>
    </rPh>
    <rPh sb="12" eb="14">
      <t>ネンレイ</t>
    </rPh>
    <rPh sb="14" eb="16">
      <t>カイキュウ</t>
    </rPh>
    <rPh sb="16" eb="17">
      <t>ベツ</t>
    </rPh>
    <rPh sb="18" eb="20">
      <t>ニンズウ</t>
    </rPh>
    <rPh sb="21" eb="23">
      <t>ワリアイ</t>
    </rPh>
    <rPh sb="24" eb="26">
      <t>ソウスウ</t>
    </rPh>
    <rPh sb="27" eb="29">
      <t>ダンセイ</t>
    </rPh>
    <rPh sb="30" eb="32">
      <t>ジョセイ</t>
    </rPh>
    <rPh sb="35" eb="38">
      <t>サイイジョウ</t>
    </rPh>
    <phoneticPr fontId="18"/>
  </si>
  <si>
    <t>習慣無し(健康上の理由)</t>
    <rPh sb="0" eb="2">
      <t>シュウカン</t>
    </rPh>
    <rPh sb="2" eb="3">
      <t>ナシ</t>
    </rPh>
    <rPh sb="5" eb="8">
      <t>ケンコウジョウ</t>
    </rPh>
    <rPh sb="9" eb="11">
      <t>リユウ</t>
    </rPh>
    <phoneticPr fontId="18"/>
  </si>
  <si>
    <t>習慣無し(その他)</t>
    <rPh sb="0" eb="2">
      <t>シュウカン</t>
    </rPh>
    <rPh sb="2" eb="3">
      <t>ナシ</t>
    </rPh>
    <rPh sb="7" eb="8">
      <t>タ</t>
    </rPh>
    <phoneticPr fontId="18"/>
  </si>
  <si>
    <t>習慣あり</t>
    <rPh sb="0" eb="2">
      <t>シュウカン</t>
    </rPh>
    <phoneticPr fontId="18"/>
  </si>
  <si>
    <t>注）身体状況調査票の「現在、医師等からの運動禁止の有無」で「１　有」と回答した者。</t>
    <rPh sb="0" eb="1">
      <t>チュウ</t>
    </rPh>
    <rPh sb="2" eb="4">
      <t>シンタイ</t>
    </rPh>
    <rPh sb="4" eb="6">
      <t>ジョウキョウ</t>
    </rPh>
    <rPh sb="6" eb="9">
      <t>チョウサヒョウ</t>
    </rPh>
    <rPh sb="32" eb="33">
      <t>ア</t>
    </rPh>
    <rPh sb="35" eb="37">
      <t>カイトウ</t>
    </rPh>
    <rPh sb="39" eb="40">
      <t>モノ</t>
    </rPh>
    <phoneticPr fontId="22"/>
  </si>
  <si>
    <t>　　「２　無」と回答し、「運動習慣」の「１週間の運動日数」で「０日」と回答した者。</t>
    <rPh sb="5" eb="6">
      <t>ナシ</t>
    </rPh>
    <rPh sb="8" eb="10">
      <t>カイトウ</t>
    </rPh>
    <rPh sb="32" eb="33">
      <t>ニチ</t>
    </rPh>
    <rPh sb="35" eb="37">
      <t>カイトウ</t>
    </rPh>
    <rPh sb="39" eb="40">
      <t>モノ</t>
    </rPh>
    <phoneticPr fontId="22"/>
  </si>
  <si>
    <t>　　及び「２　無」と回答し、「運動習慣」の（ａ）～（ｃ）すべてに回答した者について集計。</t>
    <rPh sb="7" eb="8">
      <t>ナシ</t>
    </rPh>
    <rPh sb="15" eb="17">
      <t>ウンドウ</t>
    </rPh>
    <rPh sb="17" eb="19">
      <t>シュウカン</t>
    </rPh>
    <phoneticPr fontId="18"/>
  </si>
  <si>
    <t>運動習慣…「習慣無し(健康上の理由)」は，「現在、医師等からの運動禁止の有無」で「有」と回答した者とした。</t>
    <rPh sb="22" eb="24">
      <t>ゲンザイ</t>
    </rPh>
    <rPh sb="25" eb="27">
      <t>イシ</t>
    </rPh>
    <rPh sb="27" eb="28">
      <t>ナド</t>
    </rPh>
    <rPh sb="31" eb="33">
      <t>ウンドウ</t>
    </rPh>
    <rPh sb="33" eb="35">
      <t>キンシ</t>
    </rPh>
    <rPh sb="36" eb="38">
      <t>ウム</t>
    </rPh>
    <rPh sb="41" eb="42">
      <t>ア</t>
    </rPh>
    <rPh sb="44" eb="46">
      <t>カイトウ</t>
    </rPh>
    <rPh sb="48" eb="49">
      <t>モノ</t>
    </rPh>
    <phoneticPr fontId="18"/>
  </si>
  <si>
    <t>運動習慣…「運動の習慣有り」とは，次の３項目全部に該当する者とした。</t>
  </si>
  <si>
    <t>・運動の実施頻度として，週２日以上</t>
  </si>
  <si>
    <t>・運動の持続時間として，30 分以上</t>
  </si>
  <si>
    <t>・運動の継続期間として，１年以上</t>
  </si>
  <si>
    <t>(29)１週間の運動日数―年齢階級別、人数、割合―総数・男性・女性、20歳以上　　〔年齢階級⑥〕</t>
    <rPh sb="5" eb="7">
      <t>シュウカン</t>
    </rPh>
    <rPh sb="8" eb="10">
      <t>ウンドウ</t>
    </rPh>
    <rPh sb="10" eb="12">
      <t>ニッスウ</t>
    </rPh>
    <rPh sb="13" eb="15">
      <t>ネンレイ</t>
    </rPh>
    <rPh sb="15" eb="17">
      <t>カイキュウ</t>
    </rPh>
    <rPh sb="17" eb="18">
      <t>ベツ</t>
    </rPh>
    <rPh sb="19" eb="20">
      <t>ニン</t>
    </rPh>
    <rPh sb="20" eb="21">
      <t>スウ</t>
    </rPh>
    <rPh sb="22" eb="24">
      <t>ワリアイ</t>
    </rPh>
    <rPh sb="25" eb="27">
      <t>ソウスウ</t>
    </rPh>
    <rPh sb="28" eb="30">
      <t>ダンセイ</t>
    </rPh>
    <rPh sb="31" eb="33">
      <t>ジョセイ</t>
    </rPh>
    <rPh sb="36" eb="39">
      <t>サイイジョウ</t>
    </rPh>
    <phoneticPr fontId="18"/>
  </si>
  <si>
    <t>％</t>
    <phoneticPr fontId="18"/>
  </si>
  <si>
    <t>運動習慣無し</t>
    <rPh sb="0" eb="2">
      <t>ウンドウ</t>
    </rPh>
    <rPh sb="2" eb="4">
      <t>シュウカン</t>
    </rPh>
    <rPh sb="4" eb="5">
      <t>ナシ</t>
    </rPh>
    <phoneticPr fontId="18"/>
  </si>
  <si>
    <t>2日/週</t>
    <rPh sb="1" eb="2">
      <t>ヒ</t>
    </rPh>
    <rPh sb="3" eb="4">
      <t>シュウ</t>
    </rPh>
    <phoneticPr fontId="18"/>
  </si>
  <si>
    <t>3日/週</t>
    <rPh sb="1" eb="2">
      <t>ヒ</t>
    </rPh>
    <rPh sb="3" eb="4">
      <t>シュウ</t>
    </rPh>
    <phoneticPr fontId="18"/>
  </si>
  <si>
    <t>4日/週</t>
    <rPh sb="1" eb="2">
      <t>ヒ</t>
    </rPh>
    <rPh sb="3" eb="4">
      <t>シュウ</t>
    </rPh>
    <phoneticPr fontId="18"/>
  </si>
  <si>
    <t>5日/週</t>
    <rPh sb="1" eb="2">
      <t>ヒ</t>
    </rPh>
    <rPh sb="3" eb="4">
      <t>シュウ</t>
    </rPh>
    <phoneticPr fontId="18"/>
  </si>
  <si>
    <t>6日/週</t>
    <rPh sb="1" eb="2">
      <t>ヒ</t>
    </rPh>
    <rPh sb="3" eb="4">
      <t>シュウ</t>
    </rPh>
    <phoneticPr fontId="18"/>
  </si>
  <si>
    <t>7日/週</t>
    <rPh sb="1" eb="2">
      <t>ヒ</t>
    </rPh>
    <rPh sb="3" eb="4">
      <t>シュウ</t>
    </rPh>
    <phoneticPr fontId="18"/>
  </si>
  <si>
    <t>運動習慣無し</t>
  </si>
  <si>
    <t>2日/週</t>
  </si>
  <si>
    <t>3日/週</t>
  </si>
  <si>
    <t>4日/週</t>
  </si>
  <si>
    <t>5日/週</t>
  </si>
  <si>
    <t>6日/週</t>
  </si>
  <si>
    <t>7日/週</t>
  </si>
  <si>
    <t>運動習慣…「運動習慣無し」は，「（８）現在、医師等からの運動禁止の有無」で「有」と回答した者、</t>
    <rPh sb="6" eb="8">
      <t>ウンドウ</t>
    </rPh>
    <rPh sb="19" eb="21">
      <t>ゲンザイ</t>
    </rPh>
    <rPh sb="22" eb="24">
      <t>イシ</t>
    </rPh>
    <rPh sb="24" eb="25">
      <t>ナド</t>
    </rPh>
    <rPh sb="28" eb="30">
      <t>ウンドウ</t>
    </rPh>
    <rPh sb="30" eb="32">
      <t>キンシ</t>
    </rPh>
    <rPh sb="33" eb="35">
      <t>ウム</t>
    </rPh>
    <rPh sb="38" eb="39">
      <t>ア</t>
    </rPh>
    <rPh sb="41" eb="43">
      <t>カイトウ</t>
    </rPh>
    <rPh sb="45" eb="46">
      <t>モノ</t>
    </rPh>
    <phoneticPr fontId="18"/>
  </si>
  <si>
    <t>　　「２　無」と回答し、「９　運動習慣」の「（ａ）１週間の運動日数」で「０日」と回答した者、</t>
    <rPh sb="5" eb="6">
      <t>ナシ</t>
    </rPh>
    <rPh sb="8" eb="10">
      <t>カイトウ</t>
    </rPh>
    <rPh sb="37" eb="38">
      <t>ニチ</t>
    </rPh>
    <rPh sb="40" eb="42">
      <t>カイトウ</t>
    </rPh>
    <rPh sb="44" eb="45">
      <t>モノ</t>
    </rPh>
    <phoneticPr fontId="22"/>
  </si>
  <si>
    <t>　　及び「２　無」と回答し、上記の「運動の習慣有り」に該当しない者とした。</t>
    <rPh sb="7" eb="8">
      <t>ナシ</t>
    </rPh>
    <rPh sb="14" eb="16">
      <t>ジョウキ</t>
    </rPh>
    <rPh sb="18" eb="20">
      <t>ウンドウ</t>
    </rPh>
    <rPh sb="21" eb="23">
      <t>シュウカン</t>
    </rPh>
    <rPh sb="23" eb="24">
      <t>ア</t>
    </rPh>
    <rPh sb="27" eb="29">
      <t>ガイトウ</t>
    </rPh>
    <rPh sb="32" eb="33">
      <t>モノ</t>
    </rPh>
    <phoneticPr fontId="18"/>
  </si>
  <si>
    <t>(30)運動を行う日の平均運動時間―年齢階級別、人数、割合―総数・男性・女性、20歳以上　　〔年齢階級⑥〕</t>
    <rPh sb="4" eb="6">
      <t>ウンドウ</t>
    </rPh>
    <rPh sb="7" eb="8">
      <t>オコナ</t>
    </rPh>
    <rPh sb="9" eb="10">
      <t>ヒ</t>
    </rPh>
    <rPh sb="11" eb="13">
      <t>ヘイキン</t>
    </rPh>
    <rPh sb="13" eb="15">
      <t>ウンドウ</t>
    </rPh>
    <rPh sb="15" eb="17">
      <t>ジカン</t>
    </rPh>
    <rPh sb="18" eb="20">
      <t>ネンレイ</t>
    </rPh>
    <rPh sb="20" eb="22">
      <t>カイキュウ</t>
    </rPh>
    <rPh sb="22" eb="23">
      <t>ベツ</t>
    </rPh>
    <rPh sb="24" eb="26">
      <t>ニンズウ</t>
    </rPh>
    <rPh sb="27" eb="29">
      <t>ワリアイ</t>
    </rPh>
    <rPh sb="30" eb="32">
      <t>ソウスウ</t>
    </rPh>
    <rPh sb="33" eb="35">
      <t>ダンセイ</t>
    </rPh>
    <rPh sb="36" eb="38">
      <t>ジョセイ</t>
    </rPh>
    <rPh sb="41" eb="44">
      <t>サイイジョウ</t>
    </rPh>
    <phoneticPr fontId="18"/>
  </si>
  <si>
    <t>％</t>
    <phoneticPr fontId="18"/>
  </si>
  <si>
    <t>30分以上60分未満</t>
    <rPh sb="2" eb="5">
      <t>フンイジョウ</t>
    </rPh>
    <rPh sb="7" eb="8">
      <t>フン</t>
    </rPh>
    <rPh sb="8" eb="10">
      <t>ミマン</t>
    </rPh>
    <phoneticPr fontId="18"/>
  </si>
  <si>
    <t>60分以上120分未満</t>
    <rPh sb="2" eb="5">
      <t>フンイジョウ</t>
    </rPh>
    <rPh sb="8" eb="9">
      <t>フン</t>
    </rPh>
    <rPh sb="9" eb="11">
      <t>ミマン</t>
    </rPh>
    <phoneticPr fontId="18"/>
  </si>
  <si>
    <t>120分以上180分未満</t>
    <rPh sb="3" eb="6">
      <t>フンイジョウ</t>
    </rPh>
    <rPh sb="9" eb="10">
      <t>フン</t>
    </rPh>
    <rPh sb="10" eb="12">
      <t>ミマン</t>
    </rPh>
    <phoneticPr fontId="18"/>
  </si>
  <si>
    <t>180分以上</t>
    <rPh sb="3" eb="6">
      <t>フンイジョウ</t>
    </rPh>
    <phoneticPr fontId="18"/>
  </si>
  <si>
    <t>(31)歩数の平均値及び標準偏差―年齢階級別、平均値、標準偏差―総数・男性・女性、20歳以上　　〔年齢階級⑤〕</t>
    <rPh sb="4" eb="5">
      <t>ホ</t>
    </rPh>
    <rPh sb="5" eb="6">
      <t>スウ</t>
    </rPh>
    <rPh sb="7" eb="10">
      <t>ヘイキンチ</t>
    </rPh>
    <rPh sb="10" eb="11">
      <t>オヨ</t>
    </rPh>
    <rPh sb="12" eb="14">
      <t>ヒョウジュン</t>
    </rPh>
    <rPh sb="14" eb="16">
      <t>ヘンサ</t>
    </rPh>
    <rPh sb="17" eb="19">
      <t>ネンレイ</t>
    </rPh>
    <rPh sb="19" eb="21">
      <t>カイキュウ</t>
    </rPh>
    <rPh sb="21" eb="22">
      <t>ベツ</t>
    </rPh>
    <rPh sb="23" eb="26">
      <t>ヘイキンチ</t>
    </rPh>
    <rPh sb="27" eb="29">
      <t>ヒョウジュン</t>
    </rPh>
    <rPh sb="29" eb="31">
      <t>ヘンサ</t>
    </rPh>
    <rPh sb="32" eb="34">
      <t>ソウスウ</t>
    </rPh>
    <rPh sb="35" eb="37">
      <t>ダンセイ</t>
    </rPh>
    <rPh sb="38" eb="40">
      <t>ジョセイ</t>
    </rPh>
    <rPh sb="43" eb="46">
      <t>サイイジョウ</t>
    </rPh>
    <phoneticPr fontId="18"/>
  </si>
  <si>
    <t>(歩/日)</t>
    <rPh sb="1" eb="2">
      <t>ホ</t>
    </rPh>
    <rPh sb="3" eb="4">
      <t>ヒ</t>
    </rPh>
    <phoneticPr fontId="18"/>
  </si>
  <si>
    <t>(再掲)20-64歳</t>
    <rPh sb="1" eb="3">
      <t>サイケイ</t>
    </rPh>
    <rPh sb="9" eb="10">
      <t>サイ</t>
    </rPh>
    <phoneticPr fontId="18"/>
  </si>
  <si>
    <t>(再掲)65歳以上</t>
    <rPh sb="1" eb="3">
      <t>サイケイ</t>
    </rPh>
    <rPh sb="6" eb="9">
      <t>サイイジョウ</t>
    </rPh>
    <phoneticPr fontId="18"/>
  </si>
  <si>
    <t>(再掲)70歳以上</t>
    <rPh sb="6" eb="7">
      <t>サイ</t>
    </rPh>
    <rPh sb="7" eb="9">
      <t>イジョウ</t>
    </rPh>
    <phoneticPr fontId="18"/>
  </si>
  <si>
    <t>注）「１日の身体活動量（歩数）」および「歩数計の装着状況」の両方に回答した者について集計。</t>
    <rPh sb="0" eb="1">
      <t>チュウ</t>
    </rPh>
    <rPh sb="10" eb="11">
      <t>リョウ</t>
    </rPh>
    <rPh sb="42" eb="44">
      <t>シュウケイ</t>
    </rPh>
    <phoneticPr fontId="22"/>
  </si>
  <si>
    <t>(31-2)歩数の平均値及び標準偏差―年齢階級別、平均値、標準偏差―総数・男性・女性、20歳以上　　〔年齢階級⑤〕</t>
    <rPh sb="6" eb="7">
      <t>ホ</t>
    </rPh>
    <rPh sb="7" eb="8">
      <t>スウ</t>
    </rPh>
    <rPh sb="9" eb="12">
      <t>ヘイキンチ</t>
    </rPh>
    <rPh sb="12" eb="13">
      <t>オヨ</t>
    </rPh>
    <rPh sb="14" eb="16">
      <t>ヒョウジュン</t>
    </rPh>
    <rPh sb="16" eb="18">
      <t>ヘンサ</t>
    </rPh>
    <rPh sb="19" eb="21">
      <t>ネンレイ</t>
    </rPh>
    <rPh sb="21" eb="23">
      <t>カイキュウ</t>
    </rPh>
    <rPh sb="23" eb="24">
      <t>ベツ</t>
    </rPh>
    <rPh sb="25" eb="28">
      <t>ヘイキンチ</t>
    </rPh>
    <rPh sb="29" eb="31">
      <t>ヒョウジュン</t>
    </rPh>
    <rPh sb="31" eb="33">
      <t>ヘンサ</t>
    </rPh>
    <rPh sb="34" eb="36">
      <t>ソウスウ</t>
    </rPh>
    <rPh sb="37" eb="39">
      <t>ダンセイ</t>
    </rPh>
    <rPh sb="40" eb="42">
      <t>ジョセイ</t>
    </rPh>
    <rPh sb="45" eb="48">
      <t>サイイジョウ</t>
    </rPh>
    <phoneticPr fontId="18"/>
  </si>
  <si>
    <t>注）歩数が100 歩未満，50,000 歩以上の者を除外した。</t>
    <phoneticPr fontId="18"/>
  </si>
  <si>
    <t>(32)歩行数の分布―年齢階級別、人数、割合―総数・男性・女性、20歳以上　　〔年齢階級⑤〕</t>
    <rPh sb="4" eb="5">
      <t>ホ</t>
    </rPh>
    <rPh sb="5" eb="6">
      <t>イ</t>
    </rPh>
    <rPh sb="6" eb="7">
      <t>スウ</t>
    </rPh>
    <rPh sb="8" eb="10">
      <t>ブンプ</t>
    </rPh>
    <rPh sb="11" eb="13">
      <t>ネンレイ</t>
    </rPh>
    <rPh sb="13" eb="15">
      <t>カイキュウ</t>
    </rPh>
    <rPh sb="15" eb="16">
      <t>ベツ</t>
    </rPh>
    <rPh sb="17" eb="19">
      <t>ニンズウ</t>
    </rPh>
    <rPh sb="20" eb="22">
      <t>ワリアイ</t>
    </rPh>
    <rPh sb="23" eb="25">
      <t>ソウスウ</t>
    </rPh>
    <rPh sb="26" eb="28">
      <t>ダンセイ</t>
    </rPh>
    <rPh sb="29" eb="31">
      <t>ジョセイ</t>
    </rPh>
    <rPh sb="34" eb="37">
      <t>サイイジョウ</t>
    </rPh>
    <phoneticPr fontId="18"/>
  </si>
  <si>
    <t>20-29歳</t>
    <phoneticPr fontId="18"/>
  </si>
  <si>
    <t>30-39歳</t>
    <phoneticPr fontId="18"/>
  </si>
  <si>
    <t>40-49歳</t>
    <phoneticPr fontId="18"/>
  </si>
  <si>
    <t>50-59歳</t>
    <phoneticPr fontId="18"/>
  </si>
  <si>
    <t>60-69歳</t>
    <phoneticPr fontId="18"/>
  </si>
  <si>
    <t>70-79歳</t>
    <phoneticPr fontId="18"/>
  </si>
  <si>
    <t>80歳以上</t>
    <phoneticPr fontId="18"/>
  </si>
  <si>
    <t>(再掲)20-39歳</t>
    <phoneticPr fontId="18"/>
  </si>
  <si>
    <t>(再掲)40-64歳</t>
    <phoneticPr fontId="18"/>
  </si>
  <si>
    <t>(再掲)65-74歳</t>
    <phoneticPr fontId="18"/>
  </si>
  <si>
    <t>(再掲)75歳以上</t>
    <phoneticPr fontId="18"/>
  </si>
  <si>
    <t>(再掲)20-64歳</t>
    <phoneticPr fontId="18"/>
  </si>
  <si>
    <t>(再掲)65歳以上</t>
    <phoneticPr fontId="18"/>
  </si>
  <si>
    <t>(再掲)70歳以上</t>
    <phoneticPr fontId="18"/>
  </si>
  <si>
    <t>％</t>
  </si>
  <si>
    <t>1-1999歩</t>
    <rPh sb="6" eb="7">
      <t>ホ</t>
    </rPh>
    <phoneticPr fontId="18"/>
  </si>
  <si>
    <t>2000-3999歩</t>
    <rPh sb="9" eb="10">
      <t>ホ</t>
    </rPh>
    <phoneticPr fontId="18"/>
  </si>
  <si>
    <t>4000-5999歩</t>
    <rPh sb="9" eb="10">
      <t>ホ</t>
    </rPh>
    <phoneticPr fontId="18"/>
  </si>
  <si>
    <t>6000-7999歩</t>
    <rPh sb="9" eb="10">
      <t>ホ</t>
    </rPh>
    <phoneticPr fontId="18"/>
  </si>
  <si>
    <t>8000-9999歩</t>
    <rPh sb="9" eb="10">
      <t>ホ</t>
    </rPh>
    <phoneticPr fontId="18"/>
  </si>
  <si>
    <t>10000歩以上</t>
    <rPh sb="5" eb="6">
      <t>ホ</t>
    </rPh>
    <rPh sb="6" eb="8">
      <t>イジョウ</t>
    </rPh>
    <phoneticPr fontId="18"/>
  </si>
  <si>
    <t>（再掲）7000歩以上</t>
    <rPh sb="1" eb="2">
      <t>サイ</t>
    </rPh>
    <rPh sb="8" eb="9">
      <t>ホ</t>
    </rPh>
    <rPh sb="9" eb="11">
      <t>イジョウ</t>
    </rPh>
    <phoneticPr fontId="18"/>
  </si>
  <si>
    <t>(32-1)歩行数の分布―年齢階級別、人数、割合―総数・男性・女性、20歳以上　　〔年齢階級⑤〕</t>
    <rPh sb="6" eb="7">
      <t>ホ</t>
    </rPh>
    <rPh sb="7" eb="8">
      <t>イ</t>
    </rPh>
    <rPh sb="8" eb="9">
      <t>スウ</t>
    </rPh>
    <rPh sb="10" eb="12">
      <t>ブンプ</t>
    </rPh>
    <rPh sb="13" eb="15">
      <t>ネンレイ</t>
    </rPh>
    <rPh sb="15" eb="17">
      <t>カイキュウ</t>
    </rPh>
    <rPh sb="17" eb="18">
      <t>ベツ</t>
    </rPh>
    <rPh sb="19" eb="21">
      <t>ニンズウ</t>
    </rPh>
    <rPh sb="22" eb="24">
      <t>ワリアイ</t>
    </rPh>
    <rPh sb="25" eb="27">
      <t>ソウスウ</t>
    </rPh>
    <rPh sb="28" eb="30">
      <t>ダンセイ</t>
    </rPh>
    <rPh sb="31" eb="33">
      <t>ジョセイ</t>
    </rPh>
    <rPh sb="36" eb="39">
      <t>サイイジョウ</t>
    </rPh>
    <phoneticPr fontId="18"/>
  </si>
  <si>
    <t>20-29歳</t>
    <phoneticPr fontId="18"/>
  </si>
  <si>
    <t>30-39歳</t>
    <phoneticPr fontId="18"/>
  </si>
  <si>
    <t>40-49歳</t>
    <phoneticPr fontId="18"/>
  </si>
  <si>
    <t>50-59歳</t>
    <phoneticPr fontId="18"/>
  </si>
  <si>
    <t>60-69歳</t>
    <phoneticPr fontId="18"/>
  </si>
  <si>
    <t>70-79歳</t>
    <phoneticPr fontId="18"/>
  </si>
  <si>
    <t>80歳以上</t>
    <phoneticPr fontId="18"/>
  </si>
  <si>
    <t>(再掲)20-39歳</t>
    <phoneticPr fontId="18"/>
  </si>
  <si>
    <t>(再掲)40-64歳</t>
    <phoneticPr fontId="18"/>
  </si>
  <si>
    <t>(再掲)65-74歳</t>
    <phoneticPr fontId="18"/>
  </si>
  <si>
    <t>(再掲)75歳以上</t>
    <phoneticPr fontId="18"/>
  </si>
  <si>
    <t>(再掲)20-64歳</t>
    <phoneticPr fontId="18"/>
  </si>
  <si>
    <t>(再掲)65歳以上</t>
    <phoneticPr fontId="18"/>
  </si>
  <si>
    <t>(再掲)70歳以上</t>
    <phoneticPr fontId="18"/>
  </si>
  <si>
    <t>注）歩数が100 歩未満，50,000 歩以上の者を除外した。</t>
  </si>
  <si>
    <t>第２部　身体状況調査</t>
    <rPh sb="0" eb="1">
      <t>ダイ</t>
    </rPh>
    <rPh sb="2" eb="3">
      <t>ブ</t>
    </rPh>
    <rPh sb="4" eb="6">
      <t>シンタイ</t>
    </rPh>
    <rPh sb="6" eb="8">
      <t>ジョウキョウ</t>
    </rPh>
    <rPh sb="8" eb="10">
      <t>チョウサ</t>
    </rPh>
    <phoneticPr fontId="18"/>
  </si>
  <si>
    <t>Ⅲ　集計表</t>
    <rPh sb="2" eb="5">
      <t>シュウケイヒョウ</t>
    </rPh>
    <phoneticPr fontId="18"/>
  </si>
  <si>
    <t>(14)ヘモグロビンA1c(NGPS)の平均値及び標準偏差―年齢階級別、人数、平均値、標準偏差―男性・女性、20歳以上〔インスリン注射又は血圧を下げる薬の使用者除外〕　〔年齢階級④〕</t>
    <rPh sb="20" eb="23">
      <t>ヘイキンチ</t>
    </rPh>
    <rPh sb="23" eb="24">
      <t>オヨ</t>
    </rPh>
    <rPh sb="25" eb="27">
      <t>ヒョウジュン</t>
    </rPh>
    <rPh sb="27" eb="29">
      <t>ヘンサ</t>
    </rPh>
    <rPh sb="30" eb="32">
      <t>ネンレイ</t>
    </rPh>
    <rPh sb="32" eb="34">
      <t>カイキュウ</t>
    </rPh>
    <rPh sb="34" eb="35">
      <t>ベツ</t>
    </rPh>
    <rPh sb="36" eb="37">
      <t>ニン</t>
    </rPh>
    <rPh sb="37" eb="38">
      <t>スウ</t>
    </rPh>
    <rPh sb="39" eb="42">
      <t>ヘイキンチ</t>
    </rPh>
    <rPh sb="43" eb="45">
      <t>ヒョウジュン</t>
    </rPh>
    <rPh sb="45" eb="47">
      <t>ヘンサ</t>
    </rPh>
    <rPh sb="48" eb="50">
      <t>ダンセイ</t>
    </rPh>
    <rPh sb="51" eb="53">
      <t>ジョセイ</t>
    </rPh>
    <rPh sb="56" eb="59">
      <t>サイイジョウ</t>
    </rPh>
    <rPh sb="65" eb="67">
      <t>チュウシャ</t>
    </rPh>
    <rPh sb="67" eb="68">
      <t>マタ</t>
    </rPh>
    <rPh sb="69" eb="71">
      <t>ケツアツ</t>
    </rPh>
    <rPh sb="72" eb="73">
      <t>サ</t>
    </rPh>
    <rPh sb="75" eb="76">
      <t>クスリ</t>
    </rPh>
    <rPh sb="77" eb="80">
      <t>シヨウシャ</t>
    </rPh>
    <rPh sb="80" eb="82">
      <t>ジョガイ</t>
    </rPh>
    <phoneticPr fontId="18"/>
  </si>
  <si>
    <t>(15)血清総コレステロール値の平均値及び標準偏差―年齢階級別、人数、平均値、標準偏差―男性・女性、20歳以上〔コレステロール又は中性脂肪を下げる薬の使用者除外〕 〔年齢階級④〕</t>
    <rPh sb="4" eb="6">
      <t>ケッセイ</t>
    </rPh>
    <rPh sb="6" eb="7">
      <t>ソウ</t>
    </rPh>
    <rPh sb="14" eb="15">
      <t>チ</t>
    </rPh>
    <rPh sb="16" eb="19">
      <t>ヘイキンチ</t>
    </rPh>
    <rPh sb="19" eb="20">
      <t>オヨ</t>
    </rPh>
    <rPh sb="21" eb="23">
      <t>ヒョウジュン</t>
    </rPh>
    <rPh sb="23" eb="25">
      <t>ヘンサ</t>
    </rPh>
    <rPh sb="26" eb="28">
      <t>ネンレイ</t>
    </rPh>
    <rPh sb="28" eb="30">
      <t>カイキュウ</t>
    </rPh>
    <rPh sb="30" eb="31">
      <t>ベツ</t>
    </rPh>
    <rPh sb="32" eb="34">
      <t>ニンズウ</t>
    </rPh>
    <rPh sb="35" eb="38">
      <t>ヘイキンチ</t>
    </rPh>
    <rPh sb="39" eb="41">
      <t>ヒョウジュン</t>
    </rPh>
    <rPh sb="41" eb="43">
      <t>ヘンサ</t>
    </rPh>
    <rPh sb="44" eb="46">
      <t>ダンセイ</t>
    </rPh>
    <rPh sb="47" eb="49">
      <t>ジョセイ</t>
    </rPh>
    <rPh sb="52" eb="55">
      <t>サイイジョウ</t>
    </rPh>
    <rPh sb="63" eb="64">
      <t>マタ</t>
    </rPh>
    <rPh sb="65" eb="67">
      <t>チュウセイ</t>
    </rPh>
    <rPh sb="67" eb="69">
      <t>シボウ</t>
    </rPh>
    <rPh sb="70" eb="71">
      <t>サ</t>
    </rPh>
    <rPh sb="73" eb="74">
      <t>クスリ</t>
    </rPh>
    <rPh sb="75" eb="77">
      <t>シヨウ</t>
    </rPh>
    <rPh sb="77" eb="78">
      <t>シャ</t>
    </rPh>
    <rPh sb="78" eb="80">
      <t>ジョガイ</t>
    </rPh>
    <phoneticPr fontId="18"/>
  </si>
  <si>
    <t>(17)血清HDL-コレステロール値の平均値及び標準偏差―年齢階級別、人数、平均値、標準偏差―男性・女性、20歳以上〔コレステロール又は中性脂肪を下げる薬の使用者除外〕〔年齢階級④〕</t>
    <rPh sb="4" eb="6">
      <t>ケッセイ</t>
    </rPh>
    <rPh sb="17" eb="18">
      <t>チ</t>
    </rPh>
    <rPh sb="19" eb="22">
      <t>ヘイキンチ</t>
    </rPh>
    <rPh sb="22" eb="23">
      <t>オヨ</t>
    </rPh>
    <rPh sb="24" eb="26">
      <t>ヒョウジュン</t>
    </rPh>
    <rPh sb="26" eb="28">
      <t>ヘンサ</t>
    </rPh>
    <rPh sb="29" eb="31">
      <t>ネンレイ</t>
    </rPh>
    <rPh sb="31" eb="33">
      <t>カイキュウ</t>
    </rPh>
    <rPh sb="33" eb="34">
      <t>ベツ</t>
    </rPh>
    <rPh sb="35" eb="37">
      <t>ニンズウ</t>
    </rPh>
    <rPh sb="38" eb="41">
      <t>ヘイキンチ</t>
    </rPh>
    <rPh sb="42" eb="44">
      <t>ヒョウジュン</t>
    </rPh>
    <rPh sb="44" eb="46">
      <t>ヘンサ</t>
    </rPh>
    <rPh sb="47" eb="49">
      <t>ダンセイ</t>
    </rPh>
    <rPh sb="50" eb="52">
      <t>ジョセイ</t>
    </rPh>
    <rPh sb="55" eb="58">
      <t>サイイジョウ</t>
    </rPh>
    <rPh sb="66" eb="67">
      <t>マタ</t>
    </rPh>
    <rPh sb="68" eb="70">
      <t>チュウセイ</t>
    </rPh>
    <rPh sb="70" eb="72">
      <t>シボウ</t>
    </rPh>
    <rPh sb="73" eb="74">
      <t>サ</t>
    </rPh>
    <rPh sb="76" eb="77">
      <t>クスリ</t>
    </rPh>
    <rPh sb="78" eb="81">
      <t>シヨウシャ</t>
    </rPh>
    <rPh sb="81" eb="83">
      <t>ジョガイ</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</si>
</sst>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_);[Red]\(0.0\)"/>
    <numFmt numFmtId="177" formatCode="0.0_ "/>
    <numFmt numFmtId="178" formatCode="#,##0_);[Red]\(#,##0\)"/>
  </numFmts>
  <fonts count="32" x14ac:knownFonts="1">
    <font>
      <sz val="11"/>
      <color theme="1"/>
      <name val="ＭＳ Ｐゴシック"/>
      <family val="2"/>
      <charset val="128"/>
      <scheme val="minor"/>
    </font>
    <font>
      <sz val="11"/>
      <color theme="1"/>
      <name val="ＭＳ Ｐゴシック"/>
      <family val="2"/>
      <charset val="128"/>
      <scheme val="minor"/>
    </font>
    <font>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6"/>
      <name val="ＭＳ Ｐゴシック"/>
      <family val="2"/>
      <charset val="128"/>
      <scheme val="minor"/>
    </font>
    <font>
      <sz val="11"/>
      <color theme="1"/>
      <name val="メイリオ"/>
      <family val="3"/>
      <charset val="128"/>
    </font>
    <font>
      <b/>
      <sz val="11"/>
      <color theme="1"/>
      <name val="メイリオ"/>
      <family val="3"/>
      <charset val="128"/>
    </font>
    <font>
      <sz val="11"/>
      <color indexed="8"/>
      <name val="メイリオ"/>
      <family val="3"/>
      <charset val="128"/>
    </font>
    <font>
      <sz val="6"/>
      <name val="ＭＳ Ｐゴシック"/>
      <family val="3"/>
      <charset val="128"/>
    </font>
    <font>
      <sz val="11"/>
      <color indexed="8"/>
      <name val="ＭＳ Ｐゴシック"/>
      <family val="3"/>
      <charset val="128"/>
    </font>
    <font>
      <sz val="12"/>
      <color indexed="8"/>
      <name val="メイリオ"/>
      <family val="3"/>
      <charset val="128"/>
    </font>
    <font>
      <sz val="12"/>
      <name val="メイリオ"/>
      <family val="3"/>
      <charset val="128"/>
    </font>
    <font>
      <sz val="11"/>
      <name val="メイリオ"/>
      <family val="3"/>
      <charset val="128"/>
    </font>
    <font>
      <sz val="10"/>
      <name val="Arial"/>
      <family val="2"/>
    </font>
    <font>
      <sz val="11"/>
      <name val="ＭＳ Ｐゴシック"/>
      <family val="3"/>
      <charset val="128"/>
    </font>
    <font>
      <sz val="12"/>
      <color theme="1"/>
      <name val="メイリオ"/>
      <family val="3"/>
      <charset val="128"/>
    </font>
    <font>
      <sz val="24"/>
      <color theme="1"/>
      <name val="ＭＳ Ｐゴシック"/>
      <family val="3"/>
      <charset val="128"/>
      <scheme val="minor"/>
    </font>
    <font>
      <sz val="24"/>
      <color theme="1"/>
      <name val="ＭＳ Ｐゴシック"/>
      <family val="2"/>
      <charset val="128"/>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9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double">
        <color indexed="64"/>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double">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double">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bottom style="dotted">
        <color indexed="64"/>
      </bottom>
      <diagonal/>
    </border>
    <border>
      <left style="thin">
        <color indexed="64"/>
      </left>
      <right style="double">
        <color indexed="64"/>
      </right>
      <top/>
      <bottom style="dotted">
        <color indexed="64"/>
      </bottom>
      <diagonal/>
    </border>
    <border>
      <left/>
      <right style="thin">
        <color indexed="64"/>
      </right>
      <top/>
      <bottom style="dotted">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thin">
        <color indexed="64"/>
      </right>
      <top/>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style="double">
        <color indexed="64"/>
      </right>
      <top style="thin">
        <color indexed="64"/>
      </top>
      <bottom style="thin">
        <color indexed="64"/>
      </bottom>
      <diagonal/>
    </border>
    <border>
      <left style="double">
        <color indexed="64"/>
      </left>
      <right style="dotted">
        <color indexed="64"/>
      </right>
      <top style="thin">
        <color indexed="64"/>
      </top>
      <bottom style="thin">
        <color indexed="64"/>
      </bottom>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diagonal/>
    </border>
    <border>
      <left style="dotted">
        <color indexed="64"/>
      </left>
      <right style="double">
        <color indexed="64"/>
      </right>
      <top style="thin">
        <color indexed="64"/>
      </top>
      <bottom/>
      <diagonal/>
    </border>
    <border>
      <left style="double">
        <color indexed="64"/>
      </left>
      <right style="dotted">
        <color indexed="64"/>
      </right>
      <top style="thin">
        <color indexed="64"/>
      </top>
      <bottom/>
      <diagonal/>
    </border>
    <border>
      <left style="thin">
        <color indexed="64"/>
      </left>
      <right style="dotted">
        <color indexed="64"/>
      </right>
      <top/>
      <bottom/>
      <diagonal/>
    </border>
    <border>
      <left style="dotted">
        <color indexed="64"/>
      </left>
      <right style="thin">
        <color indexed="64"/>
      </right>
      <top/>
      <bottom/>
      <diagonal/>
    </border>
    <border>
      <left style="dotted">
        <color indexed="64"/>
      </left>
      <right style="double">
        <color indexed="64"/>
      </right>
      <top/>
      <bottom/>
      <diagonal/>
    </border>
    <border>
      <left style="double">
        <color indexed="64"/>
      </left>
      <right style="dotted">
        <color indexed="64"/>
      </right>
      <top/>
      <bottom/>
      <diagonal/>
    </border>
    <border>
      <left style="thin">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dotted">
        <color indexed="64"/>
      </left>
      <right style="double">
        <color indexed="64"/>
      </right>
      <top/>
      <bottom style="thin">
        <color indexed="64"/>
      </bottom>
      <diagonal/>
    </border>
    <border>
      <left style="double">
        <color indexed="64"/>
      </left>
      <right style="dotted">
        <color indexed="64"/>
      </right>
      <top/>
      <bottom style="thin">
        <color indexed="64"/>
      </bottom>
      <diagonal/>
    </border>
    <border>
      <left style="thin">
        <color indexed="64"/>
      </left>
      <right style="thin">
        <color indexed="64"/>
      </right>
      <top/>
      <bottom style="double">
        <color indexed="64"/>
      </bottom>
      <diagonal/>
    </border>
    <border>
      <left style="thin">
        <color indexed="64"/>
      </left>
      <right style="dotted">
        <color indexed="64"/>
      </right>
      <top/>
      <bottom style="double">
        <color indexed="64"/>
      </bottom>
      <diagonal/>
    </border>
    <border>
      <left style="dotted">
        <color indexed="64"/>
      </left>
      <right style="thin">
        <color indexed="64"/>
      </right>
      <top/>
      <bottom style="double">
        <color indexed="64"/>
      </bottom>
      <diagonal/>
    </border>
    <border>
      <left style="dotted">
        <color indexed="64"/>
      </left>
      <right style="double">
        <color indexed="64"/>
      </right>
      <top/>
      <bottom style="double">
        <color indexed="64"/>
      </bottom>
      <diagonal/>
    </border>
    <border>
      <left style="double">
        <color indexed="64"/>
      </left>
      <right style="dotted">
        <color indexed="64"/>
      </right>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style="double">
        <color indexed="64"/>
      </top>
      <bottom style="thin">
        <color indexed="64"/>
      </bottom>
      <diagonal/>
    </border>
    <border>
      <left style="thin">
        <color indexed="64"/>
      </left>
      <right style="dotted">
        <color indexed="64"/>
      </right>
      <top style="double">
        <color indexed="64"/>
      </top>
      <bottom style="thin">
        <color indexed="64"/>
      </bottom>
      <diagonal/>
    </border>
    <border>
      <left style="dotted">
        <color indexed="64"/>
      </left>
      <right style="thin">
        <color indexed="64"/>
      </right>
      <top style="double">
        <color indexed="64"/>
      </top>
      <bottom style="thin">
        <color indexed="64"/>
      </bottom>
      <diagonal/>
    </border>
    <border>
      <left style="dotted">
        <color indexed="64"/>
      </left>
      <right style="double">
        <color indexed="64"/>
      </right>
      <top style="double">
        <color indexed="64"/>
      </top>
      <bottom style="thin">
        <color indexed="64"/>
      </bottom>
      <diagonal/>
    </border>
    <border>
      <left style="double">
        <color indexed="64"/>
      </left>
      <right style="dotted">
        <color indexed="64"/>
      </right>
      <top style="double">
        <color indexed="64"/>
      </top>
      <bottom style="thin">
        <color indexed="64"/>
      </bottom>
      <diagonal/>
    </border>
    <border>
      <left/>
      <right/>
      <top style="thin">
        <color indexed="64"/>
      </top>
      <bottom/>
      <diagonal/>
    </border>
    <border>
      <left style="thin">
        <color indexed="64"/>
      </left>
      <right/>
      <top/>
      <bottom style="thin">
        <color indexed="64"/>
      </bottom>
      <diagonal/>
    </border>
    <border>
      <left style="dotted">
        <color indexed="64"/>
      </left>
      <right style="dotted">
        <color indexed="64"/>
      </right>
      <top style="thin">
        <color indexed="64"/>
      </top>
      <bottom style="thin">
        <color indexed="64"/>
      </bottom>
      <diagonal/>
    </border>
    <border>
      <left/>
      <right/>
      <top style="thin">
        <color indexed="64"/>
      </top>
      <bottom style="thin">
        <color indexed="64"/>
      </bottom>
      <diagonal/>
    </border>
    <border>
      <left style="dotted">
        <color indexed="64"/>
      </left>
      <right style="dotted">
        <color indexed="64"/>
      </right>
      <top/>
      <bottom/>
      <diagonal/>
    </border>
    <border>
      <left style="dotted">
        <color indexed="64"/>
      </left>
      <right style="dotted">
        <color indexed="64"/>
      </right>
      <top/>
      <bottom style="thin">
        <color indexed="64"/>
      </bottom>
      <diagonal/>
    </border>
    <border>
      <left/>
      <right style="thin">
        <color indexed="64"/>
      </right>
      <top/>
      <bottom style="thin">
        <color indexed="64"/>
      </bottom>
      <diagonal/>
    </border>
    <border>
      <left/>
      <right/>
      <top/>
      <bottom style="thin">
        <color indexed="64"/>
      </bottom>
      <diagonal/>
    </border>
    <border>
      <left/>
      <right style="dotted">
        <color indexed="64"/>
      </right>
      <top style="thin">
        <color indexed="64"/>
      </top>
      <bottom style="thin">
        <color indexed="64"/>
      </bottom>
      <diagonal/>
    </border>
    <border>
      <left/>
      <right style="dotted">
        <color indexed="64"/>
      </right>
      <top style="thin">
        <color indexed="64"/>
      </top>
      <bottom/>
      <diagonal/>
    </border>
    <border>
      <left style="thin">
        <color indexed="64"/>
      </left>
      <right style="thin">
        <color indexed="64"/>
      </right>
      <top style="thin">
        <color indexed="64"/>
      </top>
      <bottom style="double">
        <color indexed="64"/>
      </bottom>
      <diagonal/>
    </border>
    <border>
      <left/>
      <right style="dotted">
        <color indexed="64"/>
      </right>
      <top/>
      <bottom style="double">
        <color indexed="64"/>
      </bottom>
      <diagonal/>
    </border>
    <border>
      <left/>
      <right style="dotted">
        <color indexed="64"/>
      </right>
      <top style="double">
        <color indexed="64"/>
      </top>
      <bottom style="thin">
        <color indexed="64"/>
      </bottom>
      <diagonal/>
    </border>
    <border>
      <left/>
      <right style="dotted">
        <color indexed="64"/>
      </right>
      <top/>
      <bottom style="thin">
        <color indexed="64"/>
      </bottom>
      <diagonal/>
    </border>
    <border>
      <left/>
      <right style="dotted">
        <color indexed="64"/>
      </right>
      <top/>
      <bottom/>
      <diagonal/>
    </border>
    <border>
      <left/>
      <right style="thin">
        <color indexed="64"/>
      </right>
      <top/>
      <bottom style="double">
        <color indexed="64"/>
      </bottom>
      <diagonal/>
    </border>
    <border>
      <left/>
      <right style="thin">
        <color indexed="64"/>
      </right>
      <top style="double">
        <color indexed="64"/>
      </top>
      <bottom style="thin">
        <color indexed="64"/>
      </bottom>
      <diagonal/>
    </border>
    <border>
      <left style="thin">
        <color indexed="64"/>
      </left>
      <right style="dotted">
        <color indexed="64"/>
      </right>
      <top style="thin">
        <color indexed="64"/>
      </top>
      <bottom style="double">
        <color indexed="64"/>
      </bottom>
      <diagonal/>
    </border>
    <border>
      <left style="dotted">
        <color indexed="64"/>
      </left>
      <right style="dotted">
        <color indexed="64"/>
      </right>
      <top style="thin">
        <color indexed="64"/>
      </top>
      <bottom style="double">
        <color indexed="64"/>
      </bottom>
      <diagonal/>
    </border>
    <border>
      <left style="dotted">
        <color indexed="64"/>
      </left>
      <right style="thin">
        <color indexed="64"/>
      </right>
      <top style="thin">
        <color indexed="64"/>
      </top>
      <bottom style="double">
        <color indexed="64"/>
      </bottom>
      <diagonal/>
    </border>
    <border>
      <left/>
      <right style="dotted">
        <color indexed="64"/>
      </right>
      <top style="thin">
        <color indexed="64"/>
      </top>
      <bottom style="double">
        <color indexed="64"/>
      </bottom>
      <diagonal/>
    </border>
    <border>
      <left style="dotted">
        <color indexed="64"/>
      </left>
      <right style="double">
        <color indexed="64"/>
      </right>
      <top style="thin">
        <color indexed="64"/>
      </top>
      <bottom style="double">
        <color indexed="64"/>
      </bottom>
      <diagonal/>
    </border>
    <border>
      <left style="double">
        <color indexed="64"/>
      </left>
      <right style="dotted">
        <color indexed="64"/>
      </right>
      <top style="thin">
        <color indexed="64"/>
      </top>
      <bottom style="double">
        <color indexed="64"/>
      </bottom>
      <diagonal/>
    </border>
    <border>
      <left style="dotted">
        <color indexed="64"/>
      </left>
      <right style="dotted">
        <color indexed="64"/>
      </right>
      <top style="double">
        <color indexed="64"/>
      </top>
      <bottom style="thin">
        <color indexed="64"/>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s>
  <cellStyleXfs count="45">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23" fillId="0" borderId="0">
      <alignment vertical="center"/>
    </xf>
    <xf numFmtId="0" fontId="27" fillId="0" borderId="0"/>
    <xf numFmtId="0" fontId="28" fillId="0" borderId="0">
      <alignment vertical="center"/>
    </xf>
  </cellStyleXfs>
  <cellXfs count="255">
    <xf numFmtId="0" fontId="0" fillId="0" borderId="0" xfId="0">
      <alignment vertical="center"/>
    </xf>
    <xf numFmtId="0" fontId="19" fillId="0" borderId="0" xfId="0" applyFont="1">
      <alignment vertical="center"/>
    </xf>
    <xf numFmtId="0" fontId="20" fillId="0" borderId="0" xfId="0" applyFont="1">
      <alignment vertical="center"/>
    </xf>
    <xf numFmtId="0" fontId="19" fillId="0" borderId="0" xfId="0" applyFont="1" applyAlignment="1">
      <alignment horizontal="right" vertical="center"/>
    </xf>
    <xf numFmtId="0" fontId="19" fillId="33" borderId="12" xfId="0" applyFont="1" applyFill="1" applyBorder="1" applyAlignment="1">
      <alignment horizontal="center" vertical="center"/>
    </xf>
    <xf numFmtId="0" fontId="19" fillId="33" borderId="12" xfId="0" applyFont="1" applyFill="1" applyBorder="1" applyAlignment="1">
      <alignment horizontal="center" vertical="center" wrapText="1"/>
    </xf>
    <xf numFmtId="0" fontId="19" fillId="33" borderId="13" xfId="0" applyFont="1" applyFill="1" applyBorder="1" applyAlignment="1">
      <alignment horizontal="center" vertical="center" wrapText="1"/>
    </xf>
    <xf numFmtId="0" fontId="19" fillId="33" borderId="14" xfId="0" applyFont="1" applyFill="1" applyBorder="1" applyAlignment="1">
      <alignment horizontal="center" vertical="center"/>
    </xf>
    <xf numFmtId="0" fontId="19" fillId="0" borderId="12" xfId="0" applyFont="1" applyBorder="1" applyAlignment="1">
      <alignment horizontal="center" vertical="center"/>
    </xf>
    <xf numFmtId="0" fontId="19" fillId="0" borderId="12" xfId="0" applyFont="1" applyBorder="1">
      <alignment vertical="center"/>
    </xf>
    <xf numFmtId="177" fontId="19" fillId="0" borderId="12" xfId="0" applyNumberFormat="1" applyFont="1" applyBorder="1">
      <alignment vertical="center"/>
    </xf>
    <xf numFmtId="177" fontId="19" fillId="0" borderId="13" xfId="0" applyNumberFormat="1" applyFont="1" applyBorder="1">
      <alignment vertical="center"/>
    </xf>
    <xf numFmtId="0" fontId="19" fillId="0" borderId="14" xfId="0" applyFont="1" applyBorder="1">
      <alignment vertical="center"/>
    </xf>
    <xf numFmtId="0" fontId="19" fillId="0" borderId="17" xfId="0" applyFont="1" applyBorder="1" applyAlignment="1">
      <alignment horizontal="center" vertical="center"/>
    </xf>
    <xf numFmtId="0" fontId="19" fillId="0" borderId="17" xfId="0" applyFont="1" applyBorder="1">
      <alignment vertical="center"/>
    </xf>
    <xf numFmtId="177" fontId="19" fillId="0" borderId="17" xfId="0" applyNumberFormat="1" applyFont="1" applyBorder="1">
      <alignment vertical="center"/>
    </xf>
    <xf numFmtId="177" fontId="19" fillId="0" borderId="18" xfId="0" applyNumberFormat="1" applyFont="1" applyBorder="1">
      <alignment vertical="center"/>
    </xf>
    <xf numFmtId="0" fontId="19" fillId="0" borderId="19" xfId="0" applyFont="1" applyBorder="1">
      <alignment vertical="center"/>
    </xf>
    <xf numFmtId="0" fontId="19" fillId="0" borderId="20" xfId="0" applyFont="1" applyBorder="1" applyAlignment="1">
      <alignment horizontal="center" vertical="center"/>
    </xf>
    <xf numFmtId="0" fontId="19" fillId="0" borderId="20" xfId="0" applyFont="1" applyBorder="1">
      <alignment vertical="center"/>
    </xf>
    <xf numFmtId="177" fontId="19" fillId="0" borderId="20" xfId="0" applyNumberFormat="1" applyFont="1" applyBorder="1">
      <alignment vertical="center"/>
    </xf>
    <xf numFmtId="177" fontId="19" fillId="0" borderId="21" xfId="0" applyNumberFormat="1" applyFont="1" applyBorder="1">
      <alignment vertical="center"/>
    </xf>
    <xf numFmtId="0" fontId="19" fillId="0" borderId="22" xfId="0" applyFont="1" applyBorder="1">
      <alignment vertical="center"/>
    </xf>
    <xf numFmtId="0" fontId="19" fillId="0" borderId="23" xfId="0" applyFont="1" applyBorder="1" applyAlignment="1">
      <alignment horizontal="center" vertical="center"/>
    </xf>
    <xf numFmtId="0" fontId="19" fillId="0" borderId="23" xfId="0" applyFont="1" applyBorder="1">
      <alignment vertical="center"/>
    </xf>
    <xf numFmtId="177" fontId="19" fillId="0" borderId="23" xfId="0" applyNumberFormat="1" applyFont="1" applyBorder="1">
      <alignment vertical="center"/>
    </xf>
    <xf numFmtId="177" fontId="19" fillId="0" borderId="24" xfId="0" applyNumberFormat="1" applyFont="1" applyBorder="1">
      <alignment vertical="center"/>
    </xf>
    <xf numFmtId="0" fontId="19" fillId="0" borderId="25" xfId="0" applyFont="1" applyBorder="1">
      <alignment vertical="center"/>
    </xf>
    <xf numFmtId="0" fontId="19" fillId="0" borderId="26" xfId="0" applyFont="1" applyBorder="1" applyAlignment="1">
      <alignment horizontal="center" vertical="center"/>
    </xf>
    <xf numFmtId="0" fontId="19" fillId="0" borderId="26" xfId="0" applyFont="1" applyBorder="1">
      <alignment vertical="center"/>
    </xf>
    <xf numFmtId="177" fontId="19" fillId="0" borderId="26" xfId="0" applyNumberFormat="1" applyFont="1" applyBorder="1">
      <alignment vertical="center"/>
    </xf>
    <xf numFmtId="177" fontId="19" fillId="0" borderId="27" xfId="0" applyNumberFormat="1" applyFont="1" applyBorder="1">
      <alignment vertical="center"/>
    </xf>
    <xf numFmtId="0" fontId="19" fillId="0" borderId="28" xfId="0" applyFont="1" applyBorder="1">
      <alignment vertical="center"/>
    </xf>
    <xf numFmtId="0" fontId="20" fillId="0" borderId="0" xfId="0" applyFont="1" applyAlignment="1">
      <alignment horizontal="right" vertical="center"/>
    </xf>
    <xf numFmtId="0" fontId="19" fillId="33" borderId="11" xfId="0" applyFont="1" applyFill="1" applyBorder="1">
      <alignment vertical="center"/>
    </xf>
    <xf numFmtId="0" fontId="19" fillId="33" borderId="16" xfId="0" applyFont="1" applyFill="1" applyBorder="1">
      <alignment vertical="center"/>
    </xf>
    <xf numFmtId="0" fontId="19" fillId="33" borderId="13" xfId="0" applyFont="1" applyFill="1" applyBorder="1" applyAlignment="1">
      <alignment horizontal="center" vertical="center"/>
    </xf>
    <xf numFmtId="0" fontId="19" fillId="33" borderId="29" xfId="0" applyFont="1" applyFill="1" applyBorder="1">
      <alignment vertical="center"/>
    </xf>
    <xf numFmtId="0" fontId="19" fillId="33" borderId="30" xfId="0" applyFont="1" applyFill="1" applyBorder="1">
      <alignment vertical="center"/>
    </xf>
    <xf numFmtId="0" fontId="19" fillId="33" borderId="10" xfId="0" applyFont="1" applyFill="1" applyBorder="1">
      <alignment vertical="center"/>
    </xf>
    <xf numFmtId="0" fontId="19" fillId="33" borderId="33" xfId="0" applyFont="1" applyFill="1" applyBorder="1">
      <alignment vertical="center"/>
    </xf>
    <xf numFmtId="0" fontId="19" fillId="33" borderId="34" xfId="0" applyFont="1" applyFill="1" applyBorder="1" applyAlignment="1">
      <alignment horizontal="center" vertical="center"/>
    </xf>
    <xf numFmtId="0" fontId="19" fillId="33" borderId="35" xfId="0" applyFont="1" applyFill="1" applyBorder="1" applyAlignment="1">
      <alignment horizontal="center" vertical="center"/>
    </xf>
    <xf numFmtId="0" fontId="19" fillId="33" borderId="36" xfId="0" applyFont="1" applyFill="1" applyBorder="1" applyAlignment="1">
      <alignment horizontal="center" vertical="center"/>
    </xf>
    <xf numFmtId="0" fontId="19" fillId="33" borderId="37" xfId="0" applyFont="1" applyFill="1" applyBorder="1" applyAlignment="1">
      <alignment horizontal="center" vertical="center"/>
    </xf>
    <xf numFmtId="0" fontId="19" fillId="0" borderId="34" xfId="0" applyFont="1" applyBorder="1">
      <alignment vertical="center"/>
    </xf>
    <xf numFmtId="177" fontId="19" fillId="0" borderId="35" xfId="0" applyNumberFormat="1" applyFont="1" applyBorder="1">
      <alignment vertical="center"/>
    </xf>
    <xf numFmtId="177" fontId="19" fillId="0" borderId="36" xfId="0" applyNumberFormat="1" applyFont="1" applyBorder="1">
      <alignment vertical="center"/>
    </xf>
    <xf numFmtId="0" fontId="19" fillId="0" borderId="37" xfId="0" applyFont="1" applyBorder="1">
      <alignment vertical="center"/>
    </xf>
    <xf numFmtId="0" fontId="19" fillId="0" borderId="11" xfId="0" applyFont="1" applyBorder="1" applyAlignment="1">
      <alignment horizontal="center" vertical="center"/>
    </xf>
    <xf numFmtId="0" fontId="19" fillId="0" borderId="38" xfId="0" applyFont="1" applyBorder="1">
      <alignment vertical="center"/>
    </xf>
    <xf numFmtId="177" fontId="19" fillId="0" borderId="39" xfId="0" applyNumberFormat="1" applyFont="1" applyBorder="1">
      <alignment vertical="center"/>
    </xf>
    <xf numFmtId="177" fontId="19" fillId="0" borderId="40" xfId="0" applyNumberFormat="1" applyFont="1" applyBorder="1">
      <alignment vertical="center"/>
    </xf>
    <xf numFmtId="0" fontId="19" fillId="0" borderId="41" xfId="0" applyFont="1" applyBorder="1">
      <alignment vertical="center"/>
    </xf>
    <xf numFmtId="0" fontId="19" fillId="0" borderId="15" xfId="0" applyFont="1" applyBorder="1" applyAlignment="1">
      <alignment horizontal="center" vertical="center"/>
    </xf>
    <xf numFmtId="0" fontId="19" fillId="0" borderId="42" xfId="0" applyFont="1" applyBorder="1">
      <alignment vertical="center"/>
    </xf>
    <xf numFmtId="177" fontId="19" fillId="0" borderId="43" xfId="0" applyNumberFormat="1" applyFont="1" applyBorder="1">
      <alignment vertical="center"/>
    </xf>
    <xf numFmtId="177" fontId="19" fillId="0" borderId="44" xfId="0" applyNumberFormat="1" applyFont="1" applyBorder="1">
      <alignment vertical="center"/>
    </xf>
    <xf numFmtId="0" fontId="19" fillId="0" borderId="45" xfId="0" applyFont="1" applyBorder="1">
      <alignment vertical="center"/>
    </xf>
    <xf numFmtId="0" fontId="19" fillId="0" borderId="16" xfId="0" applyFont="1" applyBorder="1" applyAlignment="1">
      <alignment horizontal="center" vertical="center"/>
    </xf>
    <xf numFmtId="0" fontId="19" fillId="0" borderId="46" xfId="0" applyFont="1" applyBorder="1">
      <alignment vertical="center"/>
    </xf>
    <xf numFmtId="177" fontId="19" fillId="0" borderId="47" xfId="0" applyNumberFormat="1" applyFont="1" applyBorder="1">
      <alignment vertical="center"/>
    </xf>
    <xf numFmtId="177" fontId="19" fillId="0" borderId="48" xfId="0" applyNumberFormat="1" applyFont="1" applyBorder="1">
      <alignment vertical="center"/>
    </xf>
    <xf numFmtId="0" fontId="19" fillId="0" borderId="49" xfId="0" applyFont="1" applyBorder="1">
      <alignment vertical="center"/>
    </xf>
    <xf numFmtId="177" fontId="19" fillId="0" borderId="38" xfId="0" applyNumberFormat="1" applyFont="1" applyBorder="1">
      <alignment vertical="center"/>
    </xf>
    <xf numFmtId="177" fontId="19" fillId="0" borderId="41" xfId="0" applyNumberFormat="1" applyFont="1" applyBorder="1">
      <alignment vertical="center"/>
    </xf>
    <xf numFmtId="177" fontId="19" fillId="0" borderId="0" xfId="0" applyNumberFormat="1" applyFont="1">
      <alignment vertical="center"/>
    </xf>
    <xf numFmtId="0" fontId="19" fillId="0" borderId="50" xfId="0" applyFont="1" applyBorder="1" applyAlignment="1">
      <alignment horizontal="center" vertical="center"/>
    </xf>
    <xf numFmtId="0" fontId="19" fillId="0" borderId="51" xfId="0" applyFont="1" applyBorder="1">
      <alignment vertical="center"/>
    </xf>
    <xf numFmtId="177" fontId="19" fillId="0" borderId="52" xfId="0" applyNumberFormat="1" applyFont="1" applyBorder="1">
      <alignment vertical="center"/>
    </xf>
    <xf numFmtId="177" fontId="19" fillId="0" borderId="53" xfId="0" applyNumberFormat="1" applyFont="1" applyBorder="1">
      <alignment vertical="center"/>
    </xf>
    <xf numFmtId="0" fontId="19" fillId="0" borderId="54" xfId="0" applyFont="1" applyBorder="1">
      <alignment vertical="center"/>
    </xf>
    <xf numFmtId="0" fontId="19" fillId="0" borderId="56" xfId="0" applyFont="1" applyBorder="1" applyAlignment="1">
      <alignment horizontal="center" vertical="center"/>
    </xf>
    <xf numFmtId="0" fontId="19" fillId="0" borderId="57" xfId="0" applyFont="1" applyBorder="1">
      <alignment vertical="center"/>
    </xf>
    <xf numFmtId="177" fontId="19" fillId="0" borderId="58" xfId="0" applyNumberFormat="1" applyFont="1" applyBorder="1">
      <alignment vertical="center"/>
    </xf>
    <xf numFmtId="177" fontId="19" fillId="0" borderId="59" xfId="0" applyNumberFormat="1" applyFont="1" applyBorder="1">
      <alignment vertical="center"/>
    </xf>
    <xf numFmtId="0" fontId="19" fillId="0" borderId="60" xfId="0" applyFont="1" applyBorder="1">
      <alignment vertical="center"/>
    </xf>
    <xf numFmtId="0" fontId="21" fillId="0" borderId="0" xfId="0" applyFont="1">
      <alignment vertical="center"/>
    </xf>
    <xf numFmtId="0" fontId="21" fillId="0" borderId="0" xfId="0" applyFont="1" applyFill="1">
      <alignment vertical="center"/>
    </xf>
    <xf numFmtId="0" fontId="19" fillId="33" borderId="31" xfId="0" applyFont="1" applyFill="1" applyBorder="1" applyAlignment="1">
      <alignment horizontal="center" vertical="center"/>
    </xf>
    <xf numFmtId="0" fontId="19" fillId="33" borderId="63" xfId="0" applyFont="1" applyFill="1" applyBorder="1" applyAlignment="1">
      <alignment horizontal="center" vertical="center"/>
    </xf>
    <xf numFmtId="0" fontId="19" fillId="33" borderId="14" xfId="0" applyFont="1" applyFill="1" applyBorder="1" applyAlignment="1">
      <alignment horizontal="center" vertical="center" wrapText="1"/>
    </xf>
    <xf numFmtId="0" fontId="19" fillId="33" borderId="64" xfId="0" applyFont="1" applyFill="1" applyBorder="1" applyAlignment="1">
      <alignment horizontal="center" vertical="center"/>
    </xf>
    <xf numFmtId="0" fontId="19" fillId="0" borderId="31" xfId="0" applyFont="1" applyBorder="1" applyAlignment="1">
      <alignment horizontal="center" vertical="center"/>
    </xf>
    <xf numFmtId="0" fontId="19" fillId="0" borderId="31" xfId="0" applyNumberFormat="1" applyFont="1" applyBorder="1">
      <alignment vertical="center"/>
    </xf>
    <xf numFmtId="176" fontId="19" fillId="0" borderId="63" xfId="0" applyNumberFormat="1" applyFont="1" applyBorder="1">
      <alignment vertical="center"/>
    </xf>
    <xf numFmtId="176" fontId="19" fillId="0" borderId="14" xfId="0" applyNumberFormat="1" applyFont="1" applyBorder="1">
      <alignment vertical="center"/>
    </xf>
    <xf numFmtId="0" fontId="19" fillId="0" borderId="64" xfId="0" applyNumberFormat="1" applyFont="1" applyBorder="1">
      <alignment vertical="center"/>
    </xf>
    <xf numFmtId="0" fontId="19" fillId="0" borderId="10" xfId="0" applyFont="1" applyBorder="1" applyAlignment="1">
      <alignment horizontal="center" vertical="center"/>
    </xf>
    <xf numFmtId="0" fontId="19" fillId="0" borderId="10" xfId="0" applyNumberFormat="1" applyFont="1" applyBorder="1">
      <alignment vertical="center"/>
    </xf>
    <xf numFmtId="176" fontId="19" fillId="0" borderId="65" xfId="0" applyNumberFormat="1" applyFont="1" applyBorder="1">
      <alignment vertical="center"/>
    </xf>
    <xf numFmtId="176" fontId="19" fillId="0" borderId="33" xfId="0" applyNumberFormat="1" applyFont="1" applyBorder="1">
      <alignment vertical="center"/>
    </xf>
    <xf numFmtId="0" fontId="19" fillId="0" borderId="0" xfId="0" applyNumberFormat="1" applyFont="1" applyBorder="1">
      <alignment vertical="center"/>
    </xf>
    <xf numFmtId="0" fontId="19" fillId="0" borderId="62" xfId="0" applyFont="1" applyBorder="1" applyAlignment="1">
      <alignment horizontal="center" vertical="center"/>
    </xf>
    <xf numFmtId="0" fontId="19" fillId="0" borderId="62" xfId="0" applyNumberFormat="1" applyFont="1" applyBorder="1">
      <alignment vertical="center"/>
    </xf>
    <xf numFmtId="176" fontId="19" fillId="0" borderId="66" xfId="0" applyNumberFormat="1" applyFont="1" applyBorder="1">
      <alignment vertical="center"/>
    </xf>
    <xf numFmtId="176" fontId="19" fillId="0" borderId="67" xfId="0" applyNumberFormat="1" applyFont="1" applyBorder="1">
      <alignment vertical="center"/>
    </xf>
    <xf numFmtId="0" fontId="19" fillId="0" borderId="68" xfId="0" applyNumberFormat="1" applyFont="1" applyBorder="1">
      <alignment vertical="center"/>
    </xf>
    <xf numFmtId="0" fontId="19" fillId="33" borderId="62" xfId="0" applyFont="1" applyFill="1" applyBorder="1">
      <alignment vertical="center"/>
    </xf>
    <xf numFmtId="0" fontId="19" fillId="33" borderId="67" xfId="0" applyFont="1" applyFill="1" applyBorder="1">
      <alignment vertical="center"/>
    </xf>
    <xf numFmtId="0" fontId="19" fillId="33" borderId="69" xfId="0" applyFont="1" applyFill="1" applyBorder="1" applyAlignment="1">
      <alignment horizontal="center" vertical="center"/>
    </xf>
    <xf numFmtId="0" fontId="19" fillId="0" borderId="69" xfId="0" applyFont="1" applyBorder="1">
      <alignment vertical="center"/>
    </xf>
    <xf numFmtId="0" fontId="19" fillId="0" borderId="70" xfId="0" applyFont="1" applyBorder="1">
      <alignment vertical="center"/>
    </xf>
    <xf numFmtId="0" fontId="19" fillId="0" borderId="72" xfId="0" applyFont="1" applyBorder="1">
      <alignment vertical="center"/>
    </xf>
    <xf numFmtId="0" fontId="19" fillId="0" borderId="73" xfId="0" applyFont="1" applyBorder="1">
      <alignment vertical="center"/>
    </xf>
    <xf numFmtId="0" fontId="19" fillId="0" borderId="74" xfId="0" applyFont="1" applyBorder="1">
      <alignment vertical="center"/>
    </xf>
    <xf numFmtId="0" fontId="19" fillId="0" borderId="37" xfId="0" applyNumberFormat="1" applyFont="1" applyBorder="1">
      <alignment vertical="center"/>
    </xf>
    <xf numFmtId="0" fontId="19" fillId="0" borderId="11" xfId="0" applyFont="1" applyBorder="1" applyAlignment="1">
      <alignment horizontal="left" vertical="center"/>
    </xf>
    <xf numFmtId="0" fontId="19" fillId="0" borderId="41" xfId="0" applyNumberFormat="1" applyFont="1" applyBorder="1">
      <alignment vertical="center"/>
    </xf>
    <xf numFmtId="0" fontId="19" fillId="0" borderId="15" xfId="0" applyFont="1" applyBorder="1" applyAlignment="1">
      <alignment horizontal="left" vertical="center"/>
    </xf>
    <xf numFmtId="0" fontId="19" fillId="0" borderId="75" xfId="0" applyFont="1" applyBorder="1">
      <alignment vertical="center"/>
    </xf>
    <xf numFmtId="0" fontId="19" fillId="0" borderId="45" xfId="0" applyNumberFormat="1" applyFont="1" applyBorder="1">
      <alignment vertical="center"/>
    </xf>
    <xf numFmtId="0" fontId="19" fillId="0" borderId="50" xfId="0" applyFont="1" applyBorder="1" applyAlignment="1">
      <alignment horizontal="left" vertical="center"/>
    </xf>
    <xf numFmtId="0" fontId="19" fillId="0" borderId="54" xfId="0" applyNumberFormat="1" applyFont="1" applyBorder="1">
      <alignment vertical="center"/>
    </xf>
    <xf numFmtId="0" fontId="19" fillId="0" borderId="60" xfId="0" applyNumberFormat="1" applyFont="1" applyBorder="1">
      <alignment vertical="center"/>
    </xf>
    <xf numFmtId="0" fontId="19" fillId="0" borderId="16" xfId="0" applyFont="1" applyBorder="1" applyAlignment="1">
      <alignment horizontal="left" vertical="center"/>
    </xf>
    <xf numFmtId="0" fontId="19" fillId="0" borderId="49" xfId="0" applyNumberFormat="1" applyFont="1" applyBorder="1">
      <alignment vertical="center"/>
    </xf>
    <xf numFmtId="0" fontId="19" fillId="0" borderId="0" xfId="0" applyNumberFormat="1" applyFont="1">
      <alignment vertical="center"/>
    </xf>
    <xf numFmtId="0" fontId="19" fillId="0" borderId="12" xfId="0" applyFont="1" applyBorder="1" applyAlignment="1">
      <alignment horizontal="center" vertical="center" wrapText="1"/>
    </xf>
    <xf numFmtId="0" fontId="19" fillId="0" borderId="11" xfId="0" applyFont="1" applyBorder="1" applyAlignment="1">
      <alignment horizontal="left" vertical="center" wrapText="1"/>
    </xf>
    <xf numFmtId="0" fontId="19" fillId="0" borderId="16" xfId="0" applyFont="1" applyBorder="1" applyAlignment="1">
      <alignment horizontal="left" vertical="center" wrapText="1"/>
    </xf>
    <xf numFmtId="0" fontId="19" fillId="0" borderId="15" xfId="0" applyFont="1" applyBorder="1" applyAlignment="1">
      <alignment horizontal="left" vertical="center" wrapText="1"/>
    </xf>
    <xf numFmtId="0" fontId="19" fillId="0" borderId="50" xfId="0" applyFont="1" applyBorder="1" applyAlignment="1">
      <alignment horizontal="left" vertical="center" wrapText="1"/>
    </xf>
    <xf numFmtId="0" fontId="19" fillId="0" borderId="56" xfId="0" applyFont="1" applyBorder="1" applyAlignment="1">
      <alignment horizontal="center" vertical="center" wrapText="1"/>
    </xf>
    <xf numFmtId="0" fontId="19" fillId="0" borderId="61" xfId="0" applyFont="1" applyBorder="1">
      <alignment vertical="center"/>
    </xf>
    <xf numFmtId="0" fontId="19" fillId="0" borderId="0" xfId="0" applyFont="1" applyFill="1" applyBorder="1" applyAlignment="1">
      <alignment horizontal="left" vertical="center"/>
    </xf>
    <xf numFmtId="177" fontId="19" fillId="0" borderId="14" xfId="0" applyNumberFormat="1" applyFont="1" applyBorder="1">
      <alignment vertical="center"/>
    </xf>
    <xf numFmtId="177" fontId="19" fillId="0" borderId="30" xfId="0" applyNumberFormat="1" applyFont="1" applyBorder="1">
      <alignment vertical="center"/>
    </xf>
    <xf numFmtId="0" fontId="19" fillId="0" borderId="0" xfId="0" applyFont="1" applyBorder="1">
      <alignment vertical="center"/>
    </xf>
    <xf numFmtId="177" fontId="19" fillId="0" borderId="33" xfId="0" applyNumberFormat="1" applyFont="1" applyBorder="1">
      <alignment vertical="center"/>
    </xf>
    <xf numFmtId="177" fontId="19" fillId="0" borderId="76" xfId="0" applyNumberFormat="1" applyFont="1" applyBorder="1">
      <alignment vertical="center"/>
    </xf>
    <xf numFmtId="177" fontId="19" fillId="0" borderId="77" xfId="0" applyNumberFormat="1" applyFont="1" applyBorder="1">
      <alignment vertical="center"/>
    </xf>
    <xf numFmtId="177" fontId="19" fillId="0" borderId="67" xfId="0" applyNumberFormat="1" applyFont="1" applyBorder="1">
      <alignment vertical="center"/>
    </xf>
    <xf numFmtId="0" fontId="24" fillId="0" borderId="0" xfId="42" applyFont="1" applyFill="1" applyBorder="1" applyAlignment="1">
      <alignment horizontal="left" vertical="center"/>
    </xf>
    <xf numFmtId="0" fontId="25" fillId="0" borderId="0" xfId="42" applyFont="1" applyFill="1">
      <alignment vertical="center"/>
    </xf>
    <xf numFmtId="0" fontId="24" fillId="0" borderId="0" xfId="42" applyFont="1" applyFill="1">
      <alignment vertical="center"/>
    </xf>
    <xf numFmtId="0" fontId="26" fillId="0" borderId="0" xfId="42" applyFont="1" applyFill="1">
      <alignment vertical="center"/>
    </xf>
    <xf numFmtId="176" fontId="19" fillId="0" borderId="35" xfId="0" applyNumberFormat="1" applyFont="1" applyBorder="1">
      <alignment vertical="center"/>
    </xf>
    <xf numFmtId="176" fontId="19" fillId="0" borderId="36" xfId="0" applyNumberFormat="1" applyFont="1" applyBorder="1">
      <alignment vertical="center"/>
    </xf>
    <xf numFmtId="0" fontId="19" fillId="0" borderId="71" xfId="0" applyFont="1" applyBorder="1">
      <alignment vertical="center"/>
    </xf>
    <xf numFmtId="0" fontId="19" fillId="0" borderId="78" xfId="0" applyFont="1" applyBorder="1">
      <alignment vertical="center"/>
    </xf>
    <xf numFmtId="176" fontId="19" fillId="0" borderId="79" xfId="0" applyNumberFormat="1" applyFont="1" applyBorder="1">
      <alignment vertical="center"/>
    </xf>
    <xf numFmtId="176" fontId="19" fillId="0" borderId="80" xfId="0" applyNumberFormat="1" applyFont="1" applyBorder="1">
      <alignment vertical="center"/>
    </xf>
    <xf numFmtId="0" fontId="19" fillId="0" borderId="81" xfId="0" applyFont="1" applyBorder="1">
      <alignment vertical="center"/>
    </xf>
    <xf numFmtId="176" fontId="19" fillId="0" borderId="82" xfId="0" applyNumberFormat="1" applyFont="1" applyBorder="1">
      <alignment vertical="center"/>
    </xf>
    <xf numFmtId="0" fontId="19" fillId="0" borderId="83" xfId="0" applyFont="1" applyBorder="1">
      <alignment vertical="center"/>
    </xf>
    <xf numFmtId="0" fontId="19" fillId="0" borderId="56" xfId="0" applyFont="1" applyBorder="1">
      <alignment vertical="center"/>
    </xf>
    <xf numFmtId="176" fontId="19" fillId="0" borderId="84" xfId="0" applyNumberFormat="1" applyFont="1" applyBorder="1">
      <alignment vertical="center"/>
    </xf>
    <xf numFmtId="176" fontId="19" fillId="0" borderId="58" xfId="0" applyNumberFormat="1" applyFont="1" applyBorder="1">
      <alignment vertical="center"/>
    </xf>
    <xf numFmtId="176" fontId="19" fillId="0" borderId="59" xfId="0" applyNumberFormat="1" applyFont="1" applyBorder="1">
      <alignment vertical="center"/>
    </xf>
    <xf numFmtId="0" fontId="19" fillId="0" borderId="34" xfId="0" applyNumberFormat="1" applyFont="1" applyBorder="1">
      <alignment vertical="center"/>
    </xf>
    <xf numFmtId="0" fontId="19" fillId="0" borderId="78" xfId="0" applyNumberFormat="1" applyFont="1" applyBorder="1">
      <alignment vertical="center"/>
    </xf>
    <xf numFmtId="0" fontId="19" fillId="0" borderId="57" xfId="0" applyNumberFormat="1" applyFont="1" applyBorder="1">
      <alignment vertical="center"/>
    </xf>
    <xf numFmtId="176" fontId="19" fillId="0" borderId="0" xfId="0" applyNumberFormat="1" applyFont="1">
      <alignment vertical="center"/>
    </xf>
    <xf numFmtId="0" fontId="19" fillId="0" borderId="11" xfId="0" applyFont="1" applyBorder="1">
      <alignment vertical="center"/>
    </xf>
    <xf numFmtId="176" fontId="19" fillId="0" borderId="39" xfId="0" applyNumberFormat="1" applyFont="1" applyBorder="1">
      <alignment vertical="center"/>
    </xf>
    <xf numFmtId="176" fontId="19" fillId="0" borderId="40" xfId="0" applyNumberFormat="1" applyFont="1" applyBorder="1">
      <alignment vertical="center"/>
    </xf>
    <xf numFmtId="0" fontId="19" fillId="0" borderId="50" xfId="0" applyFont="1" applyBorder="1">
      <alignment vertical="center"/>
    </xf>
    <xf numFmtId="176" fontId="19" fillId="0" borderId="52" xfId="0" applyNumberFormat="1" applyFont="1" applyBorder="1">
      <alignment vertical="center"/>
    </xf>
    <xf numFmtId="176" fontId="19" fillId="0" borderId="53" xfId="0" applyNumberFormat="1" applyFont="1" applyBorder="1">
      <alignment vertical="center"/>
    </xf>
    <xf numFmtId="0" fontId="19" fillId="0" borderId="16" xfId="0" applyFont="1" applyBorder="1">
      <alignment vertical="center"/>
    </xf>
    <xf numFmtId="176" fontId="19" fillId="0" borderId="47" xfId="0" applyNumberFormat="1" applyFont="1" applyBorder="1">
      <alignment vertical="center"/>
    </xf>
    <xf numFmtId="176" fontId="19" fillId="0" borderId="48" xfId="0" applyNumberFormat="1" applyFont="1" applyBorder="1">
      <alignment vertical="center"/>
    </xf>
    <xf numFmtId="0" fontId="19" fillId="0" borderId="0" xfId="0" applyFont="1" applyAlignment="1">
      <alignment horizontal="center" vertical="center"/>
    </xf>
    <xf numFmtId="0" fontId="19" fillId="0" borderId="12" xfId="0" applyFont="1" applyBorder="1" applyAlignment="1">
      <alignment horizontal="left" vertical="center"/>
    </xf>
    <xf numFmtId="0" fontId="26" fillId="0" borderId="85" xfId="42" applyFont="1" applyFill="1" applyBorder="1">
      <alignment vertical="center"/>
    </xf>
    <xf numFmtId="0" fontId="26" fillId="0" borderId="86" xfId="42" applyFont="1" applyFill="1" applyBorder="1">
      <alignment vertical="center"/>
    </xf>
    <xf numFmtId="0" fontId="19" fillId="0" borderId="86" xfId="0" applyFont="1" applyBorder="1">
      <alignment vertical="center"/>
    </xf>
    <xf numFmtId="0" fontId="19" fillId="0" borderId="87" xfId="0" applyFont="1" applyBorder="1">
      <alignment vertical="center"/>
    </xf>
    <xf numFmtId="0" fontId="26" fillId="0" borderId="88" xfId="42" applyFont="1" applyFill="1" applyBorder="1">
      <alignment vertical="center"/>
    </xf>
    <xf numFmtId="0" fontId="26" fillId="0" borderId="0" xfId="42" applyFont="1" applyFill="1" applyBorder="1">
      <alignment vertical="center"/>
    </xf>
    <xf numFmtId="0" fontId="26" fillId="0" borderId="89" xfId="42" applyFont="1" applyFill="1" applyBorder="1">
      <alignment vertical="center"/>
    </xf>
    <xf numFmtId="0" fontId="26" fillId="0" borderId="90" xfId="42" applyFont="1" applyFill="1" applyBorder="1">
      <alignment vertical="center"/>
    </xf>
    <xf numFmtId="0" fontId="19" fillId="0" borderId="90" xfId="0" applyFont="1" applyBorder="1">
      <alignment vertical="center"/>
    </xf>
    <xf numFmtId="0" fontId="19" fillId="0" borderId="91" xfId="0" applyFont="1" applyBorder="1">
      <alignment vertical="center"/>
    </xf>
    <xf numFmtId="0" fontId="19" fillId="0" borderId="11" xfId="0" applyFont="1" applyBorder="1" applyAlignment="1">
      <alignment vertical="center" wrapText="1"/>
    </xf>
    <xf numFmtId="0" fontId="19" fillId="0" borderId="15" xfId="0" applyFont="1" applyBorder="1" applyAlignment="1">
      <alignment vertical="center" wrapText="1"/>
    </xf>
    <xf numFmtId="176" fontId="19" fillId="0" borderId="43" xfId="0" applyNumberFormat="1" applyFont="1" applyBorder="1">
      <alignment vertical="center"/>
    </xf>
    <xf numFmtId="176" fontId="19" fillId="0" borderId="44" xfId="0" applyNumberFormat="1" applyFont="1" applyBorder="1">
      <alignment vertical="center"/>
    </xf>
    <xf numFmtId="0" fontId="26" fillId="0" borderId="0" xfId="43" applyFont="1" applyBorder="1" applyAlignment="1">
      <alignment horizontal="left" vertical="center"/>
    </xf>
    <xf numFmtId="0" fontId="25" fillId="0" borderId="0" xfId="44" applyFont="1" applyFill="1" applyBorder="1" applyAlignment="1">
      <alignment horizontal="left" vertical="center" wrapText="1"/>
    </xf>
    <xf numFmtId="0" fontId="29" fillId="0" borderId="0" xfId="0" applyFont="1">
      <alignment vertical="center"/>
    </xf>
    <xf numFmtId="0" fontId="19" fillId="0" borderId="85" xfId="0" applyFont="1" applyBorder="1">
      <alignment vertical="center"/>
    </xf>
    <xf numFmtId="0" fontId="20" fillId="0" borderId="88" xfId="0" applyFont="1" applyFill="1" applyBorder="1">
      <alignment vertical="center"/>
    </xf>
    <xf numFmtId="0" fontId="19" fillId="0" borderId="88" xfId="0" applyFont="1" applyBorder="1">
      <alignment vertical="center"/>
    </xf>
    <xf numFmtId="0" fontId="19" fillId="0" borderId="89" xfId="0" applyFont="1" applyBorder="1">
      <alignment vertical="center"/>
    </xf>
    <xf numFmtId="0" fontId="19" fillId="0" borderId="55" xfId="0" applyFont="1" applyBorder="1" applyAlignment="1">
      <alignment horizontal="center" vertical="center"/>
    </xf>
    <xf numFmtId="0" fontId="19" fillId="0" borderId="0" xfId="0" applyFont="1" applyBorder="1" applyAlignment="1">
      <alignment horizontal="center" vertical="center" textRotation="255"/>
    </xf>
    <xf numFmtId="0" fontId="19" fillId="0" borderId="0" xfId="0" applyFont="1" applyBorder="1" applyAlignment="1">
      <alignment horizontal="left" vertical="center"/>
    </xf>
    <xf numFmtId="176" fontId="19" fillId="0" borderId="0" xfId="0" applyNumberFormat="1" applyFont="1" applyBorder="1">
      <alignment vertical="center"/>
    </xf>
    <xf numFmtId="0" fontId="19" fillId="0" borderId="56" xfId="0" applyFont="1" applyBorder="1" applyAlignment="1">
      <alignment horizontal="left" vertical="center"/>
    </xf>
    <xf numFmtId="0" fontId="26" fillId="0" borderId="0" xfId="44" applyFont="1" applyFill="1" applyAlignment="1">
      <alignment vertical="center"/>
    </xf>
    <xf numFmtId="0" fontId="26" fillId="0" borderId="0" xfId="0" applyFont="1" applyBorder="1">
      <alignment vertical="center"/>
    </xf>
    <xf numFmtId="0" fontId="25" fillId="0" borderId="0" xfId="44" applyFont="1" applyFill="1" applyBorder="1">
      <alignment vertical="center"/>
    </xf>
    <xf numFmtId="0" fontId="26" fillId="0" borderId="0" xfId="44" applyFont="1" applyFill="1" applyBorder="1">
      <alignment vertical="center"/>
    </xf>
    <xf numFmtId="0" fontId="25" fillId="0" borderId="0" xfId="44" applyFont="1" applyFill="1" applyBorder="1" applyAlignment="1">
      <alignment vertical="center"/>
    </xf>
    <xf numFmtId="0" fontId="26" fillId="0" borderId="0" xfId="44" applyFont="1" applyFill="1" applyBorder="1" applyAlignment="1">
      <alignment vertical="center"/>
    </xf>
    <xf numFmtId="0" fontId="25" fillId="0" borderId="0" xfId="44" applyFont="1" applyFill="1" applyAlignment="1">
      <alignment vertical="center"/>
    </xf>
    <xf numFmtId="0" fontId="26" fillId="0" borderId="85" xfId="44" applyFont="1" applyFill="1" applyBorder="1">
      <alignment vertical="center"/>
    </xf>
    <xf numFmtId="0" fontId="26" fillId="0" borderId="86" xfId="44" applyFont="1" applyFill="1" applyBorder="1" applyAlignment="1">
      <alignment vertical="center"/>
    </xf>
    <xf numFmtId="0" fontId="26" fillId="0" borderId="88" xfId="44" applyFont="1" applyFill="1" applyBorder="1">
      <alignment vertical="center"/>
    </xf>
    <xf numFmtId="0" fontId="26" fillId="0" borderId="89" xfId="44" applyFont="1" applyFill="1" applyBorder="1">
      <alignment vertical="center"/>
    </xf>
    <xf numFmtId="0" fontId="26" fillId="0" borderId="90" xfId="44" applyFont="1" applyFill="1" applyBorder="1" applyAlignment="1">
      <alignment vertical="center"/>
    </xf>
    <xf numFmtId="0" fontId="19" fillId="0" borderId="0" xfId="0" applyFont="1" applyFill="1">
      <alignment vertical="center"/>
    </xf>
    <xf numFmtId="178" fontId="19" fillId="0" borderId="63" xfId="0" applyNumberFormat="1" applyFont="1" applyBorder="1">
      <alignment vertical="center"/>
    </xf>
    <xf numFmtId="178" fontId="19" fillId="0" borderId="35" xfId="0" applyNumberFormat="1" applyFont="1" applyBorder="1">
      <alignment vertical="center"/>
    </xf>
    <xf numFmtId="178" fontId="19" fillId="0" borderId="36" xfId="0" applyNumberFormat="1" applyFont="1" applyBorder="1">
      <alignment vertical="center"/>
    </xf>
    <xf numFmtId="0" fontId="26" fillId="0" borderId="0" xfId="44" applyFont="1" applyFill="1">
      <alignment vertical="center"/>
    </xf>
    <xf numFmtId="178" fontId="19" fillId="0" borderId="0" xfId="0" applyNumberFormat="1" applyFont="1" applyBorder="1">
      <alignment vertical="center"/>
    </xf>
    <xf numFmtId="0" fontId="19" fillId="0" borderId="33" xfId="0" applyFont="1" applyBorder="1">
      <alignment vertical="center"/>
    </xf>
    <xf numFmtId="0" fontId="19" fillId="0" borderId="33" xfId="0" applyFont="1" applyFill="1" applyBorder="1">
      <alignment vertical="center"/>
    </xf>
    <xf numFmtId="0" fontId="19" fillId="0" borderId="76" xfId="0" applyFont="1" applyFill="1" applyBorder="1" applyAlignment="1">
      <alignment horizontal="left" vertical="center"/>
    </xf>
    <xf numFmtId="0" fontId="19" fillId="0" borderId="77" xfId="0" applyFont="1" applyBorder="1">
      <alignment vertical="center"/>
    </xf>
    <xf numFmtId="0" fontId="19" fillId="0" borderId="67" xfId="0" applyFont="1" applyFill="1" applyBorder="1" applyAlignment="1">
      <alignment horizontal="left" vertical="center"/>
    </xf>
    <xf numFmtId="0" fontId="26" fillId="0" borderId="74" xfId="0" applyFont="1" applyBorder="1">
      <alignment vertical="center"/>
    </xf>
    <xf numFmtId="0" fontId="20" fillId="0" borderId="0" xfId="0" applyFont="1" applyAlignment="1">
      <alignment vertical="center" shrinkToFit="1"/>
    </xf>
    <xf numFmtId="0" fontId="31" fillId="0" borderId="0" xfId="0" applyFont="1" applyAlignment="1">
      <alignment horizontal="center" vertical="center"/>
    </xf>
    <xf numFmtId="0" fontId="30" fillId="0" borderId="0" xfId="0" applyFont="1" applyAlignment="1">
      <alignment horizontal="center" vertical="center"/>
    </xf>
    <xf numFmtId="0" fontId="19" fillId="33" borderId="11" xfId="0" applyFont="1" applyFill="1" applyBorder="1" applyAlignment="1">
      <alignment horizontal="center" vertical="center"/>
    </xf>
    <xf numFmtId="0" fontId="19" fillId="33" borderId="15" xfId="0" applyFont="1" applyFill="1" applyBorder="1" applyAlignment="1">
      <alignment horizontal="center" vertical="center"/>
    </xf>
    <xf numFmtId="0" fontId="19" fillId="33" borderId="16" xfId="0" applyFont="1" applyFill="1" applyBorder="1" applyAlignment="1">
      <alignment horizontal="center" vertical="center"/>
    </xf>
    <xf numFmtId="0" fontId="19" fillId="33" borderId="12" xfId="0" applyFont="1" applyFill="1" applyBorder="1" applyAlignment="1">
      <alignment horizontal="center" vertical="center"/>
    </xf>
    <xf numFmtId="0" fontId="19" fillId="33" borderId="13" xfId="0" applyFont="1" applyFill="1" applyBorder="1" applyAlignment="1">
      <alignment horizontal="center" vertical="center"/>
    </xf>
    <xf numFmtId="0" fontId="19" fillId="33" borderId="14" xfId="0" applyFont="1" applyFill="1" applyBorder="1" applyAlignment="1">
      <alignment horizontal="center" vertical="center"/>
    </xf>
    <xf numFmtId="0" fontId="20" fillId="0" borderId="0" xfId="0" applyFont="1" applyAlignment="1">
      <alignment horizontal="center" vertical="center" shrinkToFit="1"/>
    </xf>
    <xf numFmtId="0" fontId="20" fillId="0" borderId="0" xfId="0" applyFont="1" applyAlignment="1">
      <alignment horizontal="left" vertical="center" shrinkToFit="1"/>
    </xf>
    <xf numFmtId="0" fontId="19" fillId="0" borderId="55" xfId="0" applyFont="1" applyBorder="1" applyAlignment="1">
      <alignment horizontal="center" vertical="center" textRotation="255"/>
    </xf>
    <xf numFmtId="0" fontId="19" fillId="0" borderId="15" xfId="0" applyFont="1" applyBorder="1" applyAlignment="1">
      <alignment horizontal="center" vertical="center" textRotation="255"/>
    </xf>
    <xf numFmtId="0" fontId="19" fillId="0" borderId="16" xfId="0" applyFont="1" applyBorder="1" applyAlignment="1">
      <alignment horizontal="center" vertical="center" textRotation="255"/>
    </xf>
    <xf numFmtId="0" fontId="19" fillId="33" borderId="12" xfId="0" applyFont="1" applyFill="1" applyBorder="1" applyAlignment="1">
      <alignment horizontal="center" vertical="center" wrapText="1"/>
    </xf>
    <xf numFmtId="0" fontId="19" fillId="33" borderId="31" xfId="0" applyFont="1" applyFill="1" applyBorder="1" applyAlignment="1">
      <alignment horizontal="center" vertical="center"/>
    </xf>
    <xf numFmtId="0" fontId="19" fillId="33" borderId="32" xfId="0" applyFont="1" applyFill="1" applyBorder="1" applyAlignment="1">
      <alignment horizontal="center" vertical="center"/>
    </xf>
    <xf numFmtId="0" fontId="19" fillId="0" borderId="11" xfId="0" applyFont="1" applyBorder="1" applyAlignment="1">
      <alignment horizontal="center" vertical="center" textRotation="255"/>
    </xf>
    <xf numFmtId="0" fontId="19" fillId="0" borderId="50" xfId="0" applyFont="1" applyBorder="1" applyAlignment="1">
      <alignment horizontal="center" vertical="center" textRotation="255"/>
    </xf>
    <xf numFmtId="0" fontId="19" fillId="33" borderId="14" xfId="0" applyFont="1" applyFill="1" applyBorder="1" applyAlignment="1">
      <alignment horizontal="center" vertical="center" wrapText="1"/>
    </xf>
    <xf numFmtId="0" fontId="0" fillId="33" borderId="29" xfId="0" applyFill="1" applyBorder="1" applyAlignment="1">
      <alignment horizontal="center" vertical="center"/>
    </xf>
    <xf numFmtId="0" fontId="0" fillId="33" borderId="62" xfId="0" applyFill="1" applyBorder="1" applyAlignment="1">
      <alignment horizontal="center" vertical="center"/>
    </xf>
    <xf numFmtId="0" fontId="0" fillId="33" borderId="61" xfId="0" applyFill="1" applyBorder="1" applyAlignment="1">
      <alignment horizontal="center" vertical="center"/>
    </xf>
    <xf numFmtId="0" fontId="0" fillId="33" borderId="30" xfId="0" applyFill="1" applyBorder="1" applyAlignment="1">
      <alignment horizontal="center" vertical="center"/>
    </xf>
    <xf numFmtId="0" fontId="19" fillId="0" borderId="56" xfId="0" applyFont="1" applyBorder="1" applyAlignment="1">
      <alignment horizontal="center" vertical="center" textRotation="255"/>
    </xf>
    <xf numFmtId="0" fontId="19" fillId="0" borderId="12" xfId="0" applyFont="1" applyBorder="1" applyAlignment="1">
      <alignment horizontal="center" vertical="center" textRotation="255"/>
    </xf>
    <xf numFmtId="0" fontId="19" fillId="0" borderId="71" xfId="0" applyFont="1" applyBorder="1" applyAlignment="1">
      <alignment horizontal="center" vertical="center" textRotation="255"/>
    </xf>
    <xf numFmtId="0" fontId="19" fillId="33" borderId="64" xfId="0" applyFont="1" applyFill="1" applyBorder="1" applyAlignment="1">
      <alignment horizontal="center" vertical="center"/>
    </xf>
    <xf numFmtId="0" fontId="19" fillId="0" borderId="0" xfId="0" applyFont="1" applyAlignment="1">
      <alignment horizontal="left" vertical="top" wrapText="1"/>
    </xf>
    <xf numFmtId="0" fontId="19" fillId="0" borderId="15" xfId="0" applyFont="1" applyBorder="1" applyAlignment="1">
      <alignment horizontal="center" vertical="center"/>
    </xf>
    <xf numFmtId="0" fontId="19" fillId="0" borderId="16" xfId="0" applyFont="1" applyBorder="1" applyAlignment="1">
      <alignment horizontal="center" vertical="center"/>
    </xf>
    <xf numFmtId="0" fontId="19" fillId="0" borderId="11" xfId="0" applyFont="1" applyBorder="1" applyAlignment="1">
      <alignment horizontal="center" vertical="center"/>
    </xf>
    <xf numFmtId="0" fontId="19" fillId="0" borderId="50" xfId="0" applyFont="1" applyBorder="1" applyAlignment="1">
      <alignment horizontal="center" vertical="center"/>
    </xf>
    <xf numFmtId="0" fontId="19" fillId="0" borderId="55" xfId="0" applyFont="1" applyBorder="1" applyAlignment="1">
      <alignment horizontal="center" vertical="center"/>
    </xf>
    <xf numFmtId="0" fontId="19" fillId="33" borderId="29" xfId="0" applyFont="1" applyFill="1" applyBorder="1" applyAlignment="1">
      <alignment horizontal="center" vertical="center"/>
    </xf>
    <xf numFmtId="0" fontId="19" fillId="33" borderId="30" xfId="0" applyFont="1" applyFill="1" applyBorder="1" applyAlignment="1">
      <alignment horizontal="center" vertical="center"/>
    </xf>
    <xf numFmtId="0" fontId="19" fillId="33" borderId="62" xfId="0" applyFont="1" applyFill="1" applyBorder="1" applyAlignment="1">
      <alignment horizontal="center" vertical="center"/>
    </xf>
    <xf numFmtId="0" fontId="19" fillId="33" borderId="67" xfId="0" applyFont="1" applyFill="1" applyBorder="1" applyAlignment="1">
      <alignment horizontal="center" vertical="center"/>
    </xf>
    <xf numFmtId="0" fontId="20" fillId="0" borderId="0" xfId="0" applyFont="1" applyAlignment="1">
      <alignment horizontal="right" vertical="center"/>
    </xf>
    <xf numFmtId="0" fontId="20" fillId="0" borderId="0" xfId="0" applyFont="1" applyAlignment="1">
      <alignment horizontal="left" vertical="center"/>
    </xf>
  </cellXfs>
  <cellStyles count="45">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2" xfId="44"/>
    <cellStyle name="標準 4" xfId="42"/>
    <cellStyle name="標準_Sheet1" xfId="43"/>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14</xdr:col>
      <xdr:colOff>215446</xdr:colOff>
      <xdr:row>19</xdr:row>
      <xdr:rowOff>70304</xdr:rowOff>
    </xdr:from>
    <xdr:to>
      <xdr:col>24</xdr:col>
      <xdr:colOff>437696</xdr:colOff>
      <xdr:row>33</xdr:row>
      <xdr:rowOff>118836</xdr:rowOff>
    </xdr:to>
    <xdr:pic>
      <xdr:nvPicPr>
        <xdr:cNvPr id="2" name="図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330871" y="6071054"/>
          <a:ext cx="6642100" cy="339180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5:I16"/>
  <sheetViews>
    <sheetView workbookViewId="0">
      <selection activeCell="A17" sqref="A17"/>
    </sheetView>
  </sheetViews>
  <sheetFormatPr defaultRowHeight="13.5" x14ac:dyDescent="0.15"/>
  <sheetData>
    <row r="15" spans="1:9" ht="36" customHeight="1" x14ac:dyDescent="0.15">
      <c r="A15" s="216" t="s">
        <v>317</v>
      </c>
      <c r="B15" s="217"/>
      <c r="C15" s="217"/>
      <c r="D15" s="217"/>
      <c r="E15" s="217"/>
      <c r="F15" s="217"/>
      <c r="G15" s="217"/>
      <c r="H15" s="217"/>
      <c r="I15" s="217"/>
    </row>
    <row r="16" spans="1:9" ht="54.75" customHeight="1" x14ac:dyDescent="0.15">
      <c r="A16" s="217" t="s">
        <v>316</v>
      </c>
      <c r="B16" s="217"/>
      <c r="C16" s="217"/>
      <c r="D16" s="217"/>
      <c r="E16" s="217"/>
      <c r="F16" s="217"/>
      <c r="G16" s="217"/>
      <c r="H16" s="217"/>
      <c r="I16" s="217"/>
    </row>
  </sheetData>
  <mergeCells count="2">
    <mergeCell ref="A15:I15"/>
    <mergeCell ref="A16:I16"/>
  </mergeCells>
  <phoneticPr fontId="18"/>
  <printOptions horizontalCentered="1"/>
  <pageMargins left="0.70866141732283472" right="0.70866141732283472" top="0.74803149606299213" bottom="0.74803149606299213" header="0.31496062992125984" footer="0.70866141732283472"/>
  <pageSetup paperSize="9" orientation="portrait" r:id="rId1"/>
  <headerFooter>
    <oddFooter>&amp;C&amp;"HG丸ｺﾞｼｯｸM-PRO,標準"&amp;8鳥取県福祉保健部健康医療局健康政策課</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00B0F0"/>
  </sheetPr>
  <dimension ref="B1:S50"/>
  <sheetViews>
    <sheetView view="pageBreakPreview" topLeftCell="A23" zoomScale="60" zoomScaleNormal="80" workbookViewId="0">
      <selection activeCell="U20" sqref="U20"/>
    </sheetView>
  </sheetViews>
  <sheetFormatPr defaultRowHeight="18.75" x14ac:dyDescent="0.15"/>
  <cols>
    <col min="1" max="2" width="3.625" style="1" customWidth="1"/>
    <col min="3" max="3" width="17.75" style="1" customWidth="1"/>
    <col min="4" max="16384" width="9" style="1"/>
  </cols>
  <sheetData>
    <row r="1" spans="2:19" ht="18.75" customHeight="1" x14ac:dyDescent="0.15"/>
    <row r="2" spans="2:19" x14ac:dyDescent="0.15">
      <c r="B2" s="2" t="s">
        <v>77</v>
      </c>
    </row>
    <row r="4" spans="2:19" ht="37.5" customHeight="1" x14ac:dyDescent="0.15">
      <c r="B4" s="37"/>
      <c r="C4" s="38"/>
      <c r="D4" s="221" t="s">
        <v>8</v>
      </c>
      <c r="E4" s="221"/>
      <c r="F4" s="221" t="s">
        <v>78</v>
      </c>
      <c r="G4" s="221"/>
      <c r="H4" s="221" t="s">
        <v>79</v>
      </c>
      <c r="I4" s="221"/>
      <c r="J4" s="221" t="s">
        <v>80</v>
      </c>
      <c r="K4" s="221"/>
      <c r="L4" s="221" t="s">
        <v>81</v>
      </c>
      <c r="M4" s="221"/>
      <c r="N4" s="221" t="s">
        <v>82</v>
      </c>
      <c r="O4" s="221"/>
      <c r="P4" s="221" t="s">
        <v>83</v>
      </c>
      <c r="Q4" s="222"/>
      <c r="R4" s="234" t="s">
        <v>84</v>
      </c>
      <c r="S4" s="229"/>
    </row>
    <row r="5" spans="2:19" x14ac:dyDescent="0.15">
      <c r="B5" s="98"/>
      <c r="C5" s="99"/>
      <c r="D5" s="41" t="s">
        <v>5</v>
      </c>
      <c r="E5" s="42" t="s">
        <v>85</v>
      </c>
      <c r="F5" s="100" t="s">
        <v>5</v>
      </c>
      <c r="G5" s="42" t="s">
        <v>85</v>
      </c>
      <c r="H5" s="100" t="s">
        <v>5</v>
      </c>
      <c r="I5" s="42" t="s">
        <v>85</v>
      </c>
      <c r="J5" s="100" t="s">
        <v>5</v>
      </c>
      <c r="K5" s="42" t="s">
        <v>85</v>
      </c>
      <c r="L5" s="100" t="s">
        <v>5</v>
      </c>
      <c r="M5" s="42" t="s">
        <v>85</v>
      </c>
      <c r="N5" s="100" t="s">
        <v>5</v>
      </c>
      <c r="O5" s="42" t="s">
        <v>85</v>
      </c>
      <c r="P5" s="100" t="s">
        <v>5</v>
      </c>
      <c r="Q5" s="43" t="s">
        <v>85</v>
      </c>
      <c r="R5" s="44" t="s">
        <v>5</v>
      </c>
      <c r="S5" s="7" t="s">
        <v>85</v>
      </c>
    </row>
    <row r="6" spans="2:19" x14ac:dyDescent="0.15">
      <c r="B6" s="240" t="s">
        <v>37</v>
      </c>
      <c r="C6" s="8" t="s">
        <v>8</v>
      </c>
      <c r="D6" s="45">
        <v>264</v>
      </c>
      <c r="E6" s="46">
        <v>100</v>
      </c>
      <c r="F6" s="101">
        <v>62</v>
      </c>
      <c r="G6" s="46">
        <v>23.484848484848484</v>
      </c>
      <c r="H6" s="101">
        <v>139</v>
      </c>
      <c r="I6" s="46">
        <v>52.651515151515149</v>
      </c>
      <c r="J6" s="101">
        <v>36</v>
      </c>
      <c r="K6" s="46">
        <v>13.636363636363637</v>
      </c>
      <c r="L6" s="101">
        <v>24</v>
      </c>
      <c r="M6" s="46">
        <v>9.0909090909090917</v>
      </c>
      <c r="N6" s="101">
        <v>3</v>
      </c>
      <c r="O6" s="46">
        <v>1.1363636363636365</v>
      </c>
      <c r="P6" s="101">
        <v>0</v>
      </c>
      <c r="Q6" s="47">
        <v>0</v>
      </c>
      <c r="R6" s="48">
        <v>63</v>
      </c>
      <c r="S6" s="126">
        <v>23.863636363636363</v>
      </c>
    </row>
    <row r="7" spans="2:19" x14ac:dyDescent="0.15">
      <c r="B7" s="240"/>
      <c r="C7" s="107" t="s">
        <v>9</v>
      </c>
      <c r="D7" s="50">
        <v>15</v>
      </c>
      <c r="E7" s="51">
        <v>100</v>
      </c>
      <c r="F7" s="102">
        <v>7</v>
      </c>
      <c r="G7" s="51">
        <v>46.666666666666664</v>
      </c>
      <c r="H7" s="102">
        <v>8</v>
      </c>
      <c r="I7" s="51">
        <v>53.333333333333336</v>
      </c>
      <c r="J7" s="102">
        <v>0</v>
      </c>
      <c r="K7" s="51">
        <v>0</v>
      </c>
      <c r="L7" s="102">
        <v>0</v>
      </c>
      <c r="M7" s="51">
        <v>0</v>
      </c>
      <c r="N7" s="102">
        <v>0</v>
      </c>
      <c r="O7" s="51">
        <v>0</v>
      </c>
      <c r="P7" s="102">
        <v>0</v>
      </c>
      <c r="Q7" s="52">
        <v>0</v>
      </c>
      <c r="R7" s="53">
        <v>2</v>
      </c>
      <c r="S7" s="127">
        <v>13.333333333333334</v>
      </c>
    </row>
    <row r="8" spans="2:19" x14ac:dyDescent="0.15">
      <c r="B8" s="240"/>
      <c r="C8" s="109" t="s">
        <v>10</v>
      </c>
      <c r="D8" s="55">
        <v>21</v>
      </c>
      <c r="E8" s="56">
        <v>100</v>
      </c>
      <c r="F8" s="110">
        <v>12</v>
      </c>
      <c r="G8" s="56">
        <v>57.142857142857146</v>
      </c>
      <c r="H8" s="110">
        <v>6</v>
      </c>
      <c r="I8" s="56">
        <v>28.571428571428573</v>
      </c>
      <c r="J8" s="110">
        <v>1</v>
      </c>
      <c r="K8" s="56">
        <v>4.7619047619047619</v>
      </c>
      <c r="L8" s="110">
        <v>1</v>
      </c>
      <c r="M8" s="56">
        <v>4.7619047619047619</v>
      </c>
      <c r="N8" s="110">
        <v>1</v>
      </c>
      <c r="O8" s="56">
        <v>4.7619047619047619</v>
      </c>
      <c r="P8" s="110">
        <v>0</v>
      </c>
      <c r="Q8" s="57">
        <v>0</v>
      </c>
      <c r="R8" s="58">
        <v>0</v>
      </c>
      <c r="S8" s="129">
        <v>0</v>
      </c>
    </row>
    <row r="9" spans="2:19" x14ac:dyDescent="0.15">
      <c r="B9" s="240"/>
      <c r="C9" s="109" t="s">
        <v>11</v>
      </c>
      <c r="D9" s="55">
        <v>27</v>
      </c>
      <c r="E9" s="56">
        <v>100</v>
      </c>
      <c r="F9" s="110">
        <v>12</v>
      </c>
      <c r="G9" s="56">
        <v>44.444444444444443</v>
      </c>
      <c r="H9" s="110">
        <v>8</v>
      </c>
      <c r="I9" s="56">
        <v>29.62962962962963</v>
      </c>
      <c r="J9" s="110">
        <v>4</v>
      </c>
      <c r="K9" s="56">
        <v>14.814814814814815</v>
      </c>
      <c r="L9" s="110">
        <v>3</v>
      </c>
      <c r="M9" s="56">
        <v>11.111111111111111</v>
      </c>
      <c r="N9" s="110">
        <v>0</v>
      </c>
      <c r="O9" s="56">
        <v>0</v>
      </c>
      <c r="P9" s="110">
        <v>0</v>
      </c>
      <c r="Q9" s="57">
        <v>0</v>
      </c>
      <c r="R9" s="58">
        <v>1</v>
      </c>
      <c r="S9" s="129">
        <v>3.7037037037037037</v>
      </c>
    </row>
    <row r="10" spans="2:19" x14ac:dyDescent="0.15">
      <c r="B10" s="240"/>
      <c r="C10" s="109" t="s">
        <v>12</v>
      </c>
      <c r="D10" s="55">
        <v>55</v>
      </c>
      <c r="E10" s="56">
        <v>100</v>
      </c>
      <c r="F10" s="110">
        <v>15</v>
      </c>
      <c r="G10" s="56">
        <v>27.272727272727273</v>
      </c>
      <c r="H10" s="110">
        <v>23</v>
      </c>
      <c r="I10" s="56">
        <v>41.81818181818182</v>
      </c>
      <c r="J10" s="110">
        <v>9</v>
      </c>
      <c r="K10" s="56">
        <v>16.363636363636363</v>
      </c>
      <c r="L10" s="110">
        <v>7</v>
      </c>
      <c r="M10" s="56">
        <v>12.727272727272727</v>
      </c>
      <c r="N10" s="110">
        <v>1</v>
      </c>
      <c r="O10" s="56">
        <v>1.8181818181818181</v>
      </c>
      <c r="P10" s="110">
        <v>0</v>
      </c>
      <c r="Q10" s="57">
        <v>0</v>
      </c>
      <c r="R10" s="58">
        <v>7</v>
      </c>
      <c r="S10" s="129">
        <v>12.727272727272727</v>
      </c>
    </row>
    <row r="11" spans="2:19" x14ac:dyDescent="0.15">
      <c r="B11" s="240"/>
      <c r="C11" s="109" t="s">
        <v>13</v>
      </c>
      <c r="D11" s="55">
        <v>57</v>
      </c>
      <c r="E11" s="56">
        <v>100</v>
      </c>
      <c r="F11" s="110">
        <v>7</v>
      </c>
      <c r="G11" s="56">
        <v>12.280701754385966</v>
      </c>
      <c r="H11" s="110">
        <v>36</v>
      </c>
      <c r="I11" s="56">
        <v>63.157894736842103</v>
      </c>
      <c r="J11" s="110">
        <v>9</v>
      </c>
      <c r="K11" s="56">
        <v>15.789473684210526</v>
      </c>
      <c r="L11" s="110">
        <v>4</v>
      </c>
      <c r="M11" s="56">
        <v>7.0175438596491224</v>
      </c>
      <c r="N11" s="110">
        <v>1</v>
      </c>
      <c r="O11" s="56">
        <v>1.7543859649122806</v>
      </c>
      <c r="P11" s="110">
        <v>0</v>
      </c>
      <c r="Q11" s="57">
        <v>0</v>
      </c>
      <c r="R11" s="58">
        <v>20</v>
      </c>
      <c r="S11" s="129">
        <v>35.087719298245617</v>
      </c>
    </row>
    <row r="12" spans="2:19" x14ac:dyDescent="0.15">
      <c r="B12" s="240"/>
      <c r="C12" s="109" t="s">
        <v>14</v>
      </c>
      <c r="D12" s="55">
        <v>64</v>
      </c>
      <c r="E12" s="56">
        <v>100</v>
      </c>
      <c r="F12" s="110">
        <v>5</v>
      </c>
      <c r="G12" s="56">
        <v>7.8125</v>
      </c>
      <c r="H12" s="110">
        <v>43</v>
      </c>
      <c r="I12" s="56">
        <v>67.1875</v>
      </c>
      <c r="J12" s="110">
        <v>9</v>
      </c>
      <c r="K12" s="56">
        <v>14.0625</v>
      </c>
      <c r="L12" s="110">
        <v>7</v>
      </c>
      <c r="M12" s="56">
        <v>10.9375</v>
      </c>
      <c r="N12" s="110">
        <v>0</v>
      </c>
      <c r="O12" s="56">
        <v>0</v>
      </c>
      <c r="P12" s="110">
        <v>0</v>
      </c>
      <c r="Q12" s="57">
        <v>0</v>
      </c>
      <c r="R12" s="58">
        <v>26</v>
      </c>
      <c r="S12" s="129">
        <v>40.625</v>
      </c>
    </row>
    <row r="13" spans="2:19" x14ac:dyDescent="0.15">
      <c r="B13" s="240"/>
      <c r="C13" s="109" t="s">
        <v>25</v>
      </c>
      <c r="D13" s="55">
        <v>25</v>
      </c>
      <c r="E13" s="56">
        <v>100</v>
      </c>
      <c r="F13" s="110">
        <v>4</v>
      </c>
      <c r="G13" s="56">
        <v>16</v>
      </c>
      <c r="H13" s="110">
        <v>15</v>
      </c>
      <c r="I13" s="56">
        <v>60</v>
      </c>
      <c r="J13" s="110">
        <v>4</v>
      </c>
      <c r="K13" s="56">
        <v>16</v>
      </c>
      <c r="L13" s="110">
        <v>2</v>
      </c>
      <c r="M13" s="56">
        <v>8</v>
      </c>
      <c r="N13" s="110">
        <v>0</v>
      </c>
      <c r="O13" s="56">
        <v>0</v>
      </c>
      <c r="P13" s="110">
        <v>0</v>
      </c>
      <c r="Q13" s="57">
        <v>0</v>
      </c>
      <c r="R13" s="58">
        <v>7</v>
      </c>
      <c r="S13" s="129">
        <v>28</v>
      </c>
    </row>
    <row r="14" spans="2:19" x14ac:dyDescent="0.15">
      <c r="B14" s="240"/>
      <c r="C14" s="109" t="s">
        <v>86</v>
      </c>
      <c r="D14" s="55">
        <v>105</v>
      </c>
      <c r="E14" s="56">
        <v>100</v>
      </c>
      <c r="F14" s="110">
        <v>28</v>
      </c>
      <c r="G14" s="56">
        <v>26.666666666666668</v>
      </c>
      <c r="H14" s="110">
        <v>43</v>
      </c>
      <c r="I14" s="56">
        <v>40.952380952380949</v>
      </c>
      <c r="J14" s="110">
        <v>19</v>
      </c>
      <c r="K14" s="56">
        <v>18.095238095238095</v>
      </c>
      <c r="L14" s="110">
        <v>13</v>
      </c>
      <c r="M14" s="56">
        <v>12.380952380952381</v>
      </c>
      <c r="N14" s="110">
        <v>2</v>
      </c>
      <c r="O14" s="56">
        <v>1.9047619047619047</v>
      </c>
      <c r="P14" s="110">
        <v>0</v>
      </c>
      <c r="Q14" s="57">
        <v>0</v>
      </c>
      <c r="R14" s="58">
        <v>16</v>
      </c>
      <c r="S14" s="129">
        <v>15.238095238095237</v>
      </c>
    </row>
    <row r="15" spans="2:19" x14ac:dyDescent="0.15">
      <c r="B15" s="240"/>
      <c r="C15" s="109" t="s">
        <v>87</v>
      </c>
      <c r="D15" s="55">
        <v>73</v>
      </c>
      <c r="E15" s="56">
        <v>100</v>
      </c>
      <c r="F15" s="110">
        <v>10</v>
      </c>
      <c r="G15" s="56">
        <v>13.698630136986301</v>
      </c>
      <c r="H15" s="110">
        <v>51</v>
      </c>
      <c r="I15" s="56">
        <v>69.863013698630141</v>
      </c>
      <c r="J15" s="110">
        <v>9</v>
      </c>
      <c r="K15" s="56">
        <v>12.328767123287671</v>
      </c>
      <c r="L15" s="110">
        <v>3</v>
      </c>
      <c r="M15" s="56">
        <v>4.1095890410958908</v>
      </c>
      <c r="N15" s="110">
        <v>0</v>
      </c>
      <c r="O15" s="56">
        <v>0</v>
      </c>
      <c r="P15" s="110">
        <v>0</v>
      </c>
      <c r="Q15" s="57">
        <v>0</v>
      </c>
      <c r="R15" s="58">
        <v>25</v>
      </c>
      <c r="S15" s="129">
        <v>34.246575342465754</v>
      </c>
    </row>
    <row r="16" spans="2:19" ht="19.5" thickBot="1" x14ac:dyDescent="0.2">
      <c r="B16" s="241"/>
      <c r="C16" s="112" t="s">
        <v>88</v>
      </c>
      <c r="D16" s="68">
        <v>50</v>
      </c>
      <c r="E16" s="69">
        <v>100</v>
      </c>
      <c r="F16" s="103">
        <v>5</v>
      </c>
      <c r="G16" s="69">
        <v>10</v>
      </c>
      <c r="H16" s="103">
        <v>31</v>
      </c>
      <c r="I16" s="69">
        <v>62</v>
      </c>
      <c r="J16" s="103">
        <v>7</v>
      </c>
      <c r="K16" s="69">
        <v>14</v>
      </c>
      <c r="L16" s="103">
        <v>7</v>
      </c>
      <c r="M16" s="69">
        <v>14</v>
      </c>
      <c r="N16" s="103">
        <v>0</v>
      </c>
      <c r="O16" s="69">
        <v>0</v>
      </c>
      <c r="P16" s="103">
        <v>0</v>
      </c>
      <c r="Q16" s="70">
        <v>0</v>
      </c>
      <c r="R16" s="71">
        <v>20</v>
      </c>
      <c r="S16" s="130">
        <v>40</v>
      </c>
    </row>
    <row r="17" spans="2:19" ht="19.5" thickTop="1" x14ac:dyDescent="0.15">
      <c r="B17" s="239" t="s">
        <v>39</v>
      </c>
      <c r="C17" s="72" t="s">
        <v>8</v>
      </c>
      <c r="D17" s="45">
        <v>103</v>
      </c>
      <c r="E17" s="46">
        <v>100</v>
      </c>
      <c r="F17" s="101">
        <v>21</v>
      </c>
      <c r="G17" s="46">
        <v>20.388349514563107</v>
      </c>
      <c r="H17" s="101">
        <v>54</v>
      </c>
      <c r="I17" s="46">
        <v>52.427184466019419</v>
      </c>
      <c r="J17" s="101">
        <v>14</v>
      </c>
      <c r="K17" s="46">
        <v>13.592233009708737</v>
      </c>
      <c r="L17" s="101">
        <v>12</v>
      </c>
      <c r="M17" s="46">
        <v>11.650485436893204</v>
      </c>
      <c r="N17" s="101">
        <v>2</v>
      </c>
      <c r="O17" s="46">
        <v>1.941747572815534</v>
      </c>
      <c r="P17" s="101">
        <v>0</v>
      </c>
      <c r="Q17" s="47">
        <v>0</v>
      </c>
      <c r="R17" s="48">
        <v>21</v>
      </c>
      <c r="S17" s="126">
        <v>20.388349514563107</v>
      </c>
    </row>
    <row r="18" spans="2:19" x14ac:dyDescent="0.15">
      <c r="B18" s="240"/>
      <c r="C18" s="107" t="s">
        <v>9</v>
      </c>
      <c r="D18" s="50">
        <v>9</v>
      </c>
      <c r="E18" s="51">
        <v>100</v>
      </c>
      <c r="F18" s="102">
        <v>3</v>
      </c>
      <c r="G18" s="51">
        <v>33.333333333333336</v>
      </c>
      <c r="H18" s="102">
        <v>6</v>
      </c>
      <c r="I18" s="51">
        <v>66.666666666666671</v>
      </c>
      <c r="J18" s="102">
        <v>0</v>
      </c>
      <c r="K18" s="51">
        <v>0</v>
      </c>
      <c r="L18" s="102">
        <v>0</v>
      </c>
      <c r="M18" s="51">
        <v>0</v>
      </c>
      <c r="N18" s="102">
        <v>0</v>
      </c>
      <c r="O18" s="51">
        <v>0</v>
      </c>
      <c r="P18" s="102">
        <v>0</v>
      </c>
      <c r="Q18" s="52">
        <v>0</v>
      </c>
      <c r="R18" s="53">
        <v>1</v>
      </c>
      <c r="S18" s="127">
        <v>11.111111111111111</v>
      </c>
    </row>
    <row r="19" spans="2:19" x14ac:dyDescent="0.15">
      <c r="B19" s="240"/>
      <c r="C19" s="109" t="s">
        <v>10</v>
      </c>
      <c r="D19" s="55">
        <v>8</v>
      </c>
      <c r="E19" s="56">
        <v>100</v>
      </c>
      <c r="F19" s="110">
        <v>4</v>
      </c>
      <c r="G19" s="56">
        <v>50</v>
      </c>
      <c r="H19" s="110">
        <v>2</v>
      </c>
      <c r="I19" s="56">
        <v>25</v>
      </c>
      <c r="J19" s="110">
        <v>0</v>
      </c>
      <c r="K19" s="56">
        <v>0</v>
      </c>
      <c r="L19" s="110">
        <v>1</v>
      </c>
      <c r="M19" s="56">
        <v>12.5</v>
      </c>
      <c r="N19" s="110">
        <v>1</v>
      </c>
      <c r="O19" s="56">
        <v>12.5</v>
      </c>
      <c r="P19" s="110">
        <v>0</v>
      </c>
      <c r="Q19" s="57">
        <v>0</v>
      </c>
      <c r="R19" s="58">
        <v>0</v>
      </c>
      <c r="S19" s="129">
        <v>0</v>
      </c>
    </row>
    <row r="20" spans="2:19" x14ac:dyDescent="0.15">
      <c r="B20" s="240"/>
      <c r="C20" s="109" t="s">
        <v>11</v>
      </c>
      <c r="D20" s="55">
        <v>11</v>
      </c>
      <c r="E20" s="56">
        <v>100</v>
      </c>
      <c r="F20" s="110">
        <v>6</v>
      </c>
      <c r="G20" s="56">
        <v>54.545454545454547</v>
      </c>
      <c r="H20" s="110">
        <v>2</v>
      </c>
      <c r="I20" s="56">
        <v>18.181818181818183</v>
      </c>
      <c r="J20" s="110">
        <v>2</v>
      </c>
      <c r="K20" s="56">
        <v>18.181818181818183</v>
      </c>
      <c r="L20" s="110">
        <v>1</v>
      </c>
      <c r="M20" s="56">
        <v>9.0909090909090917</v>
      </c>
      <c r="N20" s="110">
        <v>0</v>
      </c>
      <c r="O20" s="56">
        <v>0</v>
      </c>
      <c r="P20" s="110">
        <v>0</v>
      </c>
      <c r="Q20" s="57">
        <v>0</v>
      </c>
      <c r="R20" s="58">
        <v>0</v>
      </c>
      <c r="S20" s="129">
        <v>0</v>
      </c>
    </row>
    <row r="21" spans="2:19" x14ac:dyDescent="0.15">
      <c r="B21" s="240"/>
      <c r="C21" s="109" t="s">
        <v>12</v>
      </c>
      <c r="D21" s="55">
        <v>18</v>
      </c>
      <c r="E21" s="56">
        <v>100</v>
      </c>
      <c r="F21" s="110">
        <v>1</v>
      </c>
      <c r="G21" s="56">
        <v>5.5555555555555554</v>
      </c>
      <c r="H21" s="110">
        <v>10</v>
      </c>
      <c r="I21" s="56">
        <v>55.555555555555557</v>
      </c>
      <c r="J21" s="110">
        <v>2</v>
      </c>
      <c r="K21" s="56">
        <v>11.111111111111111</v>
      </c>
      <c r="L21" s="110">
        <v>5</v>
      </c>
      <c r="M21" s="56">
        <v>27.777777777777779</v>
      </c>
      <c r="N21" s="110">
        <v>0</v>
      </c>
      <c r="O21" s="56">
        <v>0</v>
      </c>
      <c r="P21" s="110">
        <v>0</v>
      </c>
      <c r="Q21" s="57">
        <v>0</v>
      </c>
      <c r="R21" s="58">
        <v>4</v>
      </c>
      <c r="S21" s="129">
        <v>22.222222222222221</v>
      </c>
    </row>
    <row r="22" spans="2:19" x14ac:dyDescent="0.15">
      <c r="B22" s="240"/>
      <c r="C22" s="109" t="s">
        <v>13</v>
      </c>
      <c r="D22" s="55">
        <v>25</v>
      </c>
      <c r="E22" s="56">
        <v>100</v>
      </c>
      <c r="F22" s="110">
        <v>3</v>
      </c>
      <c r="G22" s="56">
        <v>12</v>
      </c>
      <c r="H22" s="110">
        <v>14</v>
      </c>
      <c r="I22" s="56">
        <v>56</v>
      </c>
      <c r="J22" s="110">
        <v>5</v>
      </c>
      <c r="K22" s="56">
        <v>20</v>
      </c>
      <c r="L22" s="110">
        <v>2</v>
      </c>
      <c r="M22" s="56">
        <v>8</v>
      </c>
      <c r="N22" s="110">
        <v>1</v>
      </c>
      <c r="O22" s="56">
        <v>4</v>
      </c>
      <c r="P22" s="110">
        <v>0</v>
      </c>
      <c r="Q22" s="57">
        <v>0</v>
      </c>
      <c r="R22" s="58">
        <v>6</v>
      </c>
      <c r="S22" s="129">
        <v>24</v>
      </c>
    </row>
    <row r="23" spans="2:19" x14ac:dyDescent="0.15">
      <c r="B23" s="240"/>
      <c r="C23" s="109" t="s">
        <v>14</v>
      </c>
      <c r="D23" s="55">
        <v>25</v>
      </c>
      <c r="E23" s="56">
        <v>100</v>
      </c>
      <c r="F23" s="110">
        <v>2</v>
      </c>
      <c r="G23" s="56">
        <v>8</v>
      </c>
      <c r="H23" s="110">
        <v>15</v>
      </c>
      <c r="I23" s="56">
        <v>60</v>
      </c>
      <c r="J23" s="110">
        <v>5</v>
      </c>
      <c r="K23" s="56">
        <v>20</v>
      </c>
      <c r="L23" s="110">
        <v>3</v>
      </c>
      <c r="M23" s="56">
        <v>12</v>
      </c>
      <c r="N23" s="110">
        <v>0</v>
      </c>
      <c r="O23" s="56">
        <v>0</v>
      </c>
      <c r="P23" s="110">
        <v>0</v>
      </c>
      <c r="Q23" s="57">
        <v>0</v>
      </c>
      <c r="R23" s="58">
        <v>10</v>
      </c>
      <c r="S23" s="129">
        <v>40</v>
      </c>
    </row>
    <row r="24" spans="2:19" x14ac:dyDescent="0.15">
      <c r="B24" s="240"/>
      <c r="C24" s="109" t="s">
        <v>25</v>
      </c>
      <c r="D24" s="55">
        <v>7</v>
      </c>
      <c r="E24" s="56">
        <v>100</v>
      </c>
      <c r="F24" s="110">
        <v>2</v>
      </c>
      <c r="G24" s="56">
        <v>28.571428571428573</v>
      </c>
      <c r="H24" s="110">
        <v>5</v>
      </c>
      <c r="I24" s="56">
        <v>71.428571428571431</v>
      </c>
      <c r="J24" s="110">
        <v>0</v>
      </c>
      <c r="K24" s="56">
        <v>0</v>
      </c>
      <c r="L24" s="110">
        <v>0</v>
      </c>
      <c r="M24" s="56">
        <v>0</v>
      </c>
      <c r="N24" s="110">
        <v>0</v>
      </c>
      <c r="O24" s="56">
        <v>0</v>
      </c>
      <c r="P24" s="110">
        <v>0</v>
      </c>
      <c r="Q24" s="57">
        <v>0</v>
      </c>
      <c r="R24" s="58">
        <v>0</v>
      </c>
      <c r="S24" s="129">
        <v>0</v>
      </c>
    </row>
    <row r="25" spans="2:19" x14ac:dyDescent="0.15">
      <c r="B25" s="240"/>
      <c r="C25" s="109" t="s">
        <v>86</v>
      </c>
      <c r="D25" s="55">
        <v>41</v>
      </c>
      <c r="E25" s="56">
        <v>100</v>
      </c>
      <c r="F25" s="110">
        <v>7</v>
      </c>
      <c r="G25" s="56">
        <v>17.073170731707318</v>
      </c>
      <c r="H25" s="110">
        <v>19</v>
      </c>
      <c r="I25" s="56">
        <v>46.341463414634148</v>
      </c>
      <c r="J25" s="110">
        <v>7</v>
      </c>
      <c r="K25" s="56">
        <v>17.073170731707318</v>
      </c>
      <c r="L25" s="110">
        <v>7</v>
      </c>
      <c r="M25" s="56">
        <v>17.073170731707318</v>
      </c>
      <c r="N25" s="110">
        <v>1</v>
      </c>
      <c r="O25" s="56">
        <v>2.4390243902439024</v>
      </c>
      <c r="P25" s="110">
        <v>0</v>
      </c>
      <c r="Q25" s="57">
        <v>0</v>
      </c>
      <c r="R25" s="58">
        <v>7</v>
      </c>
      <c r="S25" s="129">
        <v>17.073170731707318</v>
      </c>
    </row>
    <row r="26" spans="2:19" x14ac:dyDescent="0.15">
      <c r="B26" s="240"/>
      <c r="C26" s="109" t="s">
        <v>87</v>
      </c>
      <c r="D26" s="55">
        <v>28</v>
      </c>
      <c r="E26" s="56">
        <v>100</v>
      </c>
      <c r="F26" s="110">
        <v>5</v>
      </c>
      <c r="G26" s="56">
        <v>17.857142857142858</v>
      </c>
      <c r="H26" s="110">
        <v>16</v>
      </c>
      <c r="I26" s="56">
        <v>57.142857142857146</v>
      </c>
      <c r="J26" s="110">
        <v>5</v>
      </c>
      <c r="K26" s="56">
        <v>17.857142857142858</v>
      </c>
      <c r="L26" s="110">
        <v>2</v>
      </c>
      <c r="M26" s="56">
        <v>7.1428571428571432</v>
      </c>
      <c r="N26" s="110">
        <v>0</v>
      </c>
      <c r="O26" s="56">
        <v>0</v>
      </c>
      <c r="P26" s="110">
        <v>0</v>
      </c>
      <c r="Q26" s="57">
        <v>0</v>
      </c>
      <c r="R26" s="58">
        <v>6</v>
      </c>
      <c r="S26" s="129">
        <v>21.428571428571427</v>
      </c>
    </row>
    <row r="27" spans="2:19" ht="19.5" thickBot="1" x14ac:dyDescent="0.2">
      <c r="B27" s="241"/>
      <c r="C27" s="112" t="s">
        <v>88</v>
      </c>
      <c r="D27" s="68">
        <v>17</v>
      </c>
      <c r="E27" s="69">
        <v>100</v>
      </c>
      <c r="F27" s="103">
        <v>2</v>
      </c>
      <c r="G27" s="69">
        <v>11.764705882352942</v>
      </c>
      <c r="H27" s="103">
        <v>11</v>
      </c>
      <c r="I27" s="69">
        <v>64.705882352941174</v>
      </c>
      <c r="J27" s="103">
        <v>2</v>
      </c>
      <c r="K27" s="69">
        <v>11.764705882352942</v>
      </c>
      <c r="L27" s="103">
        <v>2</v>
      </c>
      <c r="M27" s="69">
        <v>11.764705882352942</v>
      </c>
      <c r="N27" s="103">
        <v>0</v>
      </c>
      <c r="O27" s="69">
        <v>0</v>
      </c>
      <c r="P27" s="103">
        <v>0</v>
      </c>
      <c r="Q27" s="70">
        <v>0</v>
      </c>
      <c r="R27" s="71">
        <v>7</v>
      </c>
      <c r="S27" s="130">
        <v>41.176470588235297</v>
      </c>
    </row>
    <row r="28" spans="2:19" ht="19.5" thickTop="1" x14ac:dyDescent="0.15">
      <c r="B28" s="239" t="s">
        <v>40</v>
      </c>
      <c r="C28" s="72" t="s">
        <v>8</v>
      </c>
      <c r="D28" s="73">
        <v>161</v>
      </c>
      <c r="E28" s="74">
        <v>100</v>
      </c>
      <c r="F28" s="104">
        <v>41</v>
      </c>
      <c r="G28" s="74">
        <v>25.465838509316772</v>
      </c>
      <c r="H28" s="104">
        <v>85</v>
      </c>
      <c r="I28" s="74">
        <v>52.795031055900623</v>
      </c>
      <c r="J28" s="104">
        <v>22</v>
      </c>
      <c r="K28" s="74">
        <v>13.664596273291925</v>
      </c>
      <c r="L28" s="104">
        <v>12</v>
      </c>
      <c r="M28" s="74">
        <v>7.4534161490683228</v>
      </c>
      <c r="N28" s="104">
        <v>1</v>
      </c>
      <c r="O28" s="74">
        <v>0.6211180124223602</v>
      </c>
      <c r="P28" s="104">
        <v>0</v>
      </c>
      <c r="Q28" s="75">
        <v>0</v>
      </c>
      <c r="R28" s="76">
        <v>42</v>
      </c>
      <c r="S28" s="131">
        <v>26.086956521739129</v>
      </c>
    </row>
    <row r="29" spans="2:19" x14ac:dyDescent="0.15">
      <c r="B29" s="240"/>
      <c r="C29" s="107" t="s">
        <v>9</v>
      </c>
      <c r="D29" s="50">
        <v>6</v>
      </c>
      <c r="E29" s="51">
        <v>100</v>
      </c>
      <c r="F29" s="102">
        <v>4</v>
      </c>
      <c r="G29" s="51">
        <v>66.666666666666671</v>
      </c>
      <c r="H29" s="102">
        <v>2</v>
      </c>
      <c r="I29" s="51">
        <v>33.333333333333336</v>
      </c>
      <c r="J29" s="102">
        <v>0</v>
      </c>
      <c r="K29" s="51">
        <v>0</v>
      </c>
      <c r="L29" s="102">
        <v>0</v>
      </c>
      <c r="M29" s="51">
        <v>0</v>
      </c>
      <c r="N29" s="102">
        <v>0</v>
      </c>
      <c r="O29" s="51">
        <v>0</v>
      </c>
      <c r="P29" s="102">
        <v>0</v>
      </c>
      <c r="Q29" s="52">
        <v>0</v>
      </c>
      <c r="R29" s="53">
        <v>1</v>
      </c>
      <c r="S29" s="127">
        <v>16.666666666666668</v>
      </c>
    </row>
    <row r="30" spans="2:19" x14ac:dyDescent="0.15">
      <c r="B30" s="240"/>
      <c r="C30" s="109" t="s">
        <v>10</v>
      </c>
      <c r="D30" s="55">
        <v>13</v>
      </c>
      <c r="E30" s="56">
        <v>100</v>
      </c>
      <c r="F30" s="110">
        <v>8</v>
      </c>
      <c r="G30" s="56">
        <v>61.53846153846154</v>
      </c>
      <c r="H30" s="110">
        <v>4</v>
      </c>
      <c r="I30" s="56">
        <v>30.76923076923077</v>
      </c>
      <c r="J30" s="110">
        <v>1</v>
      </c>
      <c r="K30" s="56">
        <v>7.6923076923076925</v>
      </c>
      <c r="L30" s="110">
        <v>0</v>
      </c>
      <c r="M30" s="56">
        <v>0</v>
      </c>
      <c r="N30" s="110">
        <v>0</v>
      </c>
      <c r="O30" s="56">
        <v>0</v>
      </c>
      <c r="P30" s="110">
        <v>0</v>
      </c>
      <c r="Q30" s="57">
        <v>0</v>
      </c>
      <c r="R30" s="58">
        <v>0</v>
      </c>
      <c r="S30" s="129">
        <v>0</v>
      </c>
    </row>
    <row r="31" spans="2:19" x14ac:dyDescent="0.15">
      <c r="B31" s="240"/>
      <c r="C31" s="109" t="s">
        <v>11</v>
      </c>
      <c r="D31" s="55">
        <v>16</v>
      </c>
      <c r="E31" s="56">
        <v>100</v>
      </c>
      <c r="F31" s="110">
        <v>6</v>
      </c>
      <c r="G31" s="56">
        <v>37.5</v>
      </c>
      <c r="H31" s="110">
        <v>6</v>
      </c>
      <c r="I31" s="56">
        <v>37.5</v>
      </c>
      <c r="J31" s="110">
        <v>2</v>
      </c>
      <c r="K31" s="56">
        <v>12.5</v>
      </c>
      <c r="L31" s="110">
        <v>2</v>
      </c>
      <c r="M31" s="56">
        <v>12.5</v>
      </c>
      <c r="N31" s="110">
        <v>0</v>
      </c>
      <c r="O31" s="56">
        <v>0</v>
      </c>
      <c r="P31" s="110">
        <v>0</v>
      </c>
      <c r="Q31" s="57">
        <v>0</v>
      </c>
      <c r="R31" s="58">
        <v>1</v>
      </c>
      <c r="S31" s="129">
        <v>6.25</v>
      </c>
    </row>
    <row r="32" spans="2:19" x14ac:dyDescent="0.15">
      <c r="B32" s="240"/>
      <c r="C32" s="109" t="s">
        <v>12</v>
      </c>
      <c r="D32" s="55">
        <v>37</v>
      </c>
      <c r="E32" s="56">
        <v>100</v>
      </c>
      <c r="F32" s="110">
        <v>14</v>
      </c>
      <c r="G32" s="56">
        <v>37.837837837837839</v>
      </c>
      <c r="H32" s="110">
        <v>13</v>
      </c>
      <c r="I32" s="56">
        <v>35.135135135135137</v>
      </c>
      <c r="J32" s="110">
        <v>7</v>
      </c>
      <c r="K32" s="56">
        <v>18.918918918918919</v>
      </c>
      <c r="L32" s="110">
        <v>2</v>
      </c>
      <c r="M32" s="56">
        <v>5.4054054054054053</v>
      </c>
      <c r="N32" s="110">
        <v>1</v>
      </c>
      <c r="O32" s="56">
        <v>2.7027027027027026</v>
      </c>
      <c r="P32" s="110">
        <v>0</v>
      </c>
      <c r="Q32" s="57">
        <v>0</v>
      </c>
      <c r="R32" s="58">
        <v>3</v>
      </c>
      <c r="S32" s="129">
        <v>8.1081081081081088</v>
      </c>
    </row>
    <row r="33" spans="2:19" x14ac:dyDescent="0.15">
      <c r="B33" s="240"/>
      <c r="C33" s="109" t="s">
        <v>13</v>
      </c>
      <c r="D33" s="55">
        <v>32</v>
      </c>
      <c r="E33" s="56">
        <v>100</v>
      </c>
      <c r="F33" s="110">
        <v>4</v>
      </c>
      <c r="G33" s="56">
        <v>12.5</v>
      </c>
      <c r="H33" s="110">
        <v>22</v>
      </c>
      <c r="I33" s="56">
        <v>68.75</v>
      </c>
      <c r="J33" s="110">
        <v>4</v>
      </c>
      <c r="K33" s="56">
        <v>12.5</v>
      </c>
      <c r="L33" s="110">
        <v>2</v>
      </c>
      <c r="M33" s="56">
        <v>6.25</v>
      </c>
      <c r="N33" s="110">
        <v>0</v>
      </c>
      <c r="O33" s="56">
        <v>0</v>
      </c>
      <c r="P33" s="110">
        <v>0</v>
      </c>
      <c r="Q33" s="57">
        <v>0</v>
      </c>
      <c r="R33" s="58">
        <v>14</v>
      </c>
      <c r="S33" s="129">
        <v>43.75</v>
      </c>
    </row>
    <row r="34" spans="2:19" x14ac:dyDescent="0.15">
      <c r="B34" s="240"/>
      <c r="C34" s="109" t="s">
        <v>14</v>
      </c>
      <c r="D34" s="55">
        <v>39</v>
      </c>
      <c r="E34" s="56">
        <v>100</v>
      </c>
      <c r="F34" s="110">
        <v>3</v>
      </c>
      <c r="G34" s="56">
        <v>7.6923076923076925</v>
      </c>
      <c r="H34" s="110">
        <v>28</v>
      </c>
      <c r="I34" s="56">
        <v>71.794871794871796</v>
      </c>
      <c r="J34" s="110">
        <v>4</v>
      </c>
      <c r="K34" s="56">
        <v>10.256410256410257</v>
      </c>
      <c r="L34" s="110">
        <v>4</v>
      </c>
      <c r="M34" s="56">
        <v>10.256410256410257</v>
      </c>
      <c r="N34" s="110">
        <v>0</v>
      </c>
      <c r="O34" s="56">
        <v>0</v>
      </c>
      <c r="P34" s="110">
        <v>0</v>
      </c>
      <c r="Q34" s="57">
        <v>0</v>
      </c>
      <c r="R34" s="58">
        <v>16</v>
      </c>
      <c r="S34" s="129">
        <v>41.025641025641029</v>
      </c>
    </row>
    <row r="35" spans="2:19" x14ac:dyDescent="0.15">
      <c r="B35" s="240"/>
      <c r="C35" s="109" t="s">
        <v>25</v>
      </c>
      <c r="D35" s="55">
        <v>18</v>
      </c>
      <c r="E35" s="56">
        <v>100</v>
      </c>
      <c r="F35" s="110">
        <v>2</v>
      </c>
      <c r="G35" s="56">
        <v>11.111111111111111</v>
      </c>
      <c r="H35" s="110">
        <v>10</v>
      </c>
      <c r="I35" s="56">
        <v>55.555555555555557</v>
      </c>
      <c r="J35" s="110">
        <v>4</v>
      </c>
      <c r="K35" s="56">
        <v>22.222222222222221</v>
      </c>
      <c r="L35" s="110">
        <v>2</v>
      </c>
      <c r="M35" s="56">
        <v>11.111111111111111</v>
      </c>
      <c r="N35" s="110">
        <v>0</v>
      </c>
      <c r="O35" s="56">
        <v>0</v>
      </c>
      <c r="P35" s="110">
        <v>0</v>
      </c>
      <c r="Q35" s="57">
        <v>0</v>
      </c>
      <c r="R35" s="58">
        <v>7</v>
      </c>
      <c r="S35" s="129">
        <v>38.888888888888886</v>
      </c>
    </row>
    <row r="36" spans="2:19" x14ac:dyDescent="0.15">
      <c r="B36" s="240"/>
      <c r="C36" s="109" t="s">
        <v>86</v>
      </c>
      <c r="D36" s="55">
        <v>64</v>
      </c>
      <c r="E36" s="56">
        <v>100</v>
      </c>
      <c r="F36" s="110">
        <v>21</v>
      </c>
      <c r="G36" s="56">
        <v>32.8125</v>
      </c>
      <c r="H36" s="110">
        <v>24</v>
      </c>
      <c r="I36" s="56">
        <v>37.5</v>
      </c>
      <c r="J36" s="110">
        <v>12</v>
      </c>
      <c r="K36" s="56">
        <v>18.75</v>
      </c>
      <c r="L36" s="110">
        <v>6</v>
      </c>
      <c r="M36" s="56">
        <v>9.375</v>
      </c>
      <c r="N36" s="110">
        <v>1</v>
      </c>
      <c r="O36" s="56">
        <v>1.5625</v>
      </c>
      <c r="P36" s="110">
        <v>0</v>
      </c>
      <c r="Q36" s="57">
        <v>0</v>
      </c>
      <c r="R36" s="58">
        <v>9</v>
      </c>
      <c r="S36" s="129">
        <v>14.0625</v>
      </c>
    </row>
    <row r="37" spans="2:19" x14ac:dyDescent="0.15">
      <c r="B37" s="240"/>
      <c r="C37" s="109" t="s">
        <v>87</v>
      </c>
      <c r="D37" s="55">
        <v>45</v>
      </c>
      <c r="E37" s="56">
        <v>100</v>
      </c>
      <c r="F37" s="110">
        <v>5</v>
      </c>
      <c r="G37" s="56">
        <v>11.111111111111111</v>
      </c>
      <c r="H37" s="110">
        <v>35</v>
      </c>
      <c r="I37" s="56">
        <v>77.777777777777771</v>
      </c>
      <c r="J37" s="110">
        <v>4</v>
      </c>
      <c r="K37" s="56">
        <v>8.8888888888888893</v>
      </c>
      <c r="L37" s="110">
        <v>1</v>
      </c>
      <c r="M37" s="56">
        <v>2.2222222222222223</v>
      </c>
      <c r="N37" s="110">
        <v>0</v>
      </c>
      <c r="O37" s="56">
        <v>0</v>
      </c>
      <c r="P37" s="110">
        <v>0</v>
      </c>
      <c r="Q37" s="57">
        <v>0</v>
      </c>
      <c r="R37" s="58">
        <v>19</v>
      </c>
      <c r="S37" s="129">
        <v>42.222222222222221</v>
      </c>
    </row>
    <row r="38" spans="2:19" x14ac:dyDescent="0.15">
      <c r="B38" s="240"/>
      <c r="C38" s="115" t="s">
        <v>88</v>
      </c>
      <c r="D38" s="60">
        <v>33</v>
      </c>
      <c r="E38" s="61">
        <v>100</v>
      </c>
      <c r="F38" s="105">
        <v>3</v>
      </c>
      <c r="G38" s="61">
        <v>9.0909090909090917</v>
      </c>
      <c r="H38" s="105">
        <v>20</v>
      </c>
      <c r="I38" s="61">
        <v>60.606060606060609</v>
      </c>
      <c r="J38" s="105">
        <v>5</v>
      </c>
      <c r="K38" s="61">
        <v>15.151515151515152</v>
      </c>
      <c r="L38" s="105">
        <v>5</v>
      </c>
      <c r="M38" s="61">
        <v>15.151515151515152</v>
      </c>
      <c r="N38" s="105">
        <v>0</v>
      </c>
      <c r="O38" s="61">
        <v>0</v>
      </c>
      <c r="P38" s="105">
        <v>0</v>
      </c>
      <c r="Q38" s="62">
        <v>0</v>
      </c>
      <c r="R38" s="63">
        <v>13</v>
      </c>
      <c r="S38" s="132">
        <v>39.393939393939391</v>
      </c>
    </row>
    <row r="39" spans="2:19" x14ac:dyDescent="0.15">
      <c r="S39" s="3"/>
    </row>
    <row r="40" spans="2:19" ht="19.5" x14ac:dyDescent="0.15">
      <c r="B40" s="133"/>
      <c r="C40" s="134" t="s">
        <v>89</v>
      </c>
    </row>
    <row r="41" spans="2:19" ht="19.5" x14ac:dyDescent="0.15">
      <c r="B41" s="135" t="s">
        <v>90</v>
      </c>
      <c r="C41" s="134" t="s">
        <v>91</v>
      </c>
    </row>
    <row r="43" spans="2:19" ht="39.950000000000003" customHeight="1" x14ac:dyDescent="0.15">
      <c r="D43" s="243" t="s">
        <v>92</v>
      </c>
      <c r="E43" s="243"/>
      <c r="F43" s="243" t="s">
        <v>93</v>
      </c>
      <c r="G43" s="243"/>
    </row>
    <row r="44" spans="2:19" x14ac:dyDescent="0.15">
      <c r="C44" s="1" t="s">
        <v>94</v>
      </c>
      <c r="D44" s="1" t="s">
        <v>95</v>
      </c>
      <c r="E44" s="1" t="s">
        <v>96</v>
      </c>
      <c r="F44" s="1" t="s">
        <v>97</v>
      </c>
    </row>
    <row r="45" spans="2:19" x14ac:dyDescent="0.15">
      <c r="C45" s="1" t="s">
        <v>98</v>
      </c>
      <c r="D45" s="1" t="s">
        <v>99</v>
      </c>
      <c r="E45" s="1" t="s">
        <v>100</v>
      </c>
      <c r="F45" s="1" t="s">
        <v>101</v>
      </c>
    </row>
    <row r="46" spans="2:19" x14ac:dyDescent="0.15">
      <c r="C46" s="1" t="s">
        <v>102</v>
      </c>
      <c r="D46" s="1" t="s">
        <v>103</v>
      </c>
      <c r="E46" s="1" t="s">
        <v>100</v>
      </c>
      <c r="F46" s="1" t="s">
        <v>104</v>
      </c>
    </row>
    <row r="47" spans="2:19" x14ac:dyDescent="0.15">
      <c r="C47" s="1" t="s">
        <v>105</v>
      </c>
      <c r="D47" s="1" t="s">
        <v>106</v>
      </c>
      <c r="E47" s="1" t="s">
        <v>100</v>
      </c>
      <c r="F47" s="1" t="s">
        <v>107</v>
      </c>
    </row>
    <row r="48" spans="2:19" x14ac:dyDescent="0.15">
      <c r="C48" s="1" t="s">
        <v>108</v>
      </c>
      <c r="D48" s="1" t="s">
        <v>109</v>
      </c>
      <c r="E48" s="1" t="s">
        <v>100</v>
      </c>
      <c r="F48" s="1" t="s">
        <v>110</v>
      </c>
    </row>
    <row r="49" spans="3:6" x14ac:dyDescent="0.15">
      <c r="C49" s="1" t="s">
        <v>111</v>
      </c>
      <c r="D49" s="1" t="s">
        <v>112</v>
      </c>
      <c r="E49" s="1" t="s">
        <v>100</v>
      </c>
      <c r="F49" s="1" t="s">
        <v>113</v>
      </c>
    </row>
    <row r="50" spans="3:6" x14ac:dyDescent="0.15">
      <c r="C50" s="1" t="s">
        <v>114</v>
      </c>
      <c r="D50" s="1" t="s">
        <v>115</v>
      </c>
      <c r="E50" s="1" t="s">
        <v>96</v>
      </c>
      <c r="F50" s="1" t="s">
        <v>116</v>
      </c>
    </row>
  </sheetData>
  <mergeCells count="13">
    <mergeCell ref="D43:E43"/>
    <mergeCell ref="F43:G43"/>
    <mergeCell ref="D4:E4"/>
    <mergeCell ref="F4:G4"/>
    <mergeCell ref="H4:I4"/>
    <mergeCell ref="P4:Q4"/>
    <mergeCell ref="R4:S4"/>
    <mergeCell ref="B6:B16"/>
    <mergeCell ref="B17:B27"/>
    <mergeCell ref="B28:B38"/>
    <mergeCell ref="J4:K4"/>
    <mergeCell ref="L4:M4"/>
    <mergeCell ref="N4:O4"/>
  </mergeCells>
  <phoneticPr fontId="18"/>
  <printOptions horizontalCentered="1"/>
  <pageMargins left="0.31496062992125984" right="0.31496062992125984" top="0.59055118110236227" bottom="0.39370078740157483" header="0.31496062992125984" footer="0.19685039370078741"/>
  <pageSetup paperSize="9" scale="59" firstPageNumber="145" orientation="landscape" useFirstPageNumber="1" horizontalDpi="1200" verticalDpi="1200" r:id="rId1"/>
  <headerFooter>
    <oddFooter>&amp;C&amp;"HG丸ｺﾞｼｯｸM-PRO,標準"&amp;8鳥取県福祉保健部健康医療局健康政策課
― &amp;P ―</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00B0F0"/>
  </sheetPr>
  <dimension ref="B1:S50"/>
  <sheetViews>
    <sheetView view="pageBreakPreview" topLeftCell="A25" zoomScale="60" zoomScaleNormal="80" workbookViewId="0"/>
  </sheetViews>
  <sheetFormatPr defaultRowHeight="18.75" x14ac:dyDescent="0.15"/>
  <cols>
    <col min="1" max="2" width="3.625" style="1" customWidth="1"/>
    <col min="3" max="3" width="18" style="1" customWidth="1"/>
    <col min="4" max="4" width="9" style="1"/>
    <col min="5" max="5" width="9.5" style="1" bestFit="1" customWidth="1"/>
    <col min="6" max="16384" width="9" style="1"/>
  </cols>
  <sheetData>
    <row r="1" spans="2:19" ht="18.75" customHeight="1" x14ac:dyDescent="0.15"/>
    <row r="2" spans="2:19" x14ac:dyDescent="0.15">
      <c r="B2" s="2" t="s">
        <v>117</v>
      </c>
    </row>
    <row r="4" spans="2:19" ht="37.5" customHeight="1" x14ac:dyDescent="0.15">
      <c r="B4" s="37"/>
      <c r="C4" s="38"/>
      <c r="D4" s="221" t="s">
        <v>8</v>
      </c>
      <c r="E4" s="221"/>
      <c r="F4" s="221" t="s">
        <v>78</v>
      </c>
      <c r="G4" s="221"/>
      <c r="H4" s="221" t="s">
        <v>79</v>
      </c>
      <c r="I4" s="221"/>
      <c r="J4" s="221" t="s">
        <v>80</v>
      </c>
      <c r="K4" s="221"/>
      <c r="L4" s="221" t="s">
        <v>81</v>
      </c>
      <c r="M4" s="221"/>
      <c r="N4" s="221" t="s">
        <v>82</v>
      </c>
      <c r="O4" s="221"/>
      <c r="P4" s="221" t="s">
        <v>83</v>
      </c>
      <c r="Q4" s="222"/>
      <c r="R4" s="234" t="s">
        <v>84</v>
      </c>
      <c r="S4" s="229"/>
    </row>
    <row r="5" spans="2:19" x14ac:dyDescent="0.15">
      <c r="B5" s="98"/>
      <c r="C5" s="99"/>
      <c r="D5" s="41" t="s">
        <v>5</v>
      </c>
      <c r="E5" s="7" t="s">
        <v>118</v>
      </c>
      <c r="F5" s="41" t="s">
        <v>5</v>
      </c>
      <c r="G5" s="42" t="s">
        <v>118</v>
      </c>
      <c r="H5" s="100" t="s">
        <v>5</v>
      </c>
      <c r="I5" s="42" t="s">
        <v>118</v>
      </c>
      <c r="J5" s="100" t="s">
        <v>5</v>
      </c>
      <c r="K5" s="42" t="s">
        <v>118</v>
      </c>
      <c r="L5" s="100" t="s">
        <v>5</v>
      </c>
      <c r="M5" s="42" t="s">
        <v>118</v>
      </c>
      <c r="N5" s="100" t="s">
        <v>5</v>
      </c>
      <c r="O5" s="42" t="s">
        <v>118</v>
      </c>
      <c r="P5" s="100" t="s">
        <v>5</v>
      </c>
      <c r="Q5" s="43" t="s">
        <v>118</v>
      </c>
      <c r="R5" s="44" t="s">
        <v>5</v>
      </c>
      <c r="S5" s="42" t="s">
        <v>118</v>
      </c>
    </row>
    <row r="6" spans="2:19" x14ac:dyDescent="0.15">
      <c r="B6" s="240" t="s">
        <v>37</v>
      </c>
      <c r="C6" s="8" t="s">
        <v>8</v>
      </c>
      <c r="D6" s="45">
        <v>192</v>
      </c>
      <c r="E6" s="126">
        <v>100</v>
      </c>
      <c r="F6" s="45">
        <v>54</v>
      </c>
      <c r="G6" s="46">
        <v>28.125</v>
      </c>
      <c r="H6" s="101">
        <v>98</v>
      </c>
      <c r="I6" s="46">
        <v>51.041666666666664</v>
      </c>
      <c r="J6" s="101">
        <v>21</v>
      </c>
      <c r="K6" s="46">
        <v>10.9375</v>
      </c>
      <c r="L6" s="101">
        <v>17</v>
      </c>
      <c r="M6" s="46">
        <v>8.8541666666666661</v>
      </c>
      <c r="N6" s="101">
        <v>2</v>
      </c>
      <c r="O6" s="46">
        <v>1.0416666666666667</v>
      </c>
      <c r="P6" s="101">
        <v>0</v>
      </c>
      <c r="Q6" s="47">
        <v>0</v>
      </c>
      <c r="R6" s="48">
        <v>31</v>
      </c>
      <c r="S6" s="46">
        <v>16.145833333333332</v>
      </c>
    </row>
    <row r="7" spans="2:19" x14ac:dyDescent="0.15">
      <c r="B7" s="240"/>
      <c r="C7" s="107" t="s">
        <v>9</v>
      </c>
      <c r="D7" s="50">
        <v>15</v>
      </c>
      <c r="E7" s="127">
        <v>100</v>
      </c>
      <c r="F7" s="50">
        <v>7</v>
      </c>
      <c r="G7" s="51">
        <v>46.666666666666664</v>
      </c>
      <c r="H7" s="102">
        <v>8</v>
      </c>
      <c r="I7" s="51">
        <v>53.333333333333336</v>
      </c>
      <c r="J7" s="102">
        <v>0</v>
      </c>
      <c r="K7" s="51">
        <v>0</v>
      </c>
      <c r="L7" s="102">
        <v>0</v>
      </c>
      <c r="M7" s="51">
        <v>0</v>
      </c>
      <c r="N7" s="102">
        <v>0</v>
      </c>
      <c r="O7" s="51">
        <v>0</v>
      </c>
      <c r="P7" s="102">
        <v>0</v>
      </c>
      <c r="Q7" s="52">
        <v>0</v>
      </c>
      <c r="R7" s="53">
        <v>2</v>
      </c>
      <c r="S7" s="51">
        <v>13.333333333333334</v>
      </c>
    </row>
    <row r="8" spans="2:19" x14ac:dyDescent="0.15">
      <c r="B8" s="240"/>
      <c r="C8" s="109" t="s">
        <v>10</v>
      </c>
      <c r="D8" s="55">
        <v>21</v>
      </c>
      <c r="E8" s="129">
        <v>100</v>
      </c>
      <c r="F8" s="55">
        <v>12</v>
      </c>
      <c r="G8" s="56">
        <v>57.142857142857146</v>
      </c>
      <c r="H8" s="110">
        <v>6</v>
      </c>
      <c r="I8" s="56">
        <v>28.571428571428573</v>
      </c>
      <c r="J8" s="110">
        <v>1</v>
      </c>
      <c r="K8" s="56">
        <v>4.7619047619047619</v>
      </c>
      <c r="L8" s="110">
        <v>1</v>
      </c>
      <c r="M8" s="56">
        <v>4.7619047619047619</v>
      </c>
      <c r="N8" s="110">
        <v>1</v>
      </c>
      <c r="O8" s="56">
        <v>4.7619047619047619</v>
      </c>
      <c r="P8" s="110">
        <v>0</v>
      </c>
      <c r="Q8" s="57">
        <v>0</v>
      </c>
      <c r="R8" s="58">
        <v>0</v>
      </c>
      <c r="S8" s="56">
        <v>0</v>
      </c>
    </row>
    <row r="9" spans="2:19" x14ac:dyDescent="0.15">
      <c r="B9" s="240"/>
      <c r="C9" s="109" t="s">
        <v>11</v>
      </c>
      <c r="D9" s="55">
        <v>25</v>
      </c>
      <c r="E9" s="129">
        <v>100</v>
      </c>
      <c r="F9" s="55">
        <v>11</v>
      </c>
      <c r="G9" s="56">
        <v>44</v>
      </c>
      <c r="H9" s="110">
        <v>8</v>
      </c>
      <c r="I9" s="56">
        <v>32</v>
      </c>
      <c r="J9" s="110">
        <v>4</v>
      </c>
      <c r="K9" s="56">
        <v>16</v>
      </c>
      <c r="L9" s="110">
        <v>2</v>
      </c>
      <c r="M9" s="56">
        <v>8</v>
      </c>
      <c r="N9" s="110">
        <v>0</v>
      </c>
      <c r="O9" s="56">
        <v>0</v>
      </c>
      <c r="P9" s="110">
        <v>0</v>
      </c>
      <c r="Q9" s="57">
        <v>0</v>
      </c>
      <c r="R9" s="58">
        <v>1</v>
      </c>
      <c r="S9" s="56">
        <v>4</v>
      </c>
    </row>
    <row r="10" spans="2:19" x14ac:dyDescent="0.15">
      <c r="B10" s="240"/>
      <c r="C10" s="109" t="s">
        <v>12</v>
      </c>
      <c r="D10" s="55">
        <v>48</v>
      </c>
      <c r="E10" s="129">
        <v>100</v>
      </c>
      <c r="F10" s="55">
        <v>15</v>
      </c>
      <c r="G10" s="56">
        <v>31.25</v>
      </c>
      <c r="H10" s="110">
        <v>20</v>
      </c>
      <c r="I10" s="56">
        <v>41.666666666666664</v>
      </c>
      <c r="J10" s="110">
        <v>6</v>
      </c>
      <c r="K10" s="56">
        <v>12.5</v>
      </c>
      <c r="L10" s="110">
        <v>7</v>
      </c>
      <c r="M10" s="56">
        <v>14.583333333333334</v>
      </c>
      <c r="N10" s="110">
        <v>0</v>
      </c>
      <c r="O10" s="56">
        <v>0</v>
      </c>
      <c r="P10" s="110">
        <v>0</v>
      </c>
      <c r="Q10" s="57">
        <v>0</v>
      </c>
      <c r="R10" s="58">
        <v>5</v>
      </c>
      <c r="S10" s="56">
        <v>10.416666666666666</v>
      </c>
    </row>
    <row r="11" spans="2:19" x14ac:dyDescent="0.15">
      <c r="B11" s="240"/>
      <c r="C11" s="109" t="s">
        <v>13</v>
      </c>
      <c r="D11" s="55">
        <v>39</v>
      </c>
      <c r="E11" s="129">
        <v>100</v>
      </c>
      <c r="F11" s="55">
        <v>4</v>
      </c>
      <c r="G11" s="56">
        <v>10.256410256410257</v>
      </c>
      <c r="H11" s="110">
        <v>26</v>
      </c>
      <c r="I11" s="56">
        <v>66.666666666666671</v>
      </c>
      <c r="J11" s="110">
        <v>5</v>
      </c>
      <c r="K11" s="56">
        <v>12.820512820512821</v>
      </c>
      <c r="L11" s="110">
        <v>3</v>
      </c>
      <c r="M11" s="56">
        <v>7.6923076923076925</v>
      </c>
      <c r="N11" s="110">
        <v>1</v>
      </c>
      <c r="O11" s="56">
        <v>2.5641025641025643</v>
      </c>
      <c r="P11" s="110">
        <v>0</v>
      </c>
      <c r="Q11" s="57">
        <v>0</v>
      </c>
      <c r="R11" s="58">
        <v>12</v>
      </c>
      <c r="S11" s="56">
        <v>30.76923076923077</v>
      </c>
    </row>
    <row r="12" spans="2:19" x14ac:dyDescent="0.15">
      <c r="B12" s="240"/>
      <c r="C12" s="109" t="s">
        <v>14</v>
      </c>
      <c r="D12" s="55">
        <v>33</v>
      </c>
      <c r="E12" s="129">
        <v>100</v>
      </c>
      <c r="F12" s="55">
        <v>4</v>
      </c>
      <c r="G12" s="56">
        <v>12.121212121212121</v>
      </c>
      <c r="H12" s="110">
        <v>23</v>
      </c>
      <c r="I12" s="56">
        <v>69.696969696969703</v>
      </c>
      <c r="J12" s="110">
        <v>4</v>
      </c>
      <c r="K12" s="56">
        <v>12.121212121212121</v>
      </c>
      <c r="L12" s="110">
        <v>2</v>
      </c>
      <c r="M12" s="56">
        <v>6.0606060606060606</v>
      </c>
      <c r="N12" s="110">
        <v>0</v>
      </c>
      <c r="O12" s="56">
        <v>0</v>
      </c>
      <c r="P12" s="110">
        <v>0</v>
      </c>
      <c r="Q12" s="57">
        <v>0</v>
      </c>
      <c r="R12" s="58">
        <v>11</v>
      </c>
      <c r="S12" s="56">
        <v>33.333333333333336</v>
      </c>
    </row>
    <row r="13" spans="2:19" x14ac:dyDescent="0.15">
      <c r="B13" s="240"/>
      <c r="C13" s="109" t="s">
        <v>25</v>
      </c>
      <c r="D13" s="55">
        <v>11</v>
      </c>
      <c r="E13" s="129">
        <v>100</v>
      </c>
      <c r="F13" s="55">
        <v>1</v>
      </c>
      <c r="G13" s="56">
        <v>9.0909090909090917</v>
      </c>
      <c r="H13" s="110">
        <v>7</v>
      </c>
      <c r="I13" s="56">
        <v>63.636363636363633</v>
      </c>
      <c r="J13" s="110">
        <v>1</v>
      </c>
      <c r="K13" s="56">
        <v>9.0909090909090917</v>
      </c>
      <c r="L13" s="110">
        <v>2</v>
      </c>
      <c r="M13" s="56">
        <v>18.181818181818183</v>
      </c>
      <c r="N13" s="110">
        <v>0</v>
      </c>
      <c r="O13" s="56">
        <v>0</v>
      </c>
      <c r="P13" s="110">
        <v>0</v>
      </c>
      <c r="Q13" s="57">
        <v>0</v>
      </c>
      <c r="R13" s="58">
        <v>0</v>
      </c>
      <c r="S13" s="56">
        <v>0</v>
      </c>
    </row>
    <row r="14" spans="2:19" x14ac:dyDescent="0.15">
      <c r="B14" s="240"/>
      <c r="C14" s="109" t="s">
        <v>86</v>
      </c>
      <c r="D14" s="55">
        <v>92</v>
      </c>
      <c r="E14" s="129">
        <v>100</v>
      </c>
      <c r="F14" s="55">
        <v>27</v>
      </c>
      <c r="G14" s="56">
        <v>29.347826086956523</v>
      </c>
      <c r="H14" s="110">
        <v>39</v>
      </c>
      <c r="I14" s="56">
        <v>42.391304347826086</v>
      </c>
      <c r="J14" s="110">
        <v>14</v>
      </c>
      <c r="K14" s="56">
        <v>15.217391304347826</v>
      </c>
      <c r="L14" s="110">
        <v>11</v>
      </c>
      <c r="M14" s="56">
        <v>11.956521739130435</v>
      </c>
      <c r="N14" s="110">
        <v>1</v>
      </c>
      <c r="O14" s="56">
        <v>1.0869565217391304</v>
      </c>
      <c r="P14" s="110">
        <v>0</v>
      </c>
      <c r="Q14" s="57">
        <v>0</v>
      </c>
      <c r="R14" s="58">
        <v>13</v>
      </c>
      <c r="S14" s="56">
        <v>14.130434782608695</v>
      </c>
    </row>
    <row r="15" spans="2:19" x14ac:dyDescent="0.15">
      <c r="B15" s="240"/>
      <c r="C15" s="109" t="s">
        <v>87</v>
      </c>
      <c r="D15" s="55">
        <v>42</v>
      </c>
      <c r="E15" s="129">
        <v>100</v>
      </c>
      <c r="F15" s="55">
        <v>6</v>
      </c>
      <c r="G15" s="56">
        <v>14.285714285714286</v>
      </c>
      <c r="H15" s="110">
        <v>30</v>
      </c>
      <c r="I15" s="56">
        <v>71.428571428571431</v>
      </c>
      <c r="J15" s="110">
        <v>5</v>
      </c>
      <c r="K15" s="56">
        <v>11.904761904761905</v>
      </c>
      <c r="L15" s="110">
        <v>1</v>
      </c>
      <c r="M15" s="56">
        <v>2.3809523809523809</v>
      </c>
      <c r="N15" s="110">
        <v>0</v>
      </c>
      <c r="O15" s="56">
        <v>0</v>
      </c>
      <c r="P15" s="110">
        <v>0</v>
      </c>
      <c r="Q15" s="57">
        <v>0</v>
      </c>
      <c r="R15" s="58">
        <v>11</v>
      </c>
      <c r="S15" s="56">
        <v>26.19047619047619</v>
      </c>
    </row>
    <row r="16" spans="2:19" ht="19.5" thickBot="1" x14ac:dyDescent="0.2">
      <c r="B16" s="241"/>
      <c r="C16" s="112" t="s">
        <v>88</v>
      </c>
      <c r="D16" s="68">
        <v>22</v>
      </c>
      <c r="E16" s="130">
        <v>100</v>
      </c>
      <c r="F16" s="68">
        <v>2</v>
      </c>
      <c r="G16" s="69">
        <v>9.0909090909090917</v>
      </c>
      <c r="H16" s="103">
        <v>15</v>
      </c>
      <c r="I16" s="69">
        <v>68.181818181818187</v>
      </c>
      <c r="J16" s="103">
        <v>1</v>
      </c>
      <c r="K16" s="69">
        <v>4.5454545454545459</v>
      </c>
      <c r="L16" s="103">
        <v>4</v>
      </c>
      <c r="M16" s="69">
        <v>18.181818181818183</v>
      </c>
      <c r="N16" s="103">
        <v>0</v>
      </c>
      <c r="O16" s="69">
        <v>0</v>
      </c>
      <c r="P16" s="103">
        <v>0</v>
      </c>
      <c r="Q16" s="70">
        <v>0</v>
      </c>
      <c r="R16" s="71">
        <v>5</v>
      </c>
      <c r="S16" s="69">
        <v>22.727272727272727</v>
      </c>
    </row>
    <row r="17" spans="2:19" ht="19.5" thickTop="1" x14ac:dyDescent="0.15">
      <c r="B17" s="239" t="s">
        <v>39</v>
      </c>
      <c r="C17" s="72" t="s">
        <v>8</v>
      </c>
      <c r="D17" s="45">
        <v>74</v>
      </c>
      <c r="E17" s="126">
        <v>100</v>
      </c>
      <c r="F17" s="45">
        <v>16</v>
      </c>
      <c r="G17" s="46">
        <v>21.621621621621621</v>
      </c>
      <c r="H17" s="101">
        <v>41</v>
      </c>
      <c r="I17" s="46">
        <v>55.405405405405403</v>
      </c>
      <c r="J17" s="101">
        <v>6</v>
      </c>
      <c r="K17" s="46">
        <v>8.1081081081081088</v>
      </c>
      <c r="L17" s="101">
        <v>9</v>
      </c>
      <c r="M17" s="46">
        <v>12.162162162162161</v>
      </c>
      <c r="N17" s="101">
        <v>2</v>
      </c>
      <c r="O17" s="46">
        <v>2.7027027027027026</v>
      </c>
      <c r="P17" s="101">
        <v>0</v>
      </c>
      <c r="Q17" s="47">
        <v>0</v>
      </c>
      <c r="R17" s="48">
        <v>10</v>
      </c>
      <c r="S17" s="46">
        <v>13.513513513513514</v>
      </c>
    </row>
    <row r="18" spans="2:19" x14ac:dyDescent="0.15">
      <c r="B18" s="240"/>
      <c r="C18" s="107" t="s">
        <v>9</v>
      </c>
      <c r="D18" s="50">
        <v>9</v>
      </c>
      <c r="E18" s="127">
        <v>100</v>
      </c>
      <c r="F18" s="50">
        <v>3</v>
      </c>
      <c r="G18" s="51">
        <v>33.333333333333336</v>
      </c>
      <c r="H18" s="102">
        <v>6</v>
      </c>
      <c r="I18" s="51">
        <v>66.666666666666671</v>
      </c>
      <c r="J18" s="102">
        <v>0</v>
      </c>
      <c r="K18" s="51">
        <v>0</v>
      </c>
      <c r="L18" s="102">
        <v>0</v>
      </c>
      <c r="M18" s="51">
        <v>0</v>
      </c>
      <c r="N18" s="102">
        <v>0</v>
      </c>
      <c r="O18" s="51">
        <v>0</v>
      </c>
      <c r="P18" s="102">
        <v>0</v>
      </c>
      <c r="Q18" s="52">
        <v>0</v>
      </c>
      <c r="R18" s="53">
        <v>1</v>
      </c>
      <c r="S18" s="51">
        <v>11.111111111111111</v>
      </c>
    </row>
    <row r="19" spans="2:19" x14ac:dyDescent="0.15">
      <c r="B19" s="240"/>
      <c r="C19" s="109" t="s">
        <v>10</v>
      </c>
      <c r="D19" s="55">
        <v>8</v>
      </c>
      <c r="E19" s="129">
        <v>100</v>
      </c>
      <c r="F19" s="55">
        <v>4</v>
      </c>
      <c r="G19" s="56">
        <v>50</v>
      </c>
      <c r="H19" s="110">
        <v>2</v>
      </c>
      <c r="I19" s="56">
        <v>25</v>
      </c>
      <c r="J19" s="110">
        <v>0</v>
      </c>
      <c r="K19" s="56">
        <v>0</v>
      </c>
      <c r="L19" s="110">
        <v>1</v>
      </c>
      <c r="M19" s="56">
        <v>12.5</v>
      </c>
      <c r="N19" s="110">
        <v>1</v>
      </c>
      <c r="O19" s="56">
        <v>12.5</v>
      </c>
      <c r="P19" s="110">
        <v>0</v>
      </c>
      <c r="Q19" s="57">
        <v>0</v>
      </c>
      <c r="R19" s="58">
        <v>0</v>
      </c>
      <c r="S19" s="56">
        <v>0</v>
      </c>
    </row>
    <row r="20" spans="2:19" x14ac:dyDescent="0.15">
      <c r="B20" s="240"/>
      <c r="C20" s="109" t="s">
        <v>11</v>
      </c>
      <c r="D20" s="55">
        <v>9</v>
      </c>
      <c r="E20" s="129">
        <v>100</v>
      </c>
      <c r="F20" s="55">
        <v>5</v>
      </c>
      <c r="G20" s="56">
        <v>55.555555555555557</v>
      </c>
      <c r="H20" s="110">
        <v>2</v>
      </c>
      <c r="I20" s="56">
        <v>22.222222222222221</v>
      </c>
      <c r="J20" s="110">
        <v>2</v>
      </c>
      <c r="K20" s="56">
        <v>22.222222222222221</v>
      </c>
      <c r="L20" s="110">
        <v>0</v>
      </c>
      <c r="M20" s="56">
        <v>0</v>
      </c>
      <c r="N20" s="110">
        <v>0</v>
      </c>
      <c r="O20" s="56">
        <v>0</v>
      </c>
      <c r="P20" s="110">
        <v>0</v>
      </c>
      <c r="Q20" s="57">
        <v>0</v>
      </c>
      <c r="R20" s="58">
        <v>0</v>
      </c>
      <c r="S20" s="56">
        <v>0</v>
      </c>
    </row>
    <row r="21" spans="2:19" x14ac:dyDescent="0.15">
      <c r="B21" s="240"/>
      <c r="C21" s="109" t="s">
        <v>12</v>
      </c>
      <c r="D21" s="55">
        <v>14</v>
      </c>
      <c r="E21" s="129">
        <v>100</v>
      </c>
      <c r="F21" s="55">
        <v>1</v>
      </c>
      <c r="G21" s="56">
        <v>7.1428571428571432</v>
      </c>
      <c r="H21" s="110">
        <v>8</v>
      </c>
      <c r="I21" s="56">
        <v>57.142857142857146</v>
      </c>
      <c r="J21" s="110">
        <v>0</v>
      </c>
      <c r="K21" s="56">
        <v>0</v>
      </c>
      <c r="L21" s="110">
        <v>5</v>
      </c>
      <c r="M21" s="56">
        <v>35.714285714285715</v>
      </c>
      <c r="N21" s="110">
        <v>0</v>
      </c>
      <c r="O21" s="56">
        <v>0</v>
      </c>
      <c r="P21" s="110">
        <v>0</v>
      </c>
      <c r="Q21" s="57">
        <v>0</v>
      </c>
      <c r="R21" s="58">
        <v>3</v>
      </c>
      <c r="S21" s="56">
        <v>21.428571428571427</v>
      </c>
    </row>
    <row r="22" spans="2:19" x14ac:dyDescent="0.15">
      <c r="B22" s="240"/>
      <c r="C22" s="109" t="s">
        <v>13</v>
      </c>
      <c r="D22" s="55">
        <v>16</v>
      </c>
      <c r="E22" s="129">
        <v>100</v>
      </c>
      <c r="F22" s="55">
        <v>1</v>
      </c>
      <c r="G22" s="56">
        <v>6.25</v>
      </c>
      <c r="H22" s="110">
        <v>11</v>
      </c>
      <c r="I22" s="56">
        <v>68.75</v>
      </c>
      <c r="J22" s="110">
        <v>2</v>
      </c>
      <c r="K22" s="56">
        <v>12.5</v>
      </c>
      <c r="L22" s="110">
        <v>1</v>
      </c>
      <c r="M22" s="56">
        <v>6.25</v>
      </c>
      <c r="N22" s="110">
        <v>1</v>
      </c>
      <c r="O22" s="56">
        <v>6.25</v>
      </c>
      <c r="P22" s="110">
        <v>0</v>
      </c>
      <c r="Q22" s="57">
        <v>0</v>
      </c>
      <c r="R22" s="58">
        <v>3</v>
      </c>
      <c r="S22" s="56">
        <v>18.75</v>
      </c>
    </row>
    <row r="23" spans="2:19" x14ac:dyDescent="0.15">
      <c r="B23" s="240"/>
      <c r="C23" s="109" t="s">
        <v>14</v>
      </c>
      <c r="D23" s="55">
        <v>14</v>
      </c>
      <c r="E23" s="129">
        <v>100</v>
      </c>
      <c r="F23" s="55">
        <v>1</v>
      </c>
      <c r="G23" s="56">
        <v>7.1428571428571432</v>
      </c>
      <c r="H23" s="110">
        <v>9</v>
      </c>
      <c r="I23" s="56">
        <v>64.285714285714292</v>
      </c>
      <c r="J23" s="110">
        <v>2</v>
      </c>
      <c r="K23" s="56">
        <v>14.285714285714286</v>
      </c>
      <c r="L23" s="110">
        <v>2</v>
      </c>
      <c r="M23" s="56">
        <v>14.285714285714286</v>
      </c>
      <c r="N23" s="110">
        <v>0</v>
      </c>
      <c r="O23" s="56">
        <v>0</v>
      </c>
      <c r="P23" s="110">
        <v>0</v>
      </c>
      <c r="Q23" s="57">
        <v>0</v>
      </c>
      <c r="R23" s="58">
        <v>3</v>
      </c>
      <c r="S23" s="56">
        <v>21.428571428571427</v>
      </c>
    </row>
    <row r="24" spans="2:19" x14ac:dyDescent="0.15">
      <c r="B24" s="240"/>
      <c r="C24" s="109" t="s">
        <v>25</v>
      </c>
      <c r="D24" s="55">
        <v>4</v>
      </c>
      <c r="E24" s="129">
        <v>100</v>
      </c>
      <c r="F24" s="55">
        <v>1</v>
      </c>
      <c r="G24" s="56">
        <v>25</v>
      </c>
      <c r="H24" s="110">
        <v>3</v>
      </c>
      <c r="I24" s="56">
        <v>75</v>
      </c>
      <c r="J24" s="110">
        <v>0</v>
      </c>
      <c r="K24" s="56">
        <v>0</v>
      </c>
      <c r="L24" s="110">
        <v>0</v>
      </c>
      <c r="M24" s="56">
        <v>0</v>
      </c>
      <c r="N24" s="110">
        <v>0</v>
      </c>
      <c r="O24" s="56">
        <v>0</v>
      </c>
      <c r="P24" s="110">
        <v>0</v>
      </c>
      <c r="Q24" s="57">
        <v>0</v>
      </c>
      <c r="R24" s="58">
        <v>0</v>
      </c>
      <c r="S24" s="56">
        <v>0</v>
      </c>
    </row>
    <row r="25" spans="2:19" x14ac:dyDescent="0.15">
      <c r="B25" s="240"/>
      <c r="C25" s="109" t="s">
        <v>86</v>
      </c>
      <c r="D25" s="55">
        <v>33</v>
      </c>
      <c r="E25" s="129">
        <v>100</v>
      </c>
      <c r="F25" s="55">
        <v>6</v>
      </c>
      <c r="G25" s="56">
        <v>18.181818181818183</v>
      </c>
      <c r="H25" s="110">
        <v>17</v>
      </c>
      <c r="I25" s="56">
        <v>51.515151515151516</v>
      </c>
      <c r="J25" s="110">
        <v>4</v>
      </c>
      <c r="K25" s="56">
        <v>12.121212121212121</v>
      </c>
      <c r="L25" s="110">
        <v>5</v>
      </c>
      <c r="M25" s="56">
        <v>15.151515151515152</v>
      </c>
      <c r="N25" s="110">
        <v>1</v>
      </c>
      <c r="O25" s="56">
        <v>3.0303030303030303</v>
      </c>
      <c r="P25" s="110">
        <v>0</v>
      </c>
      <c r="Q25" s="57">
        <v>0</v>
      </c>
      <c r="R25" s="58">
        <v>6</v>
      </c>
      <c r="S25" s="56">
        <v>18.181818181818183</v>
      </c>
    </row>
    <row r="26" spans="2:19" x14ac:dyDescent="0.15">
      <c r="B26" s="240"/>
      <c r="C26" s="109" t="s">
        <v>87</v>
      </c>
      <c r="D26" s="55">
        <v>14</v>
      </c>
      <c r="E26" s="129">
        <v>100</v>
      </c>
      <c r="F26" s="55">
        <v>2</v>
      </c>
      <c r="G26" s="56">
        <v>14.285714285714286</v>
      </c>
      <c r="H26" s="110">
        <v>9</v>
      </c>
      <c r="I26" s="56">
        <v>64.285714285714292</v>
      </c>
      <c r="J26" s="110">
        <v>2</v>
      </c>
      <c r="K26" s="56">
        <v>14.285714285714286</v>
      </c>
      <c r="L26" s="110">
        <v>1</v>
      </c>
      <c r="M26" s="56">
        <v>7.1428571428571432</v>
      </c>
      <c r="N26" s="110">
        <v>0</v>
      </c>
      <c r="O26" s="56">
        <v>0</v>
      </c>
      <c r="P26" s="110">
        <v>0</v>
      </c>
      <c r="Q26" s="57">
        <v>0</v>
      </c>
      <c r="R26" s="58">
        <v>0</v>
      </c>
      <c r="S26" s="56">
        <v>0</v>
      </c>
    </row>
    <row r="27" spans="2:19" ht="19.5" thickBot="1" x14ac:dyDescent="0.2">
      <c r="B27" s="241"/>
      <c r="C27" s="112" t="s">
        <v>88</v>
      </c>
      <c r="D27" s="68">
        <v>10</v>
      </c>
      <c r="E27" s="130">
        <v>100</v>
      </c>
      <c r="F27" s="68">
        <v>1</v>
      </c>
      <c r="G27" s="69">
        <v>10</v>
      </c>
      <c r="H27" s="103">
        <v>7</v>
      </c>
      <c r="I27" s="69">
        <v>70</v>
      </c>
      <c r="J27" s="103">
        <v>0</v>
      </c>
      <c r="K27" s="69">
        <v>0</v>
      </c>
      <c r="L27" s="103">
        <v>2</v>
      </c>
      <c r="M27" s="69">
        <v>20</v>
      </c>
      <c r="N27" s="103">
        <v>0</v>
      </c>
      <c r="O27" s="69">
        <v>0</v>
      </c>
      <c r="P27" s="103">
        <v>0</v>
      </c>
      <c r="Q27" s="70">
        <v>0</v>
      </c>
      <c r="R27" s="71">
        <v>3</v>
      </c>
      <c r="S27" s="69">
        <v>30</v>
      </c>
    </row>
    <row r="28" spans="2:19" ht="19.5" thickTop="1" x14ac:dyDescent="0.15">
      <c r="B28" s="239" t="s">
        <v>40</v>
      </c>
      <c r="C28" s="72" t="s">
        <v>8</v>
      </c>
      <c r="D28" s="73">
        <v>118</v>
      </c>
      <c r="E28" s="131">
        <v>100</v>
      </c>
      <c r="F28" s="73">
        <v>38</v>
      </c>
      <c r="G28" s="74">
        <v>32.203389830508478</v>
      </c>
      <c r="H28" s="104">
        <v>57</v>
      </c>
      <c r="I28" s="74">
        <v>48.305084745762713</v>
      </c>
      <c r="J28" s="104">
        <v>15</v>
      </c>
      <c r="K28" s="74">
        <v>12.711864406779661</v>
      </c>
      <c r="L28" s="104">
        <v>8</v>
      </c>
      <c r="M28" s="74">
        <v>6.7796610169491522</v>
      </c>
      <c r="N28" s="104">
        <v>0</v>
      </c>
      <c r="O28" s="74">
        <v>0</v>
      </c>
      <c r="P28" s="104">
        <v>0</v>
      </c>
      <c r="Q28" s="75">
        <v>0</v>
      </c>
      <c r="R28" s="76">
        <v>21</v>
      </c>
      <c r="S28" s="74">
        <v>17.796610169491526</v>
      </c>
    </row>
    <row r="29" spans="2:19" x14ac:dyDescent="0.15">
      <c r="B29" s="240"/>
      <c r="C29" s="107" t="s">
        <v>9</v>
      </c>
      <c r="D29" s="50">
        <v>6</v>
      </c>
      <c r="E29" s="127">
        <v>100</v>
      </c>
      <c r="F29" s="50">
        <v>4</v>
      </c>
      <c r="G29" s="51">
        <v>66.666666666666671</v>
      </c>
      <c r="H29" s="102">
        <v>2</v>
      </c>
      <c r="I29" s="51">
        <v>33.333333333333336</v>
      </c>
      <c r="J29" s="102">
        <v>0</v>
      </c>
      <c r="K29" s="51">
        <v>0</v>
      </c>
      <c r="L29" s="102">
        <v>0</v>
      </c>
      <c r="M29" s="51">
        <v>0</v>
      </c>
      <c r="N29" s="102">
        <v>0</v>
      </c>
      <c r="O29" s="51">
        <v>0</v>
      </c>
      <c r="P29" s="102">
        <v>0</v>
      </c>
      <c r="Q29" s="52">
        <v>0</v>
      </c>
      <c r="R29" s="53">
        <v>1</v>
      </c>
      <c r="S29" s="51">
        <v>16.666666666666668</v>
      </c>
    </row>
    <row r="30" spans="2:19" x14ac:dyDescent="0.15">
      <c r="B30" s="240"/>
      <c r="C30" s="109" t="s">
        <v>10</v>
      </c>
      <c r="D30" s="55">
        <v>13</v>
      </c>
      <c r="E30" s="129">
        <v>100</v>
      </c>
      <c r="F30" s="55">
        <v>8</v>
      </c>
      <c r="G30" s="56">
        <v>61.53846153846154</v>
      </c>
      <c r="H30" s="110">
        <v>4</v>
      </c>
      <c r="I30" s="56">
        <v>30.76923076923077</v>
      </c>
      <c r="J30" s="110">
        <v>1</v>
      </c>
      <c r="K30" s="56">
        <v>7.6923076923076925</v>
      </c>
      <c r="L30" s="110">
        <v>0</v>
      </c>
      <c r="M30" s="56">
        <v>0</v>
      </c>
      <c r="N30" s="110">
        <v>0</v>
      </c>
      <c r="O30" s="56">
        <v>0</v>
      </c>
      <c r="P30" s="110">
        <v>0</v>
      </c>
      <c r="Q30" s="57">
        <v>0</v>
      </c>
      <c r="R30" s="58">
        <v>0</v>
      </c>
      <c r="S30" s="56">
        <v>0</v>
      </c>
    </row>
    <row r="31" spans="2:19" x14ac:dyDescent="0.15">
      <c r="B31" s="240"/>
      <c r="C31" s="109" t="s">
        <v>11</v>
      </c>
      <c r="D31" s="55">
        <v>16</v>
      </c>
      <c r="E31" s="129">
        <v>100</v>
      </c>
      <c r="F31" s="55">
        <v>6</v>
      </c>
      <c r="G31" s="56">
        <v>37.5</v>
      </c>
      <c r="H31" s="110">
        <v>6</v>
      </c>
      <c r="I31" s="56">
        <v>37.5</v>
      </c>
      <c r="J31" s="110">
        <v>2</v>
      </c>
      <c r="K31" s="56">
        <v>12.5</v>
      </c>
      <c r="L31" s="110">
        <v>2</v>
      </c>
      <c r="M31" s="56">
        <v>12.5</v>
      </c>
      <c r="N31" s="110">
        <v>0</v>
      </c>
      <c r="O31" s="56">
        <v>0</v>
      </c>
      <c r="P31" s="110">
        <v>0</v>
      </c>
      <c r="Q31" s="57">
        <v>0</v>
      </c>
      <c r="R31" s="58">
        <v>1</v>
      </c>
      <c r="S31" s="56">
        <v>6.25</v>
      </c>
    </row>
    <row r="32" spans="2:19" x14ac:dyDescent="0.15">
      <c r="B32" s="240"/>
      <c r="C32" s="109" t="s">
        <v>12</v>
      </c>
      <c r="D32" s="55">
        <v>34</v>
      </c>
      <c r="E32" s="129">
        <v>100</v>
      </c>
      <c r="F32" s="55">
        <v>14</v>
      </c>
      <c r="G32" s="56">
        <v>41.176470588235297</v>
      </c>
      <c r="H32" s="110">
        <v>12</v>
      </c>
      <c r="I32" s="56">
        <v>35.294117647058826</v>
      </c>
      <c r="J32" s="110">
        <v>6</v>
      </c>
      <c r="K32" s="56">
        <v>17.647058823529413</v>
      </c>
      <c r="L32" s="110">
        <v>2</v>
      </c>
      <c r="M32" s="56">
        <v>5.882352941176471</v>
      </c>
      <c r="N32" s="110">
        <v>0</v>
      </c>
      <c r="O32" s="56">
        <v>0</v>
      </c>
      <c r="P32" s="110">
        <v>0</v>
      </c>
      <c r="Q32" s="57">
        <v>0</v>
      </c>
      <c r="R32" s="58">
        <v>2</v>
      </c>
      <c r="S32" s="56">
        <v>5.882352941176471</v>
      </c>
    </row>
    <row r="33" spans="2:19" x14ac:dyDescent="0.15">
      <c r="B33" s="240"/>
      <c r="C33" s="109" t="s">
        <v>13</v>
      </c>
      <c r="D33" s="55">
        <v>23</v>
      </c>
      <c r="E33" s="129">
        <v>100</v>
      </c>
      <c r="F33" s="55">
        <v>3</v>
      </c>
      <c r="G33" s="56">
        <v>13.043478260869565</v>
      </c>
      <c r="H33" s="110">
        <v>15</v>
      </c>
      <c r="I33" s="56">
        <v>65.217391304347828</v>
      </c>
      <c r="J33" s="110">
        <v>3</v>
      </c>
      <c r="K33" s="56">
        <v>13.043478260869565</v>
      </c>
      <c r="L33" s="110">
        <v>2</v>
      </c>
      <c r="M33" s="56">
        <v>8.695652173913043</v>
      </c>
      <c r="N33" s="110">
        <v>0</v>
      </c>
      <c r="O33" s="56">
        <v>0</v>
      </c>
      <c r="P33" s="110">
        <v>0</v>
      </c>
      <c r="Q33" s="57">
        <v>0</v>
      </c>
      <c r="R33" s="58">
        <v>9</v>
      </c>
      <c r="S33" s="56">
        <v>39.130434782608695</v>
      </c>
    </row>
    <row r="34" spans="2:19" x14ac:dyDescent="0.15">
      <c r="B34" s="240"/>
      <c r="C34" s="109" t="s">
        <v>14</v>
      </c>
      <c r="D34" s="55">
        <v>19</v>
      </c>
      <c r="E34" s="129">
        <v>100</v>
      </c>
      <c r="F34" s="55">
        <v>3</v>
      </c>
      <c r="G34" s="56">
        <v>15.789473684210526</v>
      </c>
      <c r="H34" s="110">
        <v>14</v>
      </c>
      <c r="I34" s="56">
        <v>73.684210526315795</v>
      </c>
      <c r="J34" s="110">
        <v>2</v>
      </c>
      <c r="K34" s="56">
        <v>10.526315789473685</v>
      </c>
      <c r="L34" s="110">
        <v>0</v>
      </c>
      <c r="M34" s="56">
        <v>0</v>
      </c>
      <c r="N34" s="110">
        <v>0</v>
      </c>
      <c r="O34" s="56">
        <v>0</v>
      </c>
      <c r="P34" s="110">
        <v>0</v>
      </c>
      <c r="Q34" s="57">
        <v>0</v>
      </c>
      <c r="R34" s="58">
        <v>8</v>
      </c>
      <c r="S34" s="56">
        <v>42.10526315789474</v>
      </c>
    </row>
    <row r="35" spans="2:19" x14ac:dyDescent="0.15">
      <c r="B35" s="240"/>
      <c r="C35" s="109" t="s">
        <v>25</v>
      </c>
      <c r="D35" s="55">
        <v>7</v>
      </c>
      <c r="E35" s="129">
        <v>100</v>
      </c>
      <c r="F35" s="55">
        <v>0</v>
      </c>
      <c r="G35" s="56">
        <v>0</v>
      </c>
      <c r="H35" s="110">
        <v>4</v>
      </c>
      <c r="I35" s="56">
        <v>57.142857142857146</v>
      </c>
      <c r="J35" s="110">
        <v>1</v>
      </c>
      <c r="K35" s="56">
        <v>14.285714285714286</v>
      </c>
      <c r="L35" s="110">
        <v>2</v>
      </c>
      <c r="M35" s="56">
        <v>28.571428571428573</v>
      </c>
      <c r="N35" s="110">
        <v>0</v>
      </c>
      <c r="O35" s="56">
        <v>0</v>
      </c>
      <c r="P35" s="110">
        <v>0</v>
      </c>
      <c r="Q35" s="57">
        <v>0</v>
      </c>
      <c r="R35" s="58">
        <v>0</v>
      </c>
      <c r="S35" s="56">
        <v>0</v>
      </c>
    </row>
    <row r="36" spans="2:19" x14ac:dyDescent="0.15">
      <c r="B36" s="240"/>
      <c r="C36" s="109" t="s">
        <v>86</v>
      </c>
      <c r="D36" s="55">
        <v>59</v>
      </c>
      <c r="E36" s="129">
        <v>100</v>
      </c>
      <c r="F36" s="55">
        <v>21</v>
      </c>
      <c r="G36" s="56">
        <v>35.593220338983052</v>
      </c>
      <c r="H36" s="110">
        <v>22</v>
      </c>
      <c r="I36" s="56">
        <v>37.288135593220339</v>
      </c>
      <c r="J36" s="110">
        <v>10</v>
      </c>
      <c r="K36" s="56">
        <v>16.949152542372882</v>
      </c>
      <c r="L36" s="110">
        <v>6</v>
      </c>
      <c r="M36" s="56">
        <v>10.169491525423728</v>
      </c>
      <c r="N36" s="110">
        <v>0</v>
      </c>
      <c r="O36" s="56">
        <v>0</v>
      </c>
      <c r="P36" s="110">
        <v>0</v>
      </c>
      <c r="Q36" s="57">
        <v>0</v>
      </c>
      <c r="R36" s="58">
        <v>7</v>
      </c>
      <c r="S36" s="56">
        <v>11.864406779661017</v>
      </c>
    </row>
    <row r="37" spans="2:19" x14ac:dyDescent="0.15">
      <c r="B37" s="240"/>
      <c r="C37" s="109" t="s">
        <v>87</v>
      </c>
      <c r="D37" s="55">
        <v>28</v>
      </c>
      <c r="E37" s="129">
        <v>100</v>
      </c>
      <c r="F37" s="55">
        <v>4</v>
      </c>
      <c r="G37" s="56">
        <v>14.285714285714286</v>
      </c>
      <c r="H37" s="110">
        <v>21</v>
      </c>
      <c r="I37" s="56">
        <v>75</v>
      </c>
      <c r="J37" s="110">
        <v>3</v>
      </c>
      <c r="K37" s="56">
        <v>10.714285714285714</v>
      </c>
      <c r="L37" s="110">
        <v>0</v>
      </c>
      <c r="M37" s="56">
        <v>0</v>
      </c>
      <c r="N37" s="110">
        <v>0</v>
      </c>
      <c r="O37" s="56">
        <v>0</v>
      </c>
      <c r="P37" s="110">
        <v>0</v>
      </c>
      <c r="Q37" s="57">
        <v>0</v>
      </c>
      <c r="R37" s="58">
        <v>11</v>
      </c>
      <c r="S37" s="56">
        <v>39.285714285714285</v>
      </c>
    </row>
    <row r="38" spans="2:19" x14ac:dyDescent="0.15">
      <c r="B38" s="240"/>
      <c r="C38" s="115" t="s">
        <v>88</v>
      </c>
      <c r="D38" s="60">
        <v>12</v>
      </c>
      <c r="E38" s="132">
        <v>100</v>
      </c>
      <c r="F38" s="60">
        <v>1</v>
      </c>
      <c r="G38" s="61">
        <v>8.3333333333333339</v>
      </c>
      <c r="H38" s="105">
        <v>8</v>
      </c>
      <c r="I38" s="61">
        <v>66.666666666666671</v>
      </c>
      <c r="J38" s="105">
        <v>1</v>
      </c>
      <c r="K38" s="61">
        <v>8.3333333333333339</v>
      </c>
      <c r="L38" s="105">
        <v>2</v>
      </c>
      <c r="M38" s="61">
        <v>16.666666666666668</v>
      </c>
      <c r="N38" s="105">
        <v>0</v>
      </c>
      <c r="O38" s="61">
        <v>0</v>
      </c>
      <c r="P38" s="105">
        <v>0</v>
      </c>
      <c r="Q38" s="62">
        <v>0</v>
      </c>
      <c r="R38" s="63">
        <v>2</v>
      </c>
      <c r="S38" s="61">
        <v>16.666666666666668</v>
      </c>
    </row>
    <row r="39" spans="2:19" x14ac:dyDescent="0.15">
      <c r="S39" s="3"/>
    </row>
    <row r="40" spans="2:19" x14ac:dyDescent="0.15">
      <c r="C40" s="136" t="s">
        <v>89</v>
      </c>
    </row>
    <row r="41" spans="2:19" x14ac:dyDescent="0.15">
      <c r="C41" s="136" t="s">
        <v>119</v>
      </c>
    </row>
    <row r="43" spans="2:19" ht="39.950000000000003" customHeight="1" x14ac:dyDescent="0.15">
      <c r="D43" s="243" t="s">
        <v>120</v>
      </c>
      <c r="E43" s="243"/>
      <c r="F43" s="243" t="s">
        <v>121</v>
      </c>
      <c r="G43" s="243"/>
    </row>
    <row r="44" spans="2:19" x14ac:dyDescent="0.15">
      <c r="C44" s="1" t="s">
        <v>122</v>
      </c>
      <c r="D44" s="1" t="s">
        <v>95</v>
      </c>
      <c r="E44" s="1" t="s">
        <v>123</v>
      </c>
      <c r="F44" s="1" t="s">
        <v>97</v>
      </c>
    </row>
    <row r="45" spans="2:19" x14ac:dyDescent="0.15">
      <c r="C45" s="1" t="s">
        <v>124</v>
      </c>
      <c r="D45" s="1" t="s">
        <v>99</v>
      </c>
      <c r="E45" s="1" t="s">
        <v>125</v>
      </c>
      <c r="F45" s="1" t="s">
        <v>101</v>
      </c>
    </row>
    <row r="46" spans="2:19" x14ac:dyDescent="0.15">
      <c r="C46" s="1" t="s">
        <v>126</v>
      </c>
      <c r="D46" s="1" t="s">
        <v>127</v>
      </c>
      <c r="E46" s="1" t="s">
        <v>125</v>
      </c>
      <c r="F46" s="1" t="s">
        <v>128</v>
      </c>
    </row>
    <row r="47" spans="2:19" x14ac:dyDescent="0.15">
      <c r="C47" s="1" t="s">
        <v>129</v>
      </c>
      <c r="D47" s="1" t="s">
        <v>130</v>
      </c>
      <c r="E47" s="1" t="s">
        <v>125</v>
      </c>
      <c r="F47" s="1" t="s">
        <v>131</v>
      </c>
    </row>
    <row r="48" spans="2:19" x14ac:dyDescent="0.15">
      <c r="C48" s="1" t="s">
        <v>132</v>
      </c>
      <c r="D48" s="1" t="s">
        <v>133</v>
      </c>
      <c r="E48" s="1" t="s">
        <v>125</v>
      </c>
      <c r="F48" s="1" t="s">
        <v>134</v>
      </c>
    </row>
    <row r="49" spans="3:6" x14ac:dyDescent="0.15">
      <c r="C49" s="1" t="s">
        <v>135</v>
      </c>
      <c r="D49" s="1" t="s">
        <v>112</v>
      </c>
      <c r="E49" s="1" t="s">
        <v>125</v>
      </c>
      <c r="F49" s="1" t="s">
        <v>113</v>
      </c>
    </row>
    <row r="50" spans="3:6" x14ac:dyDescent="0.15">
      <c r="C50" s="1" t="s">
        <v>136</v>
      </c>
      <c r="D50" s="1" t="s">
        <v>115</v>
      </c>
      <c r="E50" s="1" t="s">
        <v>123</v>
      </c>
      <c r="F50" s="1" t="s">
        <v>116</v>
      </c>
    </row>
  </sheetData>
  <mergeCells count="13">
    <mergeCell ref="D43:E43"/>
    <mergeCell ref="F43:G43"/>
    <mergeCell ref="D4:E4"/>
    <mergeCell ref="F4:G4"/>
    <mergeCell ref="H4:I4"/>
    <mergeCell ref="P4:Q4"/>
    <mergeCell ref="R4:S4"/>
    <mergeCell ref="B6:B16"/>
    <mergeCell ref="B17:B27"/>
    <mergeCell ref="B28:B38"/>
    <mergeCell ref="J4:K4"/>
    <mergeCell ref="L4:M4"/>
    <mergeCell ref="N4:O4"/>
  </mergeCells>
  <phoneticPr fontId="18"/>
  <printOptions horizontalCentered="1"/>
  <pageMargins left="0.31496062992125984" right="0.31496062992125984" top="0.59055118110236227" bottom="0.39370078740157483" header="0.31496062992125984" footer="0.19685039370078741"/>
  <pageSetup paperSize="9" scale="59" firstPageNumber="146" orientation="landscape" useFirstPageNumber="1" horizontalDpi="1200" verticalDpi="1200" r:id="rId1"/>
  <headerFooter>
    <oddFooter>&amp;C&amp;"HG丸ｺﾞｼｯｸM-PRO,標準"&amp;8鳥取県福祉保健部健康医療局健康政策課
― &amp;P ―</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00B0F0"/>
  </sheetPr>
  <dimension ref="B1:AP11"/>
  <sheetViews>
    <sheetView zoomScale="80" zoomScaleNormal="80" workbookViewId="0">
      <selection activeCell="I2" sqref="I2"/>
    </sheetView>
  </sheetViews>
  <sheetFormatPr defaultRowHeight="18.75" x14ac:dyDescent="0.15"/>
  <cols>
    <col min="1" max="2" width="3.625" style="1" customWidth="1"/>
    <col min="3" max="3" width="18.75" style="1" bestFit="1" customWidth="1"/>
    <col min="4" max="4" width="6.125" style="1" customWidth="1"/>
    <col min="5" max="6" width="9" style="1"/>
    <col min="7" max="7" width="6.125" style="1" customWidth="1"/>
    <col min="8" max="9" width="9" style="1"/>
    <col min="10" max="10" width="6.125" style="1" customWidth="1"/>
    <col min="11" max="12" width="9" style="1"/>
    <col min="13" max="13" width="6.125" style="1" customWidth="1"/>
    <col min="14" max="15" width="9" style="1"/>
    <col min="16" max="16" width="6.125" style="1" customWidth="1"/>
    <col min="17" max="18" width="9" style="1"/>
    <col min="19" max="19" width="6.125" style="1" customWidth="1"/>
    <col min="20" max="21" width="9" style="1"/>
    <col min="22" max="22" width="6.125" style="1" customWidth="1"/>
    <col min="23" max="24" width="9" style="1"/>
    <col min="25" max="25" width="6.125" style="1" customWidth="1"/>
    <col min="26" max="27" width="9" style="1"/>
    <col min="28" max="28" width="6.125" style="1" customWidth="1"/>
    <col min="29" max="30" width="9" style="1"/>
    <col min="31" max="31" width="6.125" style="1" customWidth="1"/>
    <col min="32" max="33" width="9" style="1"/>
    <col min="34" max="34" width="6.125" style="1" customWidth="1"/>
    <col min="35" max="36" width="9" style="1"/>
    <col min="37" max="37" width="6.125" style="1" customWidth="1"/>
    <col min="38" max="39" width="9" style="1"/>
    <col min="40" max="40" width="6.125" style="1" customWidth="1"/>
    <col min="41" max="16384" width="9" style="1"/>
  </cols>
  <sheetData>
    <row r="1" spans="2:42" ht="18.75" customHeight="1" x14ac:dyDescent="0.15"/>
    <row r="2" spans="2:42" x14ac:dyDescent="0.15">
      <c r="D2" s="2" t="s">
        <v>137</v>
      </c>
    </row>
    <row r="3" spans="2:42" x14ac:dyDescent="0.15">
      <c r="U3" s="3"/>
      <c r="AP3" s="3" t="s">
        <v>138</v>
      </c>
    </row>
    <row r="4" spans="2:42" x14ac:dyDescent="0.15">
      <c r="B4" s="37"/>
      <c r="C4" s="38"/>
      <c r="D4" s="230" t="s">
        <v>8</v>
      </c>
      <c r="E4" s="242"/>
      <c r="F4" s="223"/>
      <c r="G4" s="230" t="s">
        <v>9</v>
      </c>
      <c r="H4" s="242"/>
      <c r="I4" s="223"/>
      <c r="J4" s="230" t="s">
        <v>10</v>
      </c>
      <c r="K4" s="242"/>
      <c r="L4" s="223"/>
      <c r="M4" s="230" t="s">
        <v>11</v>
      </c>
      <c r="N4" s="242"/>
      <c r="O4" s="223"/>
      <c r="P4" s="230" t="s">
        <v>12</v>
      </c>
      <c r="Q4" s="242"/>
      <c r="R4" s="223"/>
      <c r="S4" s="230" t="s">
        <v>13</v>
      </c>
      <c r="T4" s="242"/>
      <c r="U4" s="223"/>
      <c r="V4" s="230" t="s">
        <v>14</v>
      </c>
      <c r="W4" s="242"/>
      <c r="X4" s="223"/>
      <c r="Y4" s="230" t="s">
        <v>15</v>
      </c>
      <c r="Z4" s="242"/>
      <c r="AA4" s="231"/>
      <c r="AB4" s="242" t="s">
        <v>139</v>
      </c>
      <c r="AC4" s="242"/>
      <c r="AD4" s="223"/>
      <c r="AE4" s="230" t="s">
        <v>86</v>
      </c>
      <c r="AF4" s="242"/>
      <c r="AG4" s="223"/>
      <c r="AH4" s="230" t="s">
        <v>87</v>
      </c>
      <c r="AI4" s="242"/>
      <c r="AJ4" s="223"/>
      <c r="AK4" s="230" t="s">
        <v>140</v>
      </c>
      <c r="AL4" s="242"/>
      <c r="AM4" s="223"/>
      <c r="AN4" s="230" t="s">
        <v>141</v>
      </c>
      <c r="AO4" s="242"/>
      <c r="AP4" s="223"/>
    </row>
    <row r="5" spans="2:42" x14ac:dyDescent="0.15">
      <c r="B5" s="98"/>
      <c r="C5" s="99"/>
      <c r="D5" s="41" t="s">
        <v>5</v>
      </c>
      <c r="E5" s="80" t="s">
        <v>6</v>
      </c>
      <c r="F5" s="42" t="s">
        <v>7</v>
      </c>
      <c r="G5" s="100" t="s">
        <v>5</v>
      </c>
      <c r="H5" s="80" t="s">
        <v>6</v>
      </c>
      <c r="I5" s="42" t="s">
        <v>7</v>
      </c>
      <c r="J5" s="100" t="s">
        <v>5</v>
      </c>
      <c r="K5" s="80" t="s">
        <v>6</v>
      </c>
      <c r="L5" s="42" t="s">
        <v>7</v>
      </c>
      <c r="M5" s="100" t="s">
        <v>5</v>
      </c>
      <c r="N5" s="80" t="s">
        <v>6</v>
      </c>
      <c r="O5" s="42" t="s">
        <v>7</v>
      </c>
      <c r="P5" s="100" t="s">
        <v>5</v>
      </c>
      <c r="Q5" s="80" t="s">
        <v>6</v>
      </c>
      <c r="R5" s="42" t="s">
        <v>7</v>
      </c>
      <c r="S5" s="100" t="s">
        <v>5</v>
      </c>
      <c r="T5" s="80" t="s">
        <v>6</v>
      </c>
      <c r="U5" s="42" t="s">
        <v>7</v>
      </c>
      <c r="V5" s="41" t="s">
        <v>5</v>
      </c>
      <c r="W5" s="80" t="s">
        <v>6</v>
      </c>
      <c r="X5" s="42" t="s">
        <v>7</v>
      </c>
      <c r="Y5" s="100" t="s">
        <v>5</v>
      </c>
      <c r="Z5" s="80" t="s">
        <v>6</v>
      </c>
      <c r="AA5" s="43" t="s">
        <v>7</v>
      </c>
      <c r="AB5" s="44" t="s">
        <v>5</v>
      </c>
      <c r="AC5" s="80" t="s">
        <v>6</v>
      </c>
      <c r="AD5" s="42" t="s">
        <v>7</v>
      </c>
      <c r="AE5" s="100" t="s">
        <v>5</v>
      </c>
      <c r="AF5" s="80" t="s">
        <v>6</v>
      </c>
      <c r="AG5" s="42" t="s">
        <v>7</v>
      </c>
      <c r="AH5" s="100" t="s">
        <v>5</v>
      </c>
      <c r="AI5" s="80" t="s">
        <v>6</v>
      </c>
      <c r="AJ5" s="42" t="s">
        <v>7</v>
      </c>
      <c r="AK5" s="100" t="s">
        <v>5</v>
      </c>
      <c r="AL5" s="80" t="s">
        <v>6</v>
      </c>
      <c r="AM5" s="42" t="s">
        <v>7</v>
      </c>
      <c r="AN5" s="100" t="s">
        <v>5</v>
      </c>
      <c r="AO5" s="80" t="s">
        <v>6</v>
      </c>
      <c r="AP5" s="42" t="s">
        <v>7</v>
      </c>
    </row>
    <row r="6" spans="2:42" ht="19.5" customHeight="1" x14ac:dyDescent="0.15">
      <c r="B6" s="240" t="s">
        <v>39</v>
      </c>
      <c r="C6" s="9" t="s">
        <v>142</v>
      </c>
      <c r="D6" s="45">
        <v>103</v>
      </c>
      <c r="E6" s="85">
        <v>134.18446601941747</v>
      </c>
      <c r="F6" s="137">
        <v>16.734810246213573</v>
      </c>
      <c r="G6" s="101">
        <v>9</v>
      </c>
      <c r="H6" s="85">
        <v>124.44444444444444</v>
      </c>
      <c r="I6" s="137">
        <v>13.426756040748538</v>
      </c>
      <c r="J6" s="101">
        <v>8</v>
      </c>
      <c r="K6" s="85">
        <v>124.5</v>
      </c>
      <c r="L6" s="137">
        <v>24.593843596663433</v>
      </c>
      <c r="M6" s="101">
        <v>11</v>
      </c>
      <c r="N6" s="85">
        <v>124.54545454545455</v>
      </c>
      <c r="O6" s="137">
        <v>14.158839192275844</v>
      </c>
      <c r="P6" s="101">
        <v>18</v>
      </c>
      <c r="Q6" s="85">
        <v>136.88888888888889</v>
      </c>
      <c r="R6" s="137">
        <v>9.7310230940798998</v>
      </c>
      <c r="S6" s="101">
        <v>25</v>
      </c>
      <c r="T6" s="85">
        <v>137.56</v>
      </c>
      <c r="U6" s="137">
        <v>16.750820875407836</v>
      </c>
      <c r="V6" s="45">
        <v>25</v>
      </c>
      <c r="W6" s="85">
        <v>142.68</v>
      </c>
      <c r="X6" s="137">
        <v>16.430966699091893</v>
      </c>
      <c r="Y6" s="101">
        <v>7</v>
      </c>
      <c r="Z6" s="85">
        <v>123.57142857142857</v>
      </c>
      <c r="AA6" s="138">
        <v>8.423323628614833</v>
      </c>
      <c r="AB6" s="48">
        <v>17</v>
      </c>
      <c r="AC6" s="85">
        <v>124.47058823529412</v>
      </c>
      <c r="AD6" s="137">
        <v>18.835198588874849</v>
      </c>
      <c r="AE6" s="101">
        <v>41</v>
      </c>
      <c r="AF6" s="85">
        <v>134.82926829268294</v>
      </c>
      <c r="AG6" s="137">
        <v>15.139191588431027</v>
      </c>
      <c r="AH6" s="101">
        <v>28</v>
      </c>
      <c r="AI6" s="85">
        <v>135.53571428571428</v>
      </c>
      <c r="AJ6" s="137">
        <v>15.149824941800313</v>
      </c>
      <c r="AK6" s="101">
        <v>17</v>
      </c>
      <c r="AL6" s="85">
        <v>140.11764705882354</v>
      </c>
      <c r="AM6" s="137">
        <v>18.120714503508047</v>
      </c>
      <c r="AN6" s="101">
        <v>32</v>
      </c>
      <c r="AO6" s="85">
        <v>138.5</v>
      </c>
      <c r="AP6" s="137">
        <v>16.945834010829348</v>
      </c>
    </row>
    <row r="7" spans="2:42" ht="19.5" customHeight="1" thickBot="1" x14ac:dyDescent="0.2">
      <c r="B7" s="241"/>
      <c r="C7" s="139" t="s">
        <v>143</v>
      </c>
      <c r="D7" s="140">
        <v>103</v>
      </c>
      <c r="E7" s="141">
        <v>78.834951456310677</v>
      </c>
      <c r="F7" s="142">
        <v>10.528297152388529</v>
      </c>
      <c r="G7" s="143">
        <v>9</v>
      </c>
      <c r="H7" s="141">
        <v>71.444444444444443</v>
      </c>
      <c r="I7" s="142">
        <v>8.6618576401241647</v>
      </c>
      <c r="J7" s="143">
        <v>8</v>
      </c>
      <c r="K7" s="141">
        <v>79</v>
      </c>
      <c r="L7" s="142">
        <v>12.861903880397</v>
      </c>
      <c r="M7" s="143">
        <v>11</v>
      </c>
      <c r="N7" s="141">
        <v>76.727272727272734</v>
      </c>
      <c r="O7" s="142">
        <v>11.393778206467845</v>
      </c>
      <c r="P7" s="143">
        <v>18</v>
      </c>
      <c r="Q7" s="141">
        <v>83.166666666666671</v>
      </c>
      <c r="R7" s="142">
        <v>9.3761273831941061</v>
      </c>
      <c r="S7" s="143">
        <v>25</v>
      </c>
      <c r="T7" s="141">
        <v>82.16</v>
      </c>
      <c r="U7" s="142">
        <v>8.624963768039807</v>
      </c>
      <c r="V7" s="140">
        <v>25</v>
      </c>
      <c r="W7" s="141">
        <v>79.2</v>
      </c>
      <c r="X7" s="142">
        <v>9.6176920308356717</v>
      </c>
      <c r="Y7" s="143">
        <v>7</v>
      </c>
      <c r="Z7" s="141">
        <v>67.142857142857139</v>
      </c>
      <c r="AA7" s="144">
        <v>10.286375640113652</v>
      </c>
      <c r="AB7" s="145">
        <v>17</v>
      </c>
      <c r="AC7" s="141">
        <v>75</v>
      </c>
      <c r="AD7" s="142">
        <v>11.180339887498949</v>
      </c>
      <c r="AE7" s="143">
        <v>41</v>
      </c>
      <c r="AF7" s="141">
        <v>81.756097560975604</v>
      </c>
      <c r="AG7" s="142">
        <v>10.190143492132183</v>
      </c>
      <c r="AH7" s="143">
        <v>28</v>
      </c>
      <c r="AI7" s="141">
        <v>79.321428571428569</v>
      </c>
      <c r="AJ7" s="142">
        <v>7.9677757081540479</v>
      </c>
      <c r="AK7" s="143">
        <v>17</v>
      </c>
      <c r="AL7" s="141">
        <v>74.82352941176471</v>
      </c>
      <c r="AM7" s="142">
        <v>12.645331619404306</v>
      </c>
      <c r="AN7" s="143">
        <v>32</v>
      </c>
      <c r="AO7" s="141">
        <v>76.5625</v>
      </c>
      <c r="AP7" s="142">
        <v>10.850709802856514</v>
      </c>
    </row>
    <row r="8" spans="2:42" ht="19.5" customHeight="1" thickTop="1" x14ac:dyDescent="0.15">
      <c r="B8" s="239" t="s">
        <v>40</v>
      </c>
      <c r="C8" s="146" t="s">
        <v>142</v>
      </c>
      <c r="D8" s="73">
        <v>161</v>
      </c>
      <c r="E8" s="147">
        <v>131.65217391304347</v>
      </c>
      <c r="F8" s="148">
        <v>18.066633910874621</v>
      </c>
      <c r="G8" s="104">
        <v>6</v>
      </c>
      <c r="H8" s="147">
        <v>117.66666666666667</v>
      </c>
      <c r="I8" s="148">
        <v>16.427619020012173</v>
      </c>
      <c r="J8" s="104">
        <v>13</v>
      </c>
      <c r="K8" s="147">
        <v>113.61538461538461</v>
      </c>
      <c r="L8" s="148">
        <v>10.388603222911005</v>
      </c>
      <c r="M8" s="104">
        <v>16</v>
      </c>
      <c r="N8" s="147">
        <v>124.125</v>
      </c>
      <c r="O8" s="148">
        <v>14.165097952361643</v>
      </c>
      <c r="P8" s="104">
        <v>37</v>
      </c>
      <c r="Q8" s="147">
        <v>127.62162162162163</v>
      </c>
      <c r="R8" s="148">
        <v>21.08231400876015</v>
      </c>
      <c r="S8" s="104">
        <v>32</v>
      </c>
      <c r="T8" s="147">
        <v>136.625</v>
      </c>
      <c r="U8" s="148">
        <v>14.248372855602076</v>
      </c>
      <c r="V8" s="73">
        <v>39</v>
      </c>
      <c r="W8" s="147">
        <v>139.15384615384616</v>
      </c>
      <c r="X8" s="148">
        <v>14.495985762922963</v>
      </c>
      <c r="Y8" s="104">
        <v>18</v>
      </c>
      <c r="Z8" s="147">
        <v>139.22222222222223</v>
      </c>
      <c r="AA8" s="149">
        <v>17.761675714385941</v>
      </c>
      <c r="AB8" s="76">
        <v>19</v>
      </c>
      <c r="AC8" s="147">
        <v>114.89473684210526</v>
      </c>
      <c r="AD8" s="148">
        <v>12.274158657937988</v>
      </c>
      <c r="AE8" s="104">
        <v>64</v>
      </c>
      <c r="AF8" s="147">
        <v>128.8125</v>
      </c>
      <c r="AG8" s="148">
        <v>19.022021490559347</v>
      </c>
      <c r="AH8" s="104">
        <v>45</v>
      </c>
      <c r="AI8" s="147">
        <v>137.42222222222222</v>
      </c>
      <c r="AJ8" s="148">
        <v>14.840805064062257</v>
      </c>
      <c r="AK8" s="104">
        <v>33</v>
      </c>
      <c r="AL8" s="147">
        <v>138.93939393939394</v>
      </c>
      <c r="AM8" s="148">
        <v>15.735984625094549</v>
      </c>
      <c r="AN8" s="104">
        <v>57</v>
      </c>
      <c r="AO8" s="147">
        <v>139.17543859649123</v>
      </c>
      <c r="AP8" s="148">
        <v>15.43896139065237</v>
      </c>
    </row>
    <row r="9" spans="2:42" ht="19.5" customHeight="1" x14ac:dyDescent="0.15">
      <c r="B9" s="240"/>
      <c r="C9" s="9" t="s">
        <v>143</v>
      </c>
      <c r="D9" s="45">
        <v>161</v>
      </c>
      <c r="E9" s="85">
        <v>76.347826086956516</v>
      </c>
      <c r="F9" s="137">
        <v>11.014343415272903</v>
      </c>
      <c r="G9" s="101">
        <v>6</v>
      </c>
      <c r="H9" s="85">
        <v>65.666666666666671</v>
      </c>
      <c r="I9" s="137">
        <v>14.334108506170393</v>
      </c>
      <c r="J9" s="101">
        <v>13</v>
      </c>
      <c r="K9" s="85">
        <v>70.92307692307692</v>
      </c>
      <c r="L9" s="137">
        <v>9.1875054508966958</v>
      </c>
      <c r="M9" s="101">
        <v>16</v>
      </c>
      <c r="N9" s="85">
        <v>77.5625</v>
      </c>
      <c r="O9" s="137">
        <v>10.978577624932415</v>
      </c>
      <c r="P9" s="101">
        <v>37</v>
      </c>
      <c r="Q9" s="85">
        <v>77.78378378378379</v>
      </c>
      <c r="R9" s="137">
        <v>11.530479259421607</v>
      </c>
      <c r="S9" s="101">
        <v>32</v>
      </c>
      <c r="T9" s="85">
        <v>77.34375</v>
      </c>
      <c r="U9" s="137">
        <v>10.15559396144201</v>
      </c>
      <c r="V9" s="45">
        <v>39</v>
      </c>
      <c r="W9" s="85">
        <v>77</v>
      </c>
      <c r="X9" s="137">
        <v>9.1507836880380449</v>
      </c>
      <c r="Y9" s="101">
        <v>18</v>
      </c>
      <c r="Z9" s="85">
        <v>76.611111111111114</v>
      </c>
      <c r="AA9" s="138">
        <v>13.677542301111446</v>
      </c>
      <c r="AB9" s="48">
        <v>19</v>
      </c>
      <c r="AC9" s="85">
        <v>69.263157894736835</v>
      </c>
      <c r="AD9" s="137">
        <v>10.938424146421541</v>
      </c>
      <c r="AE9" s="101">
        <v>64</v>
      </c>
      <c r="AF9" s="85">
        <v>78.375</v>
      </c>
      <c r="AG9" s="137">
        <v>11.093398580394201</v>
      </c>
      <c r="AH9" s="101">
        <v>45</v>
      </c>
      <c r="AI9" s="85">
        <v>75.955555555555549</v>
      </c>
      <c r="AJ9" s="137">
        <v>8.8624733761763359</v>
      </c>
      <c r="AK9" s="101">
        <v>33</v>
      </c>
      <c r="AL9" s="85">
        <v>77.030303030303031</v>
      </c>
      <c r="AM9" s="137">
        <v>12.258886696201373</v>
      </c>
      <c r="AN9" s="101">
        <v>57</v>
      </c>
      <c r="AO9" s="85">
        <v>76.877192982456137</v>
      </c>
      <c r="AP9" s="137">
        <v>10.660457936154584</v>
      </c>
    </row>
    <row r="10" spans="2:42" x14ac:dyDescent="0.15">
      <c r="D10" s="136"/>
      <c r="AP10" s="3"/>
    </row>
    <row r="11" spans="2:42" x14ac:dyDescent="0.15">
      <c r="D11" s="136" t="s">
        <v>144</v>
      </c>
    </row>
  </sheetData>
  <mergeCells count="15">
    <mergeCell ref="AN4:AP4"/>
    <mergeCell ref="B6:B7"/>
    <mergeCell ref="B8:B9"/>
    <mergeCell ref="V4:X4"/>
    <mergeCell ref="Y4:AA4"/>
    <mergeCell ref="AB4:AD4"/>
    <mergeCell ref="AE4:AG4"/>
    <mergeCell ref="AH4:AJ4"/>
    <mergeCell ref="AK4:AM4"/>
    <mergeCell ref="D4:F4"/>
    <mergeCell ref="G4:I4"/>
    <mergeCell ref="J4:L4"/>
    <mergeCell ref="M4:O4"/>
    <mergeCell ref="P4:R4"/>
    <mergeCell ref="S4:U4"/>
  </mergeCells>
  <phoneticPr fontId="18"/>
  <printOptions horizontalCentered="1"/>
  <pageMargins left="0.31496062992125984" right="0.31496062992125984" top="0.59055118110236227" bottom="0.39370078740157483" header="0.31496062992125984" footer="0.19685039370078741"/>
  <pageSetup paperSize="9" scale="71" firstPageNumber="147" orientation="landscape" useFirstPageNumber="1" horizontalDpi="1200" verticalDpi="1200" r:id="rId1"/>
  <headerFooter>
    <oddHeader>&amp;R&amp;"HG丸ｺﾞｼｯｸM-PRO,標準"&amp;8(11)収縮期(最高)・拡張期(最低)血圧の平均値及び標準偏差―年齢階級別、人数、平均値、標準偏差―男性・女性、20歳以上〔血圧を下げる薬の使用者含む〕　　〔年齢階級④〕</oddHeader>
    <oddFooter>&amp;C&amp;"HG丸ｺﾞｼｯｸM-PRO,標準"&amp;8鳥取県福祉保健部健康医療局健康政策課
― &amp;P ―</oddFooter>
  </headerFooter>
  <colBreaks count="1" manualBreakCount="1">
    <brk id="24" max="18"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rgb="FF00B0F0"/>
  </sheetPr>
  <dimension ref="B1:AP11"/>
  <sheetViews>
    <sheetView view="pageBreakPreview" zoomScale="60" zoomScaleNormal="80" workbookViewId="0">
      <selection activeCell="D11" sqref="D11"/>
    </sheetView>
  </sheetViews>
  <sheetFormatPr defaultRowHeight="18.75" x14ac:dyDescent="0.15"/>
  <cols>
    <col min="1" max="2" width="3.625" style="1" customWidth="1"/>
    <col min="3" max="3" width="18.25" style="1" bestFit="1" customWidth="1"/>
    <col min="4" max="4" width="6" style="1" customWidth="1"/>
    <col min="5" max="6" width="9" style="1"/>
    <col min="7" max="7" width="6.125" style="1" customWidth="1"/>
    <col min="8" max="9" width="9" style="1"/>
    <col min="10" max="10" width="6.125" style="1" customWidth="1"/>
    <col min="11" max="12" width="9" style="1"/>
    <col min="13" max="13" width="6.125" style="1" customWidth="1"/>
    <col min="14" max="15" width="9" style="1"/>
    <col min="16" max="16" width="6.125" style="1" customWidth="1"/>
    <col min="17" max="18" width="9" style="1"/>
    <col min="19" max="19" width="6.125" style="1" customWidth="1"/>
    <col min="20" max="21" width="9" style="1"/>
    <col min="22" max="22" width="6.125" style="1" customWidth="1"/>
    <col min="23" max="24" width="9" style="1"/>
    <col min="25" max="25" width="6.125" style="1" customWidth="1"/>
    <col min="26" max="27" width="9" style="1"/>
    <col min="28" max="28" width="6.125" style="1" customWidth="1"/>
    <col min="29" max="30" width="9" style="1"/>
    <col min="31" max="31" width="6.125" style="1" customWidth="1"/>
    <col min="32" max="33" width="9" style="1"/>
    <col min="34" max="34" width="6.125" style="1" customWidth="1"/>
    <col min="35" max="36" width="9" style="1"/>
    <col min="37" max="37" width="6.125" style="1" customWidth="1"/>
    <col min="38" max="39" width="9" style="1"/>
    <col min="40" max="40" width="6.125" style="1" customWidth="1"/>
    <col min="41" max="16384" width="9" style="1"/>
  </cols>
  <sheetData>
    <row r="1" spans="2:42" ht="18.75" customHeight="1" x14ac:dyDescent="0.15"/>
    <row r="2" spans="2:42" x14ac:dyDescent="0.15">
      <c r="D2" s="2" t="s">
        <v>145</v>
      </c>
    </row>
    <row r="3" spans="2:42" x14ac:dyDescent="0.15">
      <c r="U3" s="3"/>
      <c r="AP3" s="3" t="s">
        <v>146</v>
      </c>
    </row>
    <row r="4" spans="2:42" x14ac:dyDescent="0.15">
      <c r="B4" s="37"/>
      <c r="C4" s="38"/>
      <c r="D4" s="230" t="s">
        <v>8</v>
      </c>
      <c r="E4" s="242"/>
      <c r="F4" s="223"/>
      <c r="G4" s="230" t="s">
        <v>9</v>
      </c>
      <c r="H4" s="242"/>
      <c r="I4" s="223"/>
      <c r="J4" s="230" t="s">
        <v>10</v>
      </c>
      <c r="K4" s="242"/>
      <c r="L4" s="223"/>
      <c r="M4" s="230" t="s">
        <v>11</v>
      </c>
      <c r="N4" s="242"/>
      <c r="O4" s="223"/>
      <c r="P4" s="230" t="s">
        <v>12</v>
      </c>
      <c r="Q4" s="242"/>
      <c r="R4" s="223"/>
      <c r="S4" s="230" t="s">
        <v>13</v>
      </c>
      <c r="T4" s="242"/>
      <c r="U4" s="223"/>
      <c r="V4" s="230" t="s">
        <v>14</v>
      </c>
      <c r="W4" s="242"/>
      <c r="X4" s="223"/>
      <c r="Y4" s="230" t="s">
        <v>15</v>
      </c>
      <c r="Z4" s="242"/>
      <c r="AA4" s="231"/>
      <c r="AB4" s="242" t="s">
        <v>139</v>
      </c>
      <c r="AC4" s="242"/>
      <c r="AD4" s="223"/>
      <c r="AE4" s="230" t="s">
        <v>86</v>
      </c>
      <c r="AF4" s="242"/>
      <c r="AG4" s="223"/>
      <c r="AH4" s="230" t="s">
        <v>87</v>
      </c>
      <c r="AI4" s="242"/>
      <c r="AJ4" s="223"/>
      <c r="AK4" s="230" t="s">
        <v>140</v>
      </c>
      <c r="AL4" s="242"/>
      <c r="AM4" s="223"/>
      <c r="AN4" s="230" t="s">
        <v>141</v>
      </c>
      <c r="AO4" s="242"/>
      <c r="AP4" s="223"/>
    </row>
    <row r="5" spans="2:42" x14ac:dyDescent="0.15">
      <c r="B5" s="98"/>
      <c r="C5" s="99"/>
      <c r="D5" s="41" t="s">
        <v>5</v>
      </c>
      <c r="E5" s="80" t="s">
        <v>6</v>
      </c>
      <c r="F5" s="42" t="s">
        <v>7</v>
      </c>
      <c r="G5" s="100" t="s">
        <v>5</v>
      </c>
      <c r="H5" s="80" t="s">
        <v>6</v>
      </c>
      <c r="I5" s="42" t="s">
        <v>7</v>
      </c>
      <c r="J5" s="100" t="s">
        <v>5</v>
      </c>
      <c r="K5" s="80" t="s">
        <v>6</v>
      </c>
      <c r="L5" s="42" t="s">
        <v>7</v>
      </c>
      <c r="M5" s="100" t="s">
        <v>5</v>
      </c>
      <c r="N5" s="80" t="s">
        <v>6</v>
      </c>
      <c r="O5" s="42" t="s">
        <v>7</v>
      </c>
      <c r="P5" s="100" t="s">
        <v>5</v>
      </c>
      <c r="Q5" s="80" t="s">
        <v>6</v>
      </c>
      <c r="R5" s="42" t="s">
        <v>7</v>
      </c>
      <c r="S5" s="100" t="s">
        <v>5</v>
      </c>
      <c r="T5" s="80" t="s">
        <v>6</v>
      </c>
      <c r="U5" s="42" t="s">
        <v>7</v>
      </c>
      <c r="V5" s="41" t="s">
        <v>5</v>
      </c>
      <c r="W5" s="80" t="s">
        <v>6</v>
      </c>
      <c r="X5" s="42" t="s">
        <v>7</v>
      </c>
      <c r="Y5" s="100" t="s">
        <v>5</v>
      </c>
      <c r="Z5" s="80" t="s">
        <v>6</v>
      </c>
      <c r="AA5" s="43" t="s">
        <v>7</v>
      </c>
      <c r="AB5" s="44" t="s">
        <v>5</v>
      </c>
      <c r="AC5" s="80" t="s">
        <v>6</v>
      </c>
      <c r="AD5" s="42" t="s">
        <v>7</v>
      </c>
      <c r="AE5" s="100" t="s">
        <v>5</v>
      </c>
      <c r="AF5" s="80" t="s">
        <v>6</v>
      </c>
      <c r="AG5" s="42" t="s">
        <v>7</v>
      </c>
      <c r="AH5" s="100" t="s">
        <v>5</v>
      </c>
      <c r="AI5" s="80" t="s">
        <v>6</v>
      </c>
      <c r="AJ5" s="42" t="s">
        <v>7</v>
      </c>
      <c r="AK5" s="100" t="s">
        <v>5</v>
      </c>
      <c r="AL5" s="80" t="s">
        <v>6</v>
      </c>
      <c r="AM5" s="42" t="s">
        <v>7</v>
      </c>
      <c r="AN5" s="100" t="s">
        <v>5</v>
      </c>
      <c r="AO5" s="80" t="s">
        <v>6</v>
      </c>
      <c r="AP5" s="42" t="s">
        <v>7</v>
      </c>
    </row>
    <row r="6" spans="2:42" ht="21" customHeight="1" x14ac:dyDescent="0.15">
      <c r="B6" s="240" t="s">
        <v>39</v>
      </c>
      <c r="C6" s="9" t="s">
        <v>142</v>
      </c>
      <c r="D6" s="45">
        <v>74</v>
      </c>
      <c r="E6" s="85">
        <v>132.6081081081081</v>
      </c>
      <c r="F6" s="137">
        <v>16.960726244116987</v>
      </c>
      <c r="G6" s="101">
        <v>9</v>
      </c>
      <c r="H6" s="85">
        <v>124.44444444444444</v>
      </c>
      <c r="I6" s="137">
        <v>13.426756040748538</v>
      </c>
      <c r="J6" s="101">
        <v>8</v>
      </c>
      <c r="K6" s="85">
        <v>124.5</v>
      </c>
      <c r="L6" s="137">
        <v>24.593843596663433</v>
      </c>
      <c r="M6" s="101">
        <v>9</v>
      </c>
      <c r="N6" s="85">
        <v>122.88888888888889</v>
      </c>
      <c r="O6" s="137">
        <v>10.611838253154403</v>
      </c>
      <c r="P6" s="101">
        <v>14</v>
      </c>
      <c r="Q6" s="85">
        <v>137.42857142857142</v>
      </c>
      <c r="R6" s="137">
        <v>10.832389364339678</v>
      </c>
      <c r="S6" s="101">
        <v>16</v>
      </c>
      <c r="T6" s="85">
        <v>138.1875</v>
      </c>
      <c r="U6" s="137">
        <v>18.67339908354484</v>
      </c>
      <c r="V6" s="150">
        <v>14</v>
      </c>
      <c r="W6" s="85">
        <v>139.42857142857142</v>
      </c>
      <c r="X6" s="137">
        <v>17.301464080841829</v>
      </c>
      <c r="Y6" s="101">
        <v>4</v>
      </c>
      <c r="Z6" s="85">
        <v>126</v>
      </c>
      <c r="AA6" s="138">
        <v>7.0710678118654755</v>
      </c>
      <c r="AB6" s="48">
        <v>17</v>
      </c>
      <c r="AC6" s="85">
        <v>124.47058823529412</v>
      </c>
      <c r="AD6" s="137">
        <v>18.835198588874849</v>
      </c>
      <c r="AE6" s="101">
        <v>33</v>
      </c>
      <c r="AF6" s="85">
        <v>134.69696969696969</v>
      </c>
      <c r="AG6" s="137">
        <v>15.705263545394706</v>
      </c>
      <c r="AH6" s="101">
        <v>14</v>
      </c>
      <c r="AI6" s="85">
        <v>130.5</v>
      </c>
      <c r="AJ6" s="137">
        <v>12.568275079005012</v>
      </c>
      <c r="AK6" s="101">
        <v>10</v>
      </c>
      <c r="AL6" s="85">
        <v>142.5</v>
      </c>
      <c r="AM6" s="137">
        <v>18.458662525281245</v>
      </c>
      <c r="AN6" s="101">
        <v>18</v>
      </c>
      <c r="AO6" s="85">
        <v>136.44444444444446</v>
      </c>
      <c r="AP6" s="137">
        <v>16.453936493854304</v>
      </c>
    </row>
    <row r="7" spans="2:42" ht="21" customHeight="1" thickBot="1" x14ac:dyDescent="0.2">
      <c r="B7" s="241"/>
      <c r="C7" s="139" t="s">
        <v>143</v>
      </c>
      <c r="D7" s="140">
        <v>74</v>
      </c>
      <c r="E7" s="141">
        <v>78.554054054054049</v>
      </c>
      <c r="F7" s="142">
        <v>10.12814049640142</v>
      </c>
      <c r="G7" s="143">
        <v>9</v>
      </c>
      <c r="H7" s="141">
        <v>71.444444444444443</v>
      </c>
      <c r="I7" s="142">
        <v>8.6618576401241647</v>
      </c>
      <c r="J7" s="143">
        <v>8</v>
      </c>
      <c r="K7" s="141">
        <v>79</v>
      </c>
      <c r="L7" s="142">
        <v>12.861903880397</v>
      </c>
      <c r="M7" s="143">
        <v>9</v>
      </c>
      <c r="N7" s="141">
        <v>75.111111111111114</v>
      </c>
      <c r="O7" s="142">
        <v>9.8544969993963321</v>
      </c>
      <c r="P7" s="143">
        <v>14</v>
      </c>
      <c r="Q7" s="141">
        <v>82.5</v>
      </c>
      <c r="R7" s="142">
        <v>9.5010120918368894</v>
      </c>
      <c r="S7" s="143">
        <v>16</v>
      </c>
      <c r="T7" s="141">
        <v>81.9375</v>
      </c>
      <c r="U7" s="142">
        <v>8.3143951473734194</v>
      </c>
      <c r="V7" s="151">
        <v>14</v>
      </c>
      <c r="W7" s="141">
        <v>79.285714285714292</v>
      </c>
      <c r="X7" s="142">
        <v>10.056980518170317</v>
      </c>
      <c r="Y7" s="143">
        <v>4</v>
      </c>
      <c r="Z7" s="141">
        <v>71.5</v>
      </c>
      <c r="AA7" s="144">
        <v>9.2556289179432145</v>
      </c>
      <c r="AB7" s="145">
        <v>17</v>
      </c>
      <c r="AC7" s="141">
        <v>75</v>
      </c>
      <c r="AD7" s="142">
        <v>11.180339887498949</v>
      </c>
      <c r="AE7" s="143">
        <v>33</v>
      </c>
      <c r="AF7" s="141">
        <v>80.606060606060609</v>
      </c>
      <c r="AG7" s="142">
        <v>9.9810426369799661</v>
      </c>
      <c r="AH7" s="143">
        <v>14</v>
      </c>
      <c r="AI7" s="141">
        <v>78.357142857142861</v>
      </c>
      <c r="AJ7" s="142">
        <v>6.5821102865400114</v>
      </c>
      <c r="AK7" s="143">
        <v>10</v>
      </c>
      <c r="AL7" s="141">
        <v>78.099999999999994</v>
      </c>
      <c r="AM7" s="142">
        <v>12.386820953470407</v>
      </c>
      <c r="AN7" s="143">
        <v>18</v>
      </c>
      <c r="AO7" s="141">
        <v>77.555555555555557</v>
      </c>
      <c r="AP7" s="142">
        <v>10.17622501498248</v>
      </c>
    </row>
    <row r="8" spans="2:42" ht="21" customHeight="1" thickTop="1" x14ac:dyDescent="0.15">
      <c r="B8" s="239" t="s">
        <v>40</v>
      </c>
      <c r="C8" s="146" t="s">
        <v>142</v>
      </c>
      <c r="D8" s="73">
        <v>118</v>
      </c>
      <c r="E8" s="147">
        <v>127.6864406779661</v>
      </c>
      <c r="F8" s="148">
        <v>17.419754555142518</v>
      </c>
      <c r="G8" s="104">
        <v>6</v>
      </c>
      <c r="H8" s="147">
        <v>117.66666666666667</v>
      </c>
      <c r="I8" s="148">
        <v>16.427619020012173</v>
      </c>
      <c r="J8" s="104">
        <v>13</v>
      </c>
      <c r="K8" s="147">
        <v>113.61538461538461</v>
      </c>
      <c r="L8" s="148">
        <v>10.388603222911005</v>
      </c>
      <c r="M8" s="104">
        <v>16</v>
      </c>
      <c r="N8" s="147">
        <v>124.125</v>
      </c>
      <c r="O8" s="148">
        <v>14.165097952361643</v>
      </c>
      <c r="P8" s="104">
        <v>34</v>
      </c>
      <c r="Q8" s="147">
        <v>125.41176470588235</v>
      </c>
      <c r="R8" s="148">
        <v>20.015323897724866</v>
      </c>
      <c r="S8" s="104">
        <v>23</v>
      </c>
      <c r="T8" s="147">
        <v>136.2608695652174</v>
      </c>
      <c r="U8" s="148">
        <v>15.739982070292294</v>
      </c>
      <c r="V8" s="152">
        <v>19</v>
      </c>
      <c r="W8" s="147">
        <v>134.57894736842104</v>
      </c>
      <c r="X8" s="148">
        <v>15.210799487621651</v>
      </c>
      <c r="Y8" s="104">
        <v>7</v>
      </c>
      <c r="Z8" s="147">
        <v>134.71428571428572</v>
      </c>
      <c r="AA8" s="149">
        <v>9.3043768502478752</v>
      </c>
      <c r="AB8" s="76">
        <v>19</v>
      </c>
      <c r="AC8" s="147">
        <v>114.89473684210526</v>
      </c>
      <c r="AD8" s="148">
        <v>12.274158657937988</v>
      </c>
      <c r="AE8" s="104">
        <v>59</v>
      </c>
      <c r="AF8" s="147">
        <v>127.2542372881356</v>
      </c>
      <c r="AG8" s="148">
        <v>18.389083362371295</v>
      </c>
      <c r="AH8" s="104">
        <v>28</v>
      </c>
      <c r="AI8" s="147">
        <v>134.78571428571428</v>
      </c>
      <c r="AJ8" s="148">
        <v>15.380018645794049</v>
      </c>
      <c r="AK8" s="104">
        <v>12</v>
      </c>
      <c r="AL8" s="147">
        <v>133.5</v>
      </c>
      <c r="AM8" s="148">
        <v>12.986006454501847</v>
      </c>
      <c r="AN8" s="104">
        <v>26</v>
      </c>
      <c r="AO8" s="147">
        <v>134.61538461538461</v>
      </c>
      <c r="AP8" s="148">
        <v>13.688175694596918</v>
      </c>
    </row>
    <row r="9" spans="2:42" ht="21" customHeight="1" x14ac:dyDescent="0.15">
      <c r="B9" s="240"/>
      <c r="C9" s="9" t="s">
        <v>143</v>
      </c>
      <c r="D9" s="45">
        <v>118</v>
      </c>
      <c r="E9" s="85">
        <v>75.991525423728817</v>
      </c>
      <c r="F9" s="137">
        <v>10.692673234559138</v>
      </c>
      <c r="G9" s="101">
        <v>6</v>
      </c>
      <c r="H9" s="85">
        <v>65.666666666666671</v>
      </c>
      <c r="I9" s="137">
        <v>14.334108506170393</v>
      </c>
      <c r="J9" s="101">
        <v>13</v>
      </c>
      <c r="K9" s="85">
        <v>70.92307692307692</v>
      </c>
      <c r="L9" s="137">
        <v>9.1875054508966958</v>
      </c>
      <c r="M9" s="101">
        <v>16</v>
      </c>
      <c r="N9" s="85">
        <v>77.5625</v>
      </c>
      <c r="O9" s="137">
        <v>10.978577624932415</v>
      </c>
      <c r="P9" s="101">
        <v>34</v>
      </c>
      <c r="Q9" s="85">
        <v>76.705882352941174</v>
      </c>
      <c r="R9" s="137">
        <v>11.055039744085731</v>
      </c>
      <c r="S9" s="101">
        <v>23</v>
      </c>
      <c r="T9" s="85">
        <v>78.521739130434781</v>
      </c>
      <c r="U9" s="137">
        <v>9.4043972559136204</v>
      </c>
      <c r="V9" s="150">
        <v>19</v>
      </c>
      <c r="W9" s="85">
        <v>74.631578947368425</v>
      </c>
      <c r="X9" s="137">
        <v>8.5128042534355028</v>
      </c>
      <c r="Y9" s="101">
        <v>7</v>
      </c>
      <c r="Z9" s="85">
        <v>82.571428571428569</v>
      </c>
      <c r="AA9" s="138">
        <v>11.028102630055956</v>
      </c>
      <c r="AB9" s="48">
        <v>19</v>
      </c>
      <c r="AC9" s="85">
        <v>69.263157894736835</v>
      </c>
      <c r="AD9" s="137">
        <v>10.938424146421541</v>
      </c>
      <c r="AE9" s="101">
        <v>59</v>
      </c>
      <c r="AF9" s="85">
        <v>77.728813559322035</v>
      </c>
      <c r="AG9" s="137">
        <v>10.89895678094544</v>
      </c>
      <c r="AH9" s="101">
        <v>28</v>
      </c>
      <c r="AI9" s="85">
        <v>76.071428571428569</v>
      </c>
      <c r="AJ9" s="137">
        <v>7.9345870691341895</v>
      </c>
      <c r="AK9" s="101">
        <v>12</v>
      </c>
      <c r="AL9" s="85">
        <v>77.916666666666671</v>
      </c>
      <c r="AM9" s="137">
        <v>11.874023085813194</v>
      </c>
      <c r="AN9" s="101">
        <v>26</v>
      </c>
      <c r="AO9" s="85">
        <v>76.769230769230774</v>
      </c>
      <c r="AP9" s="137">
        <v>9.708996620898322</v>
      </c>
    </row>
    <row r="10" spans="2:42" x14ac:dyDescent="0.15">
      <c r="D10" s="136"/>
      <c r="AC10" s="153"/>
      <c r="AD10" s="153"/>
      <c r="AP10" s="3"/>
    </row>
    <row r="11" spans="2:42" x14ac:dyDescent="0.15">
      <c r="D11" s="136" t="s">
        <v>144</v>
      </c>
    </row>
  </sheetData>
  <mergeCells count="15">
    <mergeCell ref="AN4:AP4"/>
    <mergeCell ref="B6:B7"/>
    <mergeCell ref="B8:B9"/>
    <mergeCell ref="V4:X4"/>
    <mergeCell ref="Y4:AA4"/>
    <mergeCell ref="AB4:AD4"/>
    <mergeCell ref="AE4:AG4"/>
    <mergeCell ref="AH4:AJ4"/>
    <mergeCell ref="AK4:AM4"/>
    <mergeCell ref="D4:F4"/>
    <mergeCell ref="G4:I4"/>
    <mergeCell ref="J4:L4"/>
    <mergeCell ref="M4:O4"/>
    <mergeCell ref="P4:R4"/>
    <mergeCell ref="S4:U4"/>
  </mergeCells>
  <phoneticPr fontId="18"/>
  <printOptions horizontalCentered="1"/>
  <pageMargins left="0.31496062992125984" right="0.31496062992125984" top="0.59055118110236227" bottom="0.39370078740157483" header="0.31496062992125984" footer="0.19685039370078741"/>
  <pageSetup paperSize="9" scale="65" firstPageNumber="149" orientation="landscape" useFirstPageNumber="1" horizontalDpi="1200" verticalDpi="1200" r:id="rId1"/>
  <headerFooter>
    <oddHeader>&amp;R&amp;"HG丸ｺﾞｼｯｸM-PRO,標準"&amp;8(12)収縮期(最高)・拡張期(最低)血圧の平均値及び標準偏差―年齢階級別、人数、平均値、標準偏差―男性・女性、20歳以上〔血圧を下げる薬の使用者以除外〕　　〔年齢階級④〕</oddHeader>
    <oddFooter>&amp;C&amp;"HG丸ｺﾞｼｯｸM-PRO,標準"&amp;8鳥取県福祉保健部健康医療局健康政策課
― &amp;P ―</oddFooter>
  </headerFooter>
  <colBreaks count="1" manualBreakCount="1">
    <brk id="27" min="1" max="10"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rgb="FF00B0F0"/>
  </sheetPr>
  <dimension ref="B1:AL12"/>
  <sheetViews>
    <sheetView zoomScale="80" zoomScaleNormal="80" workbookViewId="0"/>
  </sheetViews>
  <sheetFormatPr defaultRowHeight="18.75" x14ac:dyDescent="0.15"/>
  <cols>
    <col min="1" max="2" width="3.625" style="1" customWidth="1"/>
    <col min="3" max="3" width="19.25" style="1" bestFit="1" customWidth="1"/>
    <col min="4" max="4" width="6.125" style="1" customWidth="1"/>
    <col min="5" max="5" width="9" style="1"/>
    <col min="6" max="6" width="6.125" style="1" customWidth="1"/>
    <col min="7" max="7" width="9" style="1"/>
    <col min="8" max="8" width="6.125" style="1" customWidth="1"/>
    <col min="9" max="9" width="9" style="1"/>
    <col min="10" max="10" width="6.125" style="1" customWidth="1"/>
    <col min="11" max="11" width="9" style="1"/>
    <col min="12" max="12" width="6.125" style="1" customWidth="1"/>
    <col min="13" max="13" width="9" style="1"/>
    <col min="14" max="14" width="6.125" style="1" customWidth="1"/>
    <col min="15" max="15" width="9" style="1"/>
    <col min="16" max="16" width="6.125" style="1" customWidth="1"/>
    <col min="17" max="17" width="9" style="1"/>
    <col min="18" max="18" width="6.125" style="1" customWidth="1"/>
    <col min="19" max="16384" width="9" style="1"/>
  </cols>
  <sheetData>
    <row r="1" spans="2:38" ht="18.75" customHeight="1" x14ac:dyDescent="0.15"/>
    <row r="2" spans="2:38" x14ac:dyDescent="0.15">
      <c r="B2" s="2" t="s">
        <v>147</v>
      </c>
    </row>
    <row r="3" spans="2:38" x14ac:dyDescent="0.15">
      <c r="AL3" s="3"/>
    </row>
    <row r="4" spans="2:38" x14ac:dyDescent="0.15">
      <c r="B4" s="37"/>
      <c r="C4" s="38"/>
      <c r="D4" s="230" t="s">
        <v>8</v>
      </c>
      <c r="E4" s="223"/>
      <c r="F4" s="230" t="s">
        <v>9</v>
      </c>
      <c r="G4" s="223"/>
      <c r="H4" s="230" t="s">
        <v>10</v>
      </c>
      <c r="I4" s="223"/>
      <c r="J4" s="230" t="s">
        <v>11</v>
      </c>
      <c r="K4" s="223"/>
      <c r="L4" s="230" t="s">
        <v>12</v>
      </c>
      <c r="M4" s="223"/>
      <c r="N4" s="230" t="s">
        <v>13</v>
      </c>
      <c r="O4" s="223"/>
      <c r="P4" s="230" t="s">
        <v>14</v>
      </c>
      <c r="Q4" s="223"/>
      <c r="R4" s="230" t="s">
        <v>15</v>
      </c>
      <c r="S4" s="231"/>
      <c r="T4" s="242" t="s">
        <v>86</v>
      </c>
      <c r="U4" s="223"/>
      <c r="V4" s="230" t="s">
        <v>87</v>
      </c>
      <c r="W4" s="223"/>
      <c r="X4" s="230" t="s">
        <v>140</v>
      </c>
      <c r="Y4" s="223"/>
    </row>
    <row r="5" spans="2:38" x14ac:dyDescent="0.15">
      <c r="B5" s="98"/>
      <c r="C5" s="99"/>
      <c r="D5" s="41" t="s">
        <v>5</v>
      </c>
      <c r="E5" s="42" t="s">
        <v>148</v>
      </c>
      <c r="F5" s="100" t="s">
        <v>5</v>
      </c>
      <c r="G5" s="42" t="s">
        <v>148</v>
      </c>
      <c r="H5" s="100" t="s">
        <v>5</v>
      </c>
      <c r="I5" s="42" t="s">
        <v>148</v>
      </c>
      <c r="J5" s="100" t="s">
        <v>5</v>
      </c>
      <c r="K5" s="42" t="s">
        <v>148</v>
      </c>
      <c r="L5" s="100" t="s">
        <v>5</v>
      </c>
      <c r="M5" s="42" t="s">
        <v>148</v>
      </c>
      <c r="N5" s="100" t="s">
        <v>5</v>
      </c>
      <c r="O5" s="42" t="s">
        <v>148</v>
      </c>
      <c r="P5" s="100" t="s">
        <v>5</v>
      </c>
      <c r="Q5" s="42" t="s">
        <v>148</v>
      </c>
      <c r="R5" s="100" t="s">
        <v>5</v>
      </c>
      <c r="S5" s="43" t="s">
        <v>148</v>
      </c>
      <c r="T5" s="44" t="s">
        <v>5</v>
      </c>
      <c r="U5" s="42" t="s">
        <v>148</v>
      </c>
      <c r="V5" s="100" t="s">
        <v>5</v>
      </c>
      <c r="W5" s="42" t="s">
        <v>148</v>
      </c>
      <c r="X5" s="100" t="s">
        <v>5</v>
      </c>
      <c r="Y5" s="42" t="s">
        <v>148</v>
      </c>
    </row>
    <row r="6" spans="2:38" x14ac:dyDescent="0.15">
      <c r="B6" s="240" t="s">
        <v>39</v>
      </c>
      <c r="C6" s="9" t="s">
        <v>8</v>
      </c>
      <c r="D6" s="45">
        <v>103</v>
      </c>
      <c r="E6" s="137">
        <v>100</v>
      </c>
      <c r="F6" s="101">
        <v>9</v>
      </c>
      <c r="G6" s="137">
        <v>100</v>
      </c>
      <c r="H6" s="101">
        <v>8</v>
      </c>
      <c r="I6" s="137">
        <v>100</v>
      </c>
      <c r="J6" s="101">
        <v>11</v>
      </c>
      <c r="K6" s="137">
        <v>100</v>
      </c>
      <c r="L6" s="101">
        <v>18</v>
      </c>
      <c r="M6" s="137">
        <v>100</v>
      </c>
      <c r="N6" s="101">
        <v>25</v>
      </c>
      <c r="O6" s="137">
        <v>100</v>
      </c>
      <c r="P6" s="101">
        <v>25</v>
      </c>
      <c r="Q6" s="137">
        <v>100</v>
      </c>
      <c r="R6" s="101">
        <v>7</v>
      </c>
      <c r="S6" s="138">
        <v>100</v>
      </c>
      <c r="T6" s="48">
        <v>41</v>
      </c>
      <c r="U6" s="137">
        <v>100</v>
      </c>
      <c r="V6" s="101">
        <v>28</v>
      </c>
      <c r="W6" s="137">
        <v>100</v>
      </c>
      <c r="X6" s="101">
        <v>17</v>
      </c>
      <c r="Y6" s="137">
        <v>100</v>
      </c>
    </row>
    <row r="7" spans="2:38" x14ac:dyDescent="0.15">
      <c r="B7" s="240"/>
      <c r="C7" s="154" t="s">
        <v>149</v>
      </c>
      <c r="D7" s="50">
        <v>68</v>
      </c>
      <c r="E7" s="155">
        <v>66.019417475728162</v>
      </c>
      <c r="F7" s="102">
        <v>8</v>
      </c>
      <c r="G7" s="155">
        <v>88.888888888888886</v>
      </c>
      <c r="H7" s="102">
        <v>6</v>
      </c>
      <c r="I7" s="155">
        <v>75</v>
      </c>
      <c r="J7" s="102">
        <v>10</v>
      </c>
      <c r="K7" s="155">
        <v>90.909090909090907</v>
      </c>
      <c r="L7" s="102">
        <v>9</v>
      </c>
      <c r="M7" s="155">
        <v>50</v>
      </c>
      <c r="N7" s="102">
        <v>16</v>
      </c>
      <c r="O7" s="155">
        <v>64</v>
      </c>
      <c r="P7" s="102">
        <v>12</v>
      </c>
      <c r="Q7" s="155">
        <v>48</v>
      </c>
      <c r="R7" s="102">
        <v>7</v>
      </c>
      <c r="S7" s="156">
        <v>100</v>
      </c>
      <c r="T7" s="53">
        <v>26</v>
      </c>
      <c r="U7" s="155">
        <v>63.414634146341463</v>
      </c>
      <c r="V7" s="102">
        <v>20</v>
      </c>
      <c r="W7" s="155">
        <v>71.428571428571431</v>
      </c>
      <c r="X7" s="102">
        <v>8</v>
      </c>
      <c r="Y7" s="155">
        <v>47.058823529411768</v>
      </c>
    </row>
    <row r="8" spans="2:38" ht="19.5" thickBot="1" x14ac:dyDescent="0.2">
      <c r="B8" s="241"/>
      <c r="C8" s="157" t="s">
        <v>150</v>
      </c>
      <c r="D8" s="68">
        <v>35</v>
      </c>
      <c r="E8" s="158">
        <v>33.980582524271846</v>
      </c>
      <c r="F8" s="103">
        <v>1</v>
      </c>
      <c r="G8" s="158">
        <v>11.111111111111111</v>
      </c>
      <c r="H8" s="103">
        <v>2</v>
      </c>
      <c r="I8" s="158">
        <v>25</v>
      </c>
      <c r="J8" s="103">
        <v>1</v>
      </c>
      <c r="K8" s="158">
        <v>9.0909090909090917</v>
      </c>
      <c r="L8" s="103">
        <v>9</v>
      </c>
      <c r="M8" s="158">
        <v>50</v>
      </c>
      <c r="N8" s="103">
        <v>9</v>
      </c>
      <c r="O8" s="158">
        <v>36</v>
      </c>
      <c r="P8" s="103">
        <v>13</v>
      </c>
      <c r="Q8" s="158">
        <v>52</v>
      </c>
      <c r="R8" s="103">
        <v>0</v>
      </c>
      <c r="S8" s="159">
        <v>0</v>
      </c>
      <c r="T8" s="71">
        <v>15</v>
      </c>
      <c r="U8" s="158">
        <v>36.585365853658537</v>
      </c>
      <c r="V8" s="103">
        <v>8</v>
      </c>
      <c r="W8" s="158">
        <v>28.571428571428573</v>
      </c>
      <c r="X8" s="103">
        <v>9</v>
      </c>
      <c r="Y8" s="158">
        <v>52.941176470588232</v>
      </c>
    </row>
    <row r="9" spans="2:38" ht="19.5" thickTop="1" x14ac:dyDescent="0.15">
      <c r="B9" s="239" t="s">
        <v>40</v>
      </c>
      <c r="C9" s="146" t="s">
        <v>8</v>
      </c>
      <c r="D9" s="73">
        <v>161</v>
      </c>
      <c r="E9" s="148">
        <v>100</v>
      </c>
      <c r="F9" s="104">
        <v>6</v>
      </c>
      <c r="G9" s="148">
        <v>100</v>
      </c>
      <c r="H9" s="104">
        <v>13</v>
      </c>
      <c r="I9" s="148">
        <v>100</v>
      </c>
      <c r="J9" s="104">
        <v>16</v>
      </c>
      <c r="K9" s="148">
        <v>100</v>
      </c>
      <c r="L9" s="104">
        <v>37</v>
      </c>
      <c r="M9" s="148">
        <v>100</v>
      </c>
      <c r="N9" s="104">
        <v>32</v>
      </c>
      <c r="O9" s="148">
        <v>100</v>
      </c>
      <c r="P9" s="104">
        <v>39</v>
      </c>
      <c r="Q9" s="148">
        <v>100</v>
      </c>
      <c r="R9" s="104">
        <v>18</v>
      </c>
      <c r="S9" s="149">
        <v>100</v>
      </c>
      <c r="T9" s="76">
        <v>64</v>
      </c>
      <c r="U9" s="148">
        <v>100</v>
      </c>
      <c r="V9" s="104">
        <v>45</v>
      </c>
      <c r="W9" s="148">
        <v>100</v>
      </c>
      <c r="X9" s="104">
        <v>33</v>
      </c>
      <c r="Y9" s="148">
        <v>100</v>
      </c>
    </row>
    <row r="10" spans="2:38" x14ac:dyDescent="0.15">
      <c r="B10" s="240"/>
      <c r="C10" s="154" t="s">
        <v>149</v>
      </c>
      <c r="D10" s="50">
        <v>106</v>
      </c>
      <c r="E10" s="155">
        <v>65.838509316770185</v>
      </c>
      <c r="F10" s="102">
        <v>5</v>
      </c>
      <c r="G10" s="155">
        <v>83.333333333333329</v>
      </c>
      <c r="H10" s="102">
        <v>13</v>
      </c>
      <c r="I10" s="155">
        <v>100</v>
      </c>
      <c r="J10" s="102">
        <v>13</v>
      </c>
      <c r="K10" s="155">
        <v>81.25</v>
      </c>
      <c r="L10" s="102">
        <v>31</v>
      </c>
      <c r="M10" s="155">
        <v>83.78378378378379</v>
      </c>
      <c r="N10" s="102">
        <v>16</v>
      </c>
      <c r="O10" s="155">
        <v>50</v>
      </c>
      <c r="P10" s="102">
        <v>19</v>
      </c>
      <c r="Q10" s="155">
        <v>48.717948717948715</v>
      </c>
      <c r="R10" s="102">
        <v>9</v>
      </c>
      <c r="S10" s="156">
        <v>50</v>
      </c>
      <c r="T10" s="53">
        <v>48</v>
      </c>
      <c r="U10" s="155">
        <v>75</v>
      </c>
      <c r="V10" s="102">
        <v>25</v>
      </c>
      <c r="W10" s="155">
        <v>55.555555555555557</v>
      </c>
      <c r="X10" s="102">
        <v>15</v>
      </c>
      <c r="Y10" s="155">
        <v>45.454545454545453</v>
      </c>
    </row>
    <row r="11" spans="2:38" x14ac:dyDescent="0.15">
      <c r="B11" s="240"/>
      <c r="C11" s="160" t="s">
        <v>150</v>
      </c>
      <c r="D11" s="60">
        <v>55</v>
      </c>
      <c r="E11" s="161">
        <v>34.161490683229815</v>
      </c>
      <c r="F11" s="105">
        <v>1</v>
      </c>
      <c r="G11" s="161">
        <v>16.666666666666668</v>
      </c>
      <c r="H11" s="105">
        <v>0</v>
      </c>
      <c r="I11" s="161">
        <v>0</v>
      </c>
      <c r="J11" s="105">
        <v>3</v>
      </c>
      <c r="K11" s="161">
        <v>18.75</v>
      </c>
      <c r="L11" s="105">
        <v>6</v>
      </c>
      <c r="M11" s="161">
        <v>16.216216216216218</v>
      </c>
      <c r="N11" s="105">
        <v>16</v>
      </c>
      <c r="O11" s="161">
        <v>50</v>
      </c>
      <c r="P11" s="105">
        <v>20</v>
      </c>
      <c r="Q11" s="161">
        <v>51.282051282051285</v>
      </c>
      <c r="R11" s="105">
        <v>9</v>
      </c>
      <c r="S11" s="162">
        <v>50</v>
      </c>
      <c r="T11" s="63">
        <v>16</v>
      </c>
      <c r="U11" s="161">
        <v>25</v>
      </c>
      <c r="V11" s="105">
        <v>20</v>
      </c>
      <c r="W11" s="161">
        <v>44.444444444444443</v>
      </c>
      <c r="X11" s="105">
        <v>18</v>
      </c>
      <c r="Y11" s="161">
        <v>54.545454545454547</v>
      </c>
    </row>
    <row r="12" spans="2:38" x14ac:dyDescent="0.15">
      <c r="C12" s="136"/>
      <c r="D12" s="136" t="s">
        <v>144</v>
      </c>
      <c r="Y12" s="3"/>
    </row>
  </sheetData>
  <mergeCells count="13">
    <mergeCell ref="X4:Y4"/>
    <mergeCell ref="B6:B8"/>
    <mergeCell ref="D4:E4"/>
    <mergeCell ref="F4:G4"/>
    <mergeCell ref="H4:I4"/>
    <mergeCell ref="J4:K4"/>
    <mergeCell ref="L4:M4"/>
    <mergeCell ref="N4:O4"/>
    <mergeCell ref="B9:B11"/>
    <mergeCell ref="P4:Q4"/>
    <mergeCell ref="R4:S4"/>
    <mergeCell ref="T4:U4"/>
    <mergeCell ref="V4:W4"/>
  </mergeCells>
  <phoneticPr fontId="18"/>
  <printOptions horizontalCentered="1"/>
  <pageMargins left="0.31496062992125984" right="0.31496062992125984" top="0.59055118110236227" bottom="0.39370078740157483" header="0.31496062992125984" footer="0.19685039370078741"/>
  <pageSetup paperSize="9" scale="71" firstPageNumber="151" orientation="landscape" useFirstPageNumber="1" horizontalDpi="1200" verticalDpi="1200" r:id="rId1"/>
  <headerFooter>
    <oddFooter>&amp;C&amp;"HG丸ｺﾞｼｯｸM-PRO,標準"&amp;8鳥取県福祉保健部健康医療局健康政策課
― &amp;P ―</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rgb="FF00B0F0"/>
  </sheetPr>
  <dimension ref="B1:AO8"/>
  <sheetViews>
    <sheetView view="pageBreakPreview" zoomScale="60" zoomScaleNormal="80" workbookViewId="0">
      <selection activeCell="K21" sqref="K21"/>
    </sheetView>
  </sheetViews>
  <sheetFormatPr defaultRowHeight="18.75" x14ac:dyDescent="0.15"/>
  <cols>
    <col min="1" max="1" width="3.625" style="1" customWidth="1"/>
    <col min="2" max="2" width="9" style="1"/>
    <col min="3" max="3" width="6.125" style="1" customWidth="1"/>
    <col min="4" max="5" width="9" style="1"/>
    <col min="6" max="6" width="6.125" style="1" customWidth="1"/>
    <col min="7" max="8" width="9" style="1"/>
    <col min="9" max="9" width="6.125" style="1" customWidth="1"/>
    <col min="10" max="11" width="9" style="1"/>
    <col min="12" max="12" width="6.125" style="1" customWidth="1"/>
    <col min="13" max="14" width="9" style="1"/>
    <col min="15" max="15" width="6.125" style="1" customWidth="1"/>
    <col min="16" max="17" width="9" style="1"/>
    <col min="18" max="18" width="6.125" style="1" customWidth="1"/>
    <col min="19" max="20" width="9" style="1"/>
    <col min="21" max="21" width="6.125" style="1" customWidth="1"/>
    <col min="22" max="23" width="9" style="1"/>
    <col min="24" max="24" width="6.125" style="1" customWidth="1"/>
    <col min="25" max="26" width="9" style="1"/>
    <col min="27" max="27" width="6.125" style="1" customWidth="1"/>
    <col min="28" max="29" width="9" style="1"/>
    <col min="30" max="30" width="6.125" style="1" customWidth="1"/>
    <col min="31" max="32" width="9" style="1"/>
    <col min="33" max="33" width="6.125" style="1" customWidth="1"/>
    <col min="34" max="35" width="9" style="1"/>
    <col min="36" max="36" width="6.125" style="1" customWidth="1"/>
    <col min="37" max="38" width="9" style="1"/>
    <col min="39" max="39" width="6.125" style="1" customWidth="1"/>
    <col min="40" max="16384" width="9" style="1"/>
  </cols>
  <sheetData>
    <row r="1" spans="2:41" ht="18.75" customHeight="1" x14ac:dyDescent="0.15"/>
    <row r="2" spans="2:41" x14ac:dyDescent="0.15">
      <c r="C2" s="2" t="s">
        <v>318</v>
      </c>
    </row>
    <row r="3" spans="2:41" x14ac:dyDescent="0.15">
      <c r="AO3" s="3" t="s">
        <v>151</v>
      </c>
    </row>
    <row r="4" spans="2:41" x14ac:dyDescent="0.15">
      <c r="B4" s="34"/>
      <c r="C4" s="221" t="s">
        <v>8</v>
      </c>
      <c r="D4" s="221"/>
      <c r="E4" s="221"/>
      <c r="F4" s="221" t="s">
        <v>9</v>
      </c>
      <c r="G4" s="221"/>
      <c r="H4" s="221"/>
      <c r="I4" s="221" t="s">
        <v>10</v>
      </c>
      <c r="J4" s="221"/>
      <c r="K4" s="221"/>
      <c r="L4" s="221" t="s">
        <v>11</v>
      </c>
      <c r="M4" s="221"/>
      <c r="N4" s="221"/>
      <c r="O4" s="221" t="s">
        <v>12</v>
      </c>
      <c r="P4" s="221"/>
      <c r="Q4" s="221"/>
      <c r="R4" s="221" t="s">
        <v>13</v>
      </c>
      <c r="S4" s="221"/>
      <c r="T4" s="221"/>
      <c r="U4" s="221" t="s">
        <v>14</v>
      </c>
      <c r="V4" s="221"/>
      <c r="W4" s="221"/>
      <c r="X4" s="221" t="s">
        <v>25</v>
      </c>
      <c r="Y4" s="221"/>
      <c r="Z4" s="222"/>
      <c r="AA4" s="223" t="s">
        <v>139</v>
      </c>
      <c r="AB4" s="221"/>
      <c r="AC4" s="221"/>
      <c r="AD4" s="221" t="s">
        <v>86</v>
      </c>
      <c r="AE4" s="221"/>
      <c r="AF4" s="221"/>
      <c r="AG4" s="221" t="s">
        <v>87</v>
      </c>
      <c r="AH4" s="221"/>
      <c r="AI4" s="221"/>
      <c r="AJ4" s="221" t="s">
        <v>88</v>
      </c>
      <c r="AK4" s="221"/>
      <c r="AL4" s="221"/>
      <c r="AM4" s="221" t="s">
        <v>152</v>
      </c>
      <c r="AN4" s="221"/>
      <c r="AO4" s="221"/>
    </row>
    <row r="5" spans="2:41" x14ac:dyDescent="0.15">
      <c r="B5" s="35"/>
      <c r="C5" s="41" t="s">
        <v>5</v>
      </c>
      <c r="D5" s="80" t="s">
        <v>6</v>
      </c>
      <c r="E5" s="42" t="s">
        <v>7</v>
      </c>
      <c r="F5" s="100" t="s">
        <v>5</v>
      </c>
      <c r="G5" s="80" t="s">
        <v>6</v>
      </c>
      <c r="H5" s="42" t="s">
        <v>7</v>
      </c>
      <c r="I5" s="100" t="s">
        <v>5</v>
      </c>
      <c r="J5" s="80" t="s">
        <v>6</v>
      </c>
      <c r="K5" s="42" t="s">
        <v>7</v>
      </c>
      <c r="L5" s="100" t="s">
        <v>5</v>
      </c>
      <c r="M5" s="80" t="s">
        <v>6</v>
      </c>
      <c r="N5" s="42" t="s">
        <v>7</v>
      </c>
      <c r="O5" s="100" t="s">
        <v>5</v>
      </c>
      <c r="P5" s="80" t="s">
        <v>6</v>
      </c>
      <c r="Q5" s="42" t="s">
        <v>7</v>
      </c>
      <c r="R5" s="100" t="s">
        <v>5</v>
      </c>
      <c r="S5" s="80" t="s">
        <v>6</v>
      </c>
      <c r="T5" s="42" t="s">
        <v>7</v>
      </c>
      <c r="U5" s="100" t="s">
        <v>5</v>
      </c>
      <c r="V5" s="80" t="s">
        <v>6</v>
      </c>
      <c r="W5" s="42" t="s">
        <v>7</v>
      </c>
      <c r="X5" s="41" t="s">
        <v>5</v>
      </c>
      <c r="Y5" s="80" t="s">
        <v>6</v>
      </c>
      <c r="Z5" s="43" t="s">
        <v>7</v>
      </c>
      <c r="AA5" s="44" t="s">
        <v>5</v>
      </c>
      <c r="AB5" s="80" t="s">
        <v>6</v>
      </c>
      <c r="AC5" s="42" t="s">
        <v>7</v>
      </c>
      <c r="AD5" s="100" t="s">
        <v>5</v>
      </c>
      <c r="AE5" s="80" t="s">
        <v>6</v>
      </c>
      <c r="AF5" s="42" t="s">
        <v>7</v>
      </c>
      <c r="AG5" s="100" t="s">
        <v>5</v>
      </c>
      <c r="AH5" s="80" t="s">
        <v>6</v>
      </c>
      <c r="AI5" s="42" t="s">
        <v>7</v>
      </c>
      <c r="AJ5" s="100" t="s">
        <v>5</v>
      </c>
      <c r="AK5" s="80" t="s">
        <v>6</v>
      </c>
      <c r="AL5" s="42" t="s">
        <v>7</v>
      </c>
      <c r="AM5" s="100" t="s">
        <v>5</v>
      </c>
      <c r="AN5" s="80" t="s">
        <v>6</v>
      </c>
      <c r="AO5" s="42" t="s">
        <v>7</v>
      </c>
    </row>
    <row r="6" spans="2:41" x14ac:dyDescent="0.15">
      <c r="B6" s="8" t="s">
        <v>39</v>
      </c>
      <c r="C6" s="45">
        <v>64</v>
      </c>
      <c r="D6" s="85">
        <v>5.6578124999999986</v>
      </c>
      <c r="E6" s="137">
        <v>0.67654694871053356</v>
      </c>
      <c r="F6" s="101">
        <v>9</v>
      </c>
      <c r="G6" s="85">
        <v>5.1999999999999993</v>
      </c>
      <c r="H6" s="137">
        <v>0.27386127875258293</v>
      </c>
      <c r="I6" s="101">
        <v>8</v>
      </c>
      <c r="J6" s="85">
        <v>5.4499999999999993</v>
      </c>
      <c r="K6" s="137">
        <v>0.70305455996367983</v>
      </c>
      <c r="L6" s="101">
        <v>8</v>
      </c>
      <c r="M6" s="85">
        <v>5.4625000000000004</v>
      </c>
      <c r="N6" s="137">
        <v>0.37772817134623587</v>
      </c>
      <c r="O6" s="101">
        <v>11</v>
      </c>
      <c r="P6" s="85">
        <v>6.0363636363636353</v>
      </c>
      <c r="Q6" s="137">
        <v>1.1491498834118508</v>
      </c>
      <c r="R6" s="101">
        <v>14</v>
      </c>
      <c r="S6" s="85">
        <v>5.9571428571428564</v>
      </c>
      <c r="T6" s="137">
        <v>0.55568984945849853</v>
      </c>
      <c r="U6" s="101">
        <v>11</v>
      </c>
      <c r="V6" s="85">
        <v>5.6090909090909085</v>
      </c>
      <c r="W6" s="137">
        <v>0.28793938756115134</v>
      </c>
      <c r="X6" s="45">
        <v>3</v>
      </c>
      <c r="Y6" s="85">
        <v>5.5</v>
      </c>
      <c r="Z6" s="138">
        <v>0.36055512754639901</v>
      </c>
      <c r="AA6" s="48">
        <v>17</v>
      </c>
      <c r="AB6" s="85">
        <v>5.3176470588235292</v>
      </c>
      <c r="AC6" s="137">
        <v>0.51989818007669419</v>
      </c>
      <c r="AD6" s="101">
        <v>28</v>
      </c>
      <c r="AE6" s="85">
        <v>5.8535714285714295</v>
      </c>
      <c r="AF6" s="137">
        <v>0.84786535568782739</v>
      </c>
      <c r="AG6" s="101">
        <v>11</v>
      </c>
      <c r="AH6" s="85">
        <v>5.6818181818181808</v>
      </c>
      <c r="AI6" s="137">
        <v>0.36281725928677055</v>
      </c>
      <c r="AJ6" s="101">
        <v>8</v>
      </c>
      <c r="AK6" s="85">
        <v>5.6624999999999996</v>
      </c>
      <c r="AL6" s="137">
        <v>0.32486260832190933</v>
      </c>
      <c r="AM6" s="101">
        <v>14</v>
      </c>
      <c r="AN6" s="85">
        <v>5.5857142857142863</v>
      </c>
      <c r="AO6" s="137">
        <v>0.29314512776791285</v>
      </c>
    </row>
    <row r="7" spans="2:41" x14ac:dyDescent="0.15">
      <c r="B7" s="8" t="s">
        <v>40</v>
      </c>
      <c r="C7" s="45">
        <v>112</v>
      </c>
      <c r="D7" s="85">
        <v>5.5973214285714272</v>
      </c>
      <c r="E7" s="137">
        <v>0.4874016087225484</v>
      </c>
      <c r="F7" s="101">
        <v>6</v>
      </c>
      <c r="G7" s="85">
        <v>5.2666666666666666</v>
      </c>
      <c r="H7" s="137">
        <v>0.13662601021279494</v>
      </c>
      <c r="I7" s="101">
        <v>13</v>
      </c>
      <c r="J7" s="85">
        <v>5.4461538461538463</v>
      </c>
      <c r="K7" s="137">
        <v>0.22216879699673034</v>
      </c>
      <c r="L7" s="101">
        <v>16</v>
      </c>
      <c r="M7" s="85">
        <v>5.3687500000000004</v>
      </c>
      <c r="N7" s="137">
        <v>0.29601520231231376</v>
      </c>
      <c r="O7" s="101">
        <v>33</v>
      </c>
      <c r="P7" s="85">
        <v>5.5909090909090908</v>
      </c>
      <c r="Q7" s="137">
        <v>0.29407018333600687</v>
      </c>
      <c r="R7" s="101">
        <v>21</v>
      </c>
      <c r="S7" s="85">
        <v>5.6571428571428566</v>
      </c>
      <c r="T7" s="137">
        <v>0.32026774513120826</v>
      </c>
      <c r="U7" s="101">
        <v>18</v>
      </c>
      <c r="V7" s="85">
        <v>5.8722222222222227</v>
      </c>
      <c r="W7" s="137">
        <v>0.92660389122959619</v>
      </c>
      <c r="X7" s="45">
        <v>5</v>
      </c>
      <c r="Y7" s="85">
        <v>5.92</v>
      </c>
      <c r="Z7" s="138">
        <v>0.54954526656136349</v>
      </c>
      <c r="AA7" s="48">
        <v>19</v>
      </c>
      <c r="AB7" s="85">
        <v>5.3894736842105262</v>
      </c>
      <c r="AC7" s="137">
        <v>0.21316330943956582</v>
      </c>
      <c r="AD7" s="101">
        <v>57</v>
      </c>
      <c r="AE7" s="85">
        <v>5.5140350877192983</v>
      </c>
      <c r="AF7" s="137">
        <v>0.30673312998856428</v>
      </c>
      <c r="AG7" s="101">
        <v>26</v>
      </c>
      <c r="AH7" s="85">
        <v>5.8538461538461544</v>
      </c>
      <c r="AI7" s="137">
        <v>0.7741993382744593</v>
      </c>
      <c r="AJ7" s="101">
        <v>10</v>
      </c>
      <c r="AK7" s="85">
        <v>5.8</v>
      </c>
      <c r="AL7" s="137">
        <v>0.46666666666666662</v>
      </c>
      <c r="AM7" s="101">
        <v>23</v>
      </c>
      <c r="AN7" s="85">
        <v>5.8826086956521735</v>
      </c>
      <c r="AO7" s="137">
        <v>0.84780581712873482</v>
      </c>
    </row>
    <row r="8" spans="2:41" x14ac:dyDescent="0.15">
      <c r="B8" s="163"/>
      <c r="AO8" s="3"/>
    </row>
  </sheetData>
  <mergeCells count="13">
    <mergeCell ref="R4:T4"/>
    <mergeCell ref="C4:E4"/>
    <mergeCell ref="F4:H4"/>
    <mergeCell ref="I4:K4"/>
    <mergeCell ref="L4:N4"/>
    <mergeCell ref="O4:Q4"/>
    <mergeCell ref="AM4:AO4"/>
    <mergeCell ref="U4:W4"/>
    <mergeCell ref="X4:Z4"/>
    <mergeCell ref="AA4:AC4"/>
    <mergeCell ref="AD4:AF4"/>
    <mergeCell ref="AG4:AI4"/>
    <mergeCell ref="AJ4:AL4"/>
  </mergeCells>
  <phoneticPr fontId="18"/>
  <printOptions horizontalCentered="1"/>
  <pageMargins left="0.31496062992125984" right="0.31496062992125984" top="0.59055118110236227" bottom="0.39370078740157483" header="0.31496062992125984" footer="0.19685039370078741"/>
  <pageSetup paperSize="9" scale="70" firstPageNumber="152" orientation="landscape" useFirstPageNumber="1" horizontalDpi="1200" verticalDpi="1200" r:id="rId1"/>
  <headerFooter>
    <oddHeader>&amp;R&amp;"HG丸ｺﾞｼｯｸM-PRO,標準"&amp;8(14)ヘモグロビンA1c(NGPS)の平均値及び標準偏差―年齢階級別、人数、平均値、標準偏差―男性・女性、20歳以上〔インスリン注射又は血圧を下げる薬の使用者除外〕　〔年齢階級④〕</oddHeader>
    <oddFooter>&amp;C&amp;"HG丸ｺﾞｼｯｸM-PRO,標準"&amp;8鳥取県福祉保健部健康医療局健康政策課
― &amp;P ―</oddFooter>
  </headerFooter>
  <colBreaks count="1" manualBreakCount="1">
    <brk id="26" min="1" max="6" man="1"/>
  </col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rgb="FF00B0F0"/>
  </sheetPr>
  <dimension ref="B1:AO8"/>
  <sheetViews>
    <sheetView view="pageBreakPreview" zoomScale="60" zoomScaleNormal="80" workbookViewId="0">
      <selection activeCell="T21" sqref="T21"/>
    </sheetView>
  </sheetViews>
  <sheetFormatPr defaultRowHeight="18.75" x14ac:dyDescent="0.15"/>
  <cols>
    <col min="1" max="1" width="3.625" style="1" customWidth="1"/>
    <col min="2" max="2" width="9" style="1"/>
    <col min="3" max="3" width="6.125" style="1" customWidth="1"/>
    <col min="4" max="5" width="9" style="1"/>
    <col min="6" max="6" width="6.125" style="1" customWidth="1"/>
    <col min="7" max="8" width="9" style="1"/>
    <col min="9" max="9" width="6.125" style="1" customWidth="1"/>
    <col min="10" max="11" width="9" style="1"/>
    <col min="12" max="12" width="6.125" style="1" customWidth="1"/>
    <col min="13" max="14" width="9" style="1"/>
    <col min="15" max="15" width="6.125" style="1" customWidth="1"/>
    <col min="16" max="17" width="9" style="1"/>
    <col min="18" max="18" width="6.125" style="1" customWidth="1"/>
    <col min="19" max="20" width="9" style="1"/>
    <col min="21" max="21" width="6.125" style="1" customWidth="1"/>
    <col min="22" max="23" width="9" style="1"/>
    <col min="24" max="24" width="6.125" style="1" customWidth="1"/>
    <col min="25" max="26" width="9" style="1"/>
    <col min="27" max="27" width="6.125" style="1" customWidth="1"/>
    <col min="28" max="29" width="9" style="1"/>
    <col min="30" max="30" width="6.125" style="1" customWidth="1"/>
    <col min="31" max="32" width="9" style="1"/>
    <col min="33" max="33" width="6.125" style="1" customWidth="1"/>
    <col min="34" max="35" width="9" style="1"/>
    <col min="36" max="36" width="6.125" style="1" customWidth="1"/>
    <col min="37" max="38" width="9" style="1"/>
    <col min="39" max="39" width="6.125" style="1" customWidth="1"/>
    <col min="40" max="16384" width="9" style="1"/>
  </cols>
  <sheetData>
    <row r="1" spans="2:41" ht="18.75" customHeight="1" x14ac:dyDescent="0.15"/>
    <row r="2" spans="2:41" x14ac:dyDescent="0.15">
      <c r="C2" s="2" t="s">
        <v>319</v>
      </c>
    </row>
    <row r="3" spans="2:41" x14ac:dyDescent="0.15">
      <c r="AO3" s="3" t="s">
        <v>153</v>
      </c>
    </row>
    <row r="4" spans="2:41" x14ac:dyDescent="0.15">
      <c r="B4" s="34"/>
      <c r="C4" s="221" t="s">
        <v>8</v>
      </c>
      <c r="D4" s="221"/>
      <c r="E4" s="221"/>
      <c r="F4" s="221" t="s">
        <v>9</v>
      </c>
      <c r="G4" s="221"/>
      <c r="H4" s="221"/>
      <c r="I4" s="221" t="s">
        <v>10</v>
      </c>
      <c r="J4" s="221"/>
      <c r="K4" s="221"/>
      <c r="L4" s="221" t="s">
        <v>11</v>
      </c>
      <c r="M4" s="221"/>
      <c r="N4" s="221"/>
      <c r="O4" s="221" t="s">
        <v>12</v>
      </c>
      <c r="P4" s="221"/>
      <c r="Q4" s="221"/>
      <c r="R4" s="221" t="s">
        <v>13</v>
      </c>
      <c r="S4" s="221"/>
      <c r="T4" s="221"/>
      <c r="U4" s="221" t="s">
        <v>14</v>
      </c>
      <c r="V4" s="221"/>
      <c r="W4" s="221"/>
      <c r="X4" s="221" t="s">
        <v>25</v>
      </c>
      <c r="Y4" s="221"/>
      <c r="Z4" s="222"/>
      <c r="AA4" s="223" t="s">
        <v>139</v>
      </c>
      <c r="AB4" s="221"/>
      <c r="AC4" s="221"/>
      <c r="AD4" s="221" t="s">
        <v>86</v>
      </c>
      <c r="AE4" s="221"/>
      <c r="AF4" s="221"/>
      <c r="AG4" s="221" t="s">
        <v>87</v>
      </c>
      <c r="AH4" s="221"/>
      <c r="AI4" s="221"/>
      <c r="AJ4" s="221" t="s">
        <v>88</v>
      </c>
      <c r="AK4" s="221"/>
      <c r="AL4" s="221"/>
      <c r="AM4" s="221" t="s">
        <v>152</v>
      </c>
      <c r="AN4" s="221"/>
      <c r="AO4" s="221"/>
    </row>
    <row r="5" spans="2:41" x14ac:dyDescent="0.15">
      <c r="B5" s="35"/>
      <c r="C5" s="41" t="s">
        <v>5</v>
      </c>
      <c r="D5" s="80" t="s">
        <v>6</v>
      </c>
      <c r="E5" s="42" t="s">
        <v>7</v>
      </c>
      <c r="F5" s="100" t="s">
        <v>5</v>
      </c>
      <c r="G5" s="80" t="s">
        <v>6</v>
      </c>
      <c r="H5" s="42" t="s">
        <v>7</v>
      </c>
      <c r="I5" s="100" t="s">
        <v>5</v>
      </c>
      <c r="J5" s="80" t="s">
        <v>6</v>
      </c>
      <c r="K5" s="42" t="s">
        <v>7</v>
      </c>
      <c r="L5" s="100" t="s">
        <v>5</v>
      </c>
      <c r="M5" s="80" t="s">
        <v>6</v>
      </c>
      <c r="N5" s="42" t="s">
        <v>7</v>
      </c>
      <c r="O5" s="100" t="s">
        <v>5</v>
      </c>
      <c r="P5" s="80" t="s">
        <v>6</v>
      </c>
      <c r="Q5" s="42" t="s">
        <v>7</v>
      </c>
      <c r="R5" s="100" t="s">
        <v>5</v>
      </c>
      <c r="S5" s="80" t="s">
        <v>6</v>
      </c>
      <c r="T5" s="42" t="s">
        <v>7</v>
      </c>
      <c r="U5" s="100" t="s">
        <v>5</v>
      </c>
      <c r="V5" s="80" t="s">
        <v>6</v>
      </c>
      <c r="W5" s="42" t="s">
        <v>7</v>
      </c>
      <c r="X5" s="100" t="s">
        <v>5</v>
      </c>
      <c r="Y5" s="80" t="s">
        <v>6</v>
      </c>
      <c r="Z5" s="43" t="s">
        <v>7</v>
      </c>
      <c r="AA5" s="44" t="s">
        <v>5</v>
      </c>
      <c r="AB5" s="80" t="s">
        <v>6</v>
      </c>
      <c r="AC5" s="42" t="s">
        <v>7</v>
      </c>
      <c r="AD5" s="100" t="s">
        <v>5</v>
      </c>
      <c r="AE5" s="80" t="s">
        <v>6</v>
      </c>
      <c r="AF5" s="42" t="s">
        <v>7</v>
      </c>
      <c r="AG5" s="100" t="s">
        <v>5</v>
      </c>
      <c r="AH5" s="80" t="s">
        <v>6</v>
      </c>
      <c r="AI5" s="42" t="s">
        <v>7</v>
      </c>
      <c r="AJ5" s="100" t="s">
        <v>5</v>
      </c>
      <c r="AK5" s="80" t="s">
        <v>6</v>
      </c>
      <c r="AL5" s="42" t="s">
        <v>7</v>
      </c>
      <c r="AM5" s="100" t="s">
        <v>5</v>
      </c>
      <c r="AN5" s="80" t="s">
        <v>6</v>
      </c>
      <c r="AO5" s="42" t="s">
        <v>7</v>
      </c>
    </row>
    <row r="6" spans="2:41" x14ac:dyDescent="0.15">
      <c r="B6" s="8" t="s">
        <v>39</v>
      </c>
      <c r="C6" s="45">
        <v>85</v>
      </c>
      <c r="D6" s="85">
        <v>198.78823529411764</v>
      </c>
      <c r="E6" s="137">
        <v>36.181123109541346</v>
      </c>
      <c r="F6" s="101">
        <v>9</v>
      </c>
      <c r="G6" s="85">
        <v>187.77777777777777</v>
      </c>
      <c r="H6" s="137">
        <v>33.506632842535005</v>
      </c>
      <c r="I6" s="101">
        <v>8</v>
      </c>
      <c r="J6" s="85">
        <v>184.5</v>
      </c>
      <c r="K6" s="137">
        <v>28.77002408261567</v>
      </c>
      <c r="L6" s="101">
        <v>8</v>
      </c>
      <c r="M6" s="85">
        <v>205.625</v>
      </c>
      <c r="N6" s="137">
        <v>21.810466032880374</v>
      </c>
      <c r="O6" s="101">
        <v>14</v>
      </c>
      <c r="P6" s="85">
        <v>230.07142857142858</v>
      </c>
      <c r="Q6" s="137">
        <v>27.127800913778074</v>
      </c>
      <c r="R6" s="101">
        <v>20</v>
      </c>
      <c r="S6" s="85">
        <v>192.9</v>
      </c>
      <c r="T6" s="137">
        <v>30.440450926876583</v>
      </c>
      <c r="U6" s="101">
        <v>20</v>
      </c>
      <c r="V6" s="85">
        <v>194.8</v>
      </c>
      <c r="W6" s="137">
        <v>45.86433082587449</v>
      </c>
      <c r="X6" s="101">
        <v>6</v>
      </c>
      <c r="Y6" s="85">
        <v>185.16666666666666</v>
      </c>
      <c r="Z6" s="138">
        <v>34.037724169906966</v>
      </c>
      <c r="AA6" s="48">
        <v>17</v>
      </c>
      <c r="AB6" s="85">
        <v>186.23529411764707</v>
      </c>
      <c r="AC6" s="137">
        <v>30.435442767776312</v>
      </c>
      <c r="AD6" s="101">
        <v>31</v>
      </c>
      <c r="AE6" s="85">
        <v>215.12903225806451</v>
      </c>
      <c r="AF6" s="137">
        <v>29.707173023232261</v>
      </c>
      <c r="AG6" s="101">
        <v>22</v>
      </c>
      <c r="AH6" s="85">
        <v>196.40909090909091</v>
      </c>
      <c r="AI6" s="137">
        <v>28.62675919470006</v>
      </c>
      <c r="AJ6" s="101">
        <v>15</v>
      </c>
      <c r="AK6" s="85">
        <v>182.73333333333332</v>
      </c>
      <c r="AL6" s="137">
        <v>51.06643665247217</v>
      </c>
      <c r="AM6" s="101">
        <v>26</v>
      </c>
      <c r="AN6" s="85">
        <v>192.57692307692307</v>
      </c>
      <c r="AO6" s="137">
        <v>42.982948318534937</v>
      </c>
    </row>
    <row r="7" spans="2:41" x14ac:dyDescent="0.15">
      <c r="B7" s="8" t="s">
        <v>40</v>
      </c>
      <c r="C7" s="45">
        <v>118</v>
      </c>
      <c r="D7" s="85">
        <v>214.32203389830508</v>
      </c>
      <c r="E7" s="137">
        <v>34.996674165776149</v>
      </c>
      <c r="F7" s="101">
        <v>6</v>
      </c>
      <c r="G7" s="85">
        <v>169.5</v>
      </c>
      <c r="H7" s="137">
        <v>24.337214302380623</v>
      </c>
      <c r="I7" s="101">
        <v>13</v>
      </c>
      <c r="J7" s="85">
        <v>189.23076923076923</v>
      </c>
      <c r="K7" s="137">
        <v>24.789627690339373</v>
      </c>
      <c r="L7" s="101">
        <v>16</v>
      </c>
      <c r="M7" s="85">
        <v>216.625</v>
      </c>
      <c r="N7" s="137">
        <v>28.936424566049393</v>
      </c>
      <c r="O7" s="101">
        <v>30</v>
      </c>
      <c r="P7" s="85">
        <v>229.23333333333332</v>
      </c>
      <c r="Q7" s="137">
        <v>30.256014885995977</v>
      </c>
      <c r="R7" s="101">
        <v>20</v>
      </c>
      <c r="S7" s="85">
        <v>236</v>
      </c>
      <c r="T7" s="137">
        <v>28.595178099223581</v>
      </c>
      <c r="U7" s="101">
        <v>22</v>
      </c>
      <c r="V7" s="85">
        <v>209.72727272727272</v>
      </c>
      <c r="W7" s="137">
        <v>32.801251163973582</v>
      </c>
      <c r="X7" s="101">
        <v>11</v>
      </c>
      <c r="Y7" s="85">
        <v>194.18181818181819</v>
      </c>
      <c r="Z7" s="138">
        <v>37.954757756619067</v>
      </c>
      <c r="AA7" s="48">
        <v>19</v>
      </c>
      <c r="AB7" s="85">
        <v>183</v>
      </c>
      <c r="AC7" s="137">
        <v>25.748786379167466</v>
      </c>
      <c r="AD7" s="101">
        <v>54</v>
      </c>
      <c r="AE7" s="85">
        <v>226.25925925925927</v>
      </c>
      <c r="AF7" s="137">
        <v>31.323741785440475</v>
      </c>
      <c r="AG7" s="101">
        <v>26</v>
      </c>
      <c r="AH7" s="85">
        <v>227.88461538461539</v>
      </c>
      <c r="AI7" s="137">
        <v>25.282922177749754</v>
      </c>
      <c r="AJ7" s="101">
        <v>19</v>
      </c>
      <c r="AK7" s="85">
        <v>193.15789473684211</v>
      </c>
      <c r="AL7" s="137">
        <v>36.326089733435872</v>
      </c>
      <c r="AM7" s="101">
        <v>33</v>
      </c>
      <c r="AN7" s="85">
        <v>204.54545454545453</v>
      </c>
      <c r="AO7" s="137">
        <v>34.80848577312986</v>
      </c>
    </row>
    <row r="8" spans="2:41" x14ac:dyDescent="0.15">
      <c r="AO8" s="3"/>
    </row>
  </sheetData>
  <mergeCells count="13">
    <mergeCell ref="R4:T4"/>
    <mergeCell ref="C4:E4"/>
    <mergeCell ref="F4:H4"/>
    <mergeCell ref="I4:K4"/>
    <mergeCell ref="L4:N4"/>
    <mergeCell ref="O4:Q4"/>
    <mergeCell ref="AM4:AO4"/>
    <mergeCell ref="U4:W4"/>
    <mergeCell ref="X4:Z4"/>
    <mergeCell ref="AA4:AC4"/>
    <mergeCell ref="AD4:AF4"/>
    <mergeCell ref="AG4:AI4"/>
    <mergeCell ref="AJ4:AL4"/>
  </mergeCells>
  <phoneticPr fontId="18"/>
  <printOptions horizontalCentered="1"/>
  <pageMargins left="0.31496062992125984" right="0.31496062992125984" top="0.59055118110236227" bottom="0.39370078740157483" header="0.31496062992125984" footer="0.19685039370078741"/>
  <pageSetup paperSize="9" scale="70" firstPageNumber="154" orientation="landscape" useFirstPageNumber="1" horizontalDpi="1200" verticalDpi="1200" r:id="rId1"/>
  <headerFooter>
    <oddHeader>&amp;R&amp;"HG丸ｺﾞｼｯｸM-PRO,標準"&amp;8(15)血清総コレステロール値の平均値及び標準偏差―年齢階級別、人数、平均値、標準偏差―男性・女性、20歳以上〔コレステロール又は中性脂肪を下げる薬の使用者除外〕 〔年齢階級④〕</oddHeader>
    <oddFooter>&amp;C&amp;"HG丸ｺﾞｼｯｸM-PRO,標準"&amp;8鳥取県福祉保健部健康医療局健康政策課
― &amp;P ―</oddFooter>
  </headerFooter>
  <colBreaks count="1" manualBreakCount="1">
    <brk id="26" min="1" max="6" man="1"/>
  </col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rgb="FF00B0F0"/>
  </sheetPr>
  <dimension ref="B1:Y12"/>
  <sheetViews>
    <sheetView zoomScale="80" zoomScaleNormal="80" workbookViewId="0"/>
  </sheetViews>
  <sheetFormatPr defaultRowHeight="18.75" x14ac:dyDescent="0.15"/>
  <cols>
    <col min="1" max="2" width="3.625" style="1" customWidth="1"/>
    <col min="3" max="3" width="18.875" style="1" bestFit="1" customWidth="1"/>
    <col min="4" max="4" width="6.125" style="1" customWidth="1"/>
    <col min="5" max="5" width="9" style="1"/>
    <col min="6" max="6" width="6.125" style="1" customWidth="1"/>
    <col min="7" max="7" width="9" style="1"/>
    <col min="8" max="8" width="6.125" style="1" customWidth="1"/>
    <col min="9" max="9" width="9" style="1"/>
    <col min="10" max="10" width="6.125" style="1" customWidth="1"/>
    <col min="11" max="11" width="9" style="1"/>
    <col min="12" max="12" width="6.125" style="1" customWidth="1"/>
    <col min="13" max="13" width="9" style="1"/>
    <col min="14" max="14" width="6.125" style="1" customWidth="1"/>
    <col min="15" max="15" width="9" style="1"/>
    <col min="16" max="16" width="6.125" style="1" customWidth="1"/>
    <col min="17" max="17" width="9" style="1"/>
    <col min="18" max="18" width="6.125" style="1" customWidth="1"/>
    <col min="19" max="16384" width="9" style="1"/>
  </cols>
  <sheetData>
    <row r="1" spans="2:25" ht="18.75" customHeight="1" x14ac:dyDescent="0.15"/>
    <row r="2" spans="2:25" x14ac:dyDescent="0.15">
      <c r="B2" s="2" t="s">
        <v>154</v>
      </c>
    </row>
    <row r="4" spans="2:25" x14ac:dyDescent="0.15">
      <c r="B4" s="37"/>
      <c r="C4" s="38"/>
      <c r="D4" s="230" t="s">
        <v>8</v>
      </c>
      <c r="E4" s="223"/>
      <c r="F4" s="230" t="s">
        <v>9</v>
      </c>
      <c r="G4" s="223"/>
      <c r="H4" s="230" t="s">
        <v>10</v>
      </c>
      <c r="I4" s="223"/>
      <c r="J4" s="230" t="s">
        <v>11</v>
      </c>
      <c r="K4" s="223"/>
      <c r="L4" s="230" t="s">
        <v>12</v>
      </c>
      <c r="M4" s="223"/>
      <c r="N4" s="230" t="s">
        <v>13</v>
      </c>
      <c r="O4" s="223"/>
      <c r="P4" s="230" t="s">
        <v>14</v>
      </c>
      <c r="Q4" s="223"/>
      <c r="R4" s="230" t="s">
        <v>15</v>
      </c>
      <c r="S4" s="231"/>
      <c r="T4" s="242" t="s">
        <v>86</v>
      </c>
      <c r="U4" s="223"/>
      <c r="V4" s="230" t="s">
        <v>87</v>
      </c>
      <c r="W4" s="223"/>
      <c r="X4" s="230" t="s">
        <v>140</v>
      </c>
      <c r="Y4" s="223"/>
    </row>
    <row r="5" spans="2:25" x14ac:dyDescent="0.15">
      <c r="B5" s="98"/>
      <c r="C5" s="99"/>
      <c r="D5" s="41" t="s">
        <v>5</v>
      </c>
      <c r="E5" s="42" t="s">
        <v>155</v>
      </c>
      <c r="F5" s="100" t="s">
        <v>5</v>
      </c>
      <c r="G5" s="42" t="s">
        <v>155</v>
      </c>
      <c r="H5" s="100" t="s">
        <v>5</v>
      </c>
      <c r="I5" s="42" t="s">
        <v>155</v>
      </c>
      <c r="J5" s="100" t="s">
        <v>5</v>
      </c>
      <c r="K5" s="42" t="s">
        <v>155</v>
      </c>
      <c r="L5" s="100" t="s">
        <v>5</v>
      </c>
      <c r="M5" s="42" t="s">
        <v>155</v>
      </c>
      <c r="N5" s="100" t="s">
        <v>5</v>
      </c>
      <c r="O5" s="42" t="s">
        <v>155</v>
      </c>
      <c r="P5" s="100" t="s">
        <v>5</v>
      </c>
      <c r="Q5" s="42" t="s">
        <v>155</v>
      </c>
      <c r="R5" s="100" t="s">
        <v>5</v>
      </c>
      <c r="S5" s="43" t="s">
        <v>155</v>
      </c>
      <c r="T5" s="44" t="s">
        <v>5</v>
      </c>
      <c r="U5" s="42" t="s">
        <v>155</v>
      </c>
      <c r="V5" s="100" t="s">
        <v>5</v>
      </c>
      <c r="W5" s="42" t="s">
        <v>155</v>
      </c>
      <c r="X5" s="100" t="s">
        <v>5</v>
      </c>
      <c r="Y5" s="42" t="s">
        <v>155</v>
      </c>
    </row>
    <row r="6" spans="2:25" x14ac:dyDescent="0.15">
      <c r="B6" s="240" t="s">
        <v>39</v>
      </c>
      <c r="C6" s="9" t="s">
        <v>8</v>
      </c>
      <c r="D6" s="45">
        <v>99</v>
      </c>
      <c r="E6" s="137">
        <v>100</v>
      </c>
      <c r="F6" s="101">
        <v>9</v>
      </c>
      <c r="G6" s="137">
        <v>100</v>
      </c>
      <c r="H6" s="101">
        <v>8</v>
      </c>
      <c r="I6" s="137">
        <v>100</v>
      </c>
      <c r="J6" s="101">
        <v>10</v>
      </c>
      <c r="K6" s="137">
        <v>100</v>
      </c>
      <c r="L6" s="101">
        <v>15</v>
      </c>
      <c r="M6" s="137">
        <v>100</v>
      </c>
      <c r="N6" s="101">
        <v>25</v>
      </c>
      <c r="O6" s="137">
        <v>100</v>
      </c>
      <c r="P6" s="101">
        <v>25</v>
      </c>
      <c r="Q6" s="137">
        <v>100</v>
      </c>
      <c r="R6" s="101">
        <v>7</v>
      </c>
      <c r="S6" s="138">
        <v>100</v>
      </c>
      <c r="T6" s="48">
        <v>37</v>
      </c>
      <c r="U6" s="137">
        <v>100</v>
      </c>
      <c r="V6" s="101">
        <v>28</v>
      </c>
      <c r="W6" s="137">
        <v>100</v>
      </c>
      <c r="X6" s="101">
        <v>17</v>
      </c>
      <c r="Y6" s="137">
        <v>100</v>
      </c>
    </row>
    <row r="7" spans="2:25" x14ac:dyDescent="0.15">
      <c r="B7" s="240"/>
      <c r="C7" s="154" t="s">
        <v>156</v>
      </c>
      <c r="D7" s="50">
        <v>88</v>
      </c>
      <c r="E7" s="155">
        <v>88.888888888888886</v>
      </c>
      <c r="F7" s="102">
        <v>9</v>
      </c>
      <c r="G7" s="155">
        <v>100</v>
      </c>
      <c r="H7" s="102">
        <v>8</v>
      </c>
      <c r="I7" s="155">
        <v>100</v>
      </c>
      <c r="J7" s="102">
        <v>9</v>
      </c>
      <c r="K7" s="155">
        <v>90</v>
      </c>
      <c r="L7" s="102">
        <v>9</v>
      </c>
      <c r="M7" s="155">
        <v>60</v>
      </c>
      <c r="N7" s="102">
        <v>24</v>
      </c>
      <c r="O7" s="155">
        <v>96</v>
      </c>
      <c r="P7" s="102">
        <v>22</v>
      </c>
      <c r="Q7" s="155">
        <v>88</v>
      </c>
      <c r="R7" s="102">
        <v>7</v>
      </c>
      <c r="S7" s="156">
        <v>100</v>
      </c>
      <c r="T7" s="53">
        <v>29</v>
      </c>
      <c r="U7" s="155">
        <v>78.378378378378372</v>
      </c>
      <c r="V7" s="102">
        <v>26</v>
      </c>
      <c r="W7" s="155">
        <v>92.857142857142861</v>
      </c>
      <c r="X7" s="102">
        <v>16</v>
      </c>
      <c r="Y7" s="155">
        <v>94.117647058823536</v>
      </c>
    </row>
    <row r="8" spans="2:25" ht="19.5" thickBot="1" x14ac:dyDescent="0.2">
      <c r="B8" s="241"/>
      <c r="C8" s="157" t="s">
        <v>157</v>
      </c>
      <c r="D8" s="68">
        <v>11</v>
      </c>
      <c r="E8" s="158">
        <v>11.111111111111111</v>
      </c>
      <c r="F8" s="103">
        <v>0</v>
      </c>
      <c r="G8" s="158">
        <v>0</v>
      </c>
      <c r="H8" s="103">
        <v>0</v>
      </c>
      <c r="I8" s="158">
        <v>0</v>
      </c>
      <c r="J8" s="103">
        <v>1</v>
      </c>
      <c r="K8" s="158">
        <v>10</v>
      </c>
      <c r="L8" s="103">
        <v>6</v>
      </c>
      <c r="M8" s="158">
        <v>40</v>
      </c>
      <c r="N8" s="103">
        <v>1</v>
      </c>
      <c r="O8" s="158">
        <v>4</v>
      </c>
      <c r="P8" s="103">
        <v>3</v>
      </c>
      <c r="Q8" s="158">
        <v>12</v>
      </c>
      <c r="R8" s="103">
        <v>0</v>
      </c>
      <c r="S8" s="159">
        <v>0</v>
      </c>
      <c r="T8" s="71">
        <v>8</v>
      </c>
      <c r="U8" s="158">
        <v>21.621621621621621</v>
      </c>
      <c r="V8" s="103">
        <v>2</v>
      </c>
      <c r="W8" s="158">
        <v>7.1428571428571432</v>
      </c>
      <c r="X8" s="103">
        <v>1</v>
      </c>
      <c r="Y8" s="158">
        <v>5.882352941176471</v>
      </c>
    </row>
    <row r="9" spans="2:25" ht="19.5" thickTop="1" x14ac:dyDescent="0.15">
      <c r="B9" s="228" t="s">
        <v>40</v>
      </c>
      <c r="C9" s="160" t="s">
        <v>8</v>
      </c>
      <c r="D9" s="45">
        <v>156</v>
      </c>
      <c r="E9" s="137">
        <v>100</v>
      </c>
      <c r="F9" s="101">
        <v>6</v>
      </c>
      <c r="G9" s="137">
        <v>100</v>
      </c>
      <c r="H9" s="101">
        <v>13</v>
      </c>
      <c r="I9" s="137">
        <v>100</v>
      </c>
      <c r="J9" s="101">
        <v>16</v>
      </c>
      <c r="K9" s="137">
        <v>100</v>
      </c>
      <c r="L9" s="101">
        <v>34</v>
      </c>
      <c r="M9" s="137">
        <v>100</v>
      </c>
      <c r="N9" s="101">
        <v>32</v>
      </c>
      <c r="O9" s="137">
        <v>100</v>
      </c>
      <c r="P9" s="101">
        <v>38</v>
      </c>
      <c r="Q9" s="137">
        <v>100</v>
      </c>
      <c r="R9" s="101">
        <v>17</v>
      </c>
      <c r="S9" s="138">
        <v>100</v>
      </c>
      <c r="T9" s="48">
        <v>61</v>
      </c>
      <c r="U9" s="137">
        <v>100</v>
      </c>
      <c r="V9" s="101">
        <v>44</v>
      </c>
      <c r="W9" s="137">
        <v>100</v>
      </c>
      <c r="X9" s="101">
        <v>32</v>
      </c>
      <c r="Y9" s="137">
        <v>100</v>
      </c>
    </row>
    <row r="10" spans="2:25" x14ac:dyDescent="0.15">
      <c r="B10" s="240"/>
      <c r="C10" s="154" t="s">
        <v>156</v>
      </c>
      <c r="D10" s="50">
        <v>127</v>
      </c>
      <c r="E10" s="155">
        <v>81.410256410256409</v>
      </c>
      <c r="F10" s="102">
        <v>6</v>
      </c>
      <c r="G10" s="155">
        <v>100</v>
      </c>
      <c r="H10" s="102">
        <v>13</v>
      </c>
      <c r="I10" s="155">
        <v>100</v>
      </c>
      <c r="J10" s="102">
        <v>13</v>
      </c>
      <c r="K10" s="155">
        <v>81.25</v>
      </c>
      <c r="L10" s="102">
        <v>21</v>
      </c>
      <c r="M10" s="155">
        <v>61.764705882352942</v>
      </c>
      <c r="N10" s="102">
        <v>23</v>
      </c>
      <c r="O10" s="155">
        <v>71.875</v>
      </c>
      <c r="P10" s="102">
        <v>35</v>
      </c>
      <c r="Q10" s="155">
        <v>92.10526315789474</v>
      </c>
      <c r="R10" s="102">
        <v>16</v>
      </c>
      <c r="S10" s="156">
        <v>94.117647058823536</v>
      </c>
      <c r="T10" s="53">
        <v>43</v>
      </c>
      <c r="U10" s="155">
        <v>70.491803278688522</v>
      </c>
      <c r="V10" s="102">
        <v>34</v>
      </c>
      <c r="W10" s="155">
        <v>77.272727272727266</v>
      </c>
      <c r="X10" s="102">
        <v>31</v>
      </c>
      <c r="Y10" s="155">
        <v>96.875</v>
      </c>
    </row>
    <row r="11" spans="2:25" x14ac:dyDescent="0.15">
      <c r="B11" s="240"/>
      <c r="C11" s="160" t="s">
        <v>157</v>
      </c>
      <c r="D11" s="60">
        <v>29</v>
      </c>
      <c r="E11" s="161">
        <v>18.589743589743591</v>
      </c>
      <c r="F11" s="105">
        <v>0</v>
      </c>
      <c r="G11" s="161">
        <v>0</v>
      </c>
      <c r="H11" s="105">
        <v>0</v>
      </c>
      <c r="I11" s="161">
        <v>0</v>
      </c>
      <c r="J11" s="105">
        <v>3</v>
      </c>
      <c r="K11" s="161">
        <v>18.75</v>
      </c>
      <c r="L11" s="105">
        <v>13</v>
      </c>
      <c r="M11" s="161">
        <v>38.235294117647058</v>
      </c>
      <c r="N11" s="105">
        <v>9</v>
      </c>
      <c r="O11" s="161">
        <v>28.125</v>
      </c>
      <c r="P11" s="105">
        <v>3</v>
      </c>
      <c r="Q11" s="161">
        <v>7.8947368421052628</v>
      </c>
      <c r="R11" s="105">
        <v>1</v>
      </c>
      <c r="S11" s="162">
        <v>5.882352941176471</v>
      </c>
      <c r="T11" s="63">
        <v>18</v>
      </c>
      <c r="U11" s="161">
        <v>29.508196721311474</v>
      </c>
      <c r="V11" s="105">
        <v>10</v>
      </c>
      <c r="W11" s="161">
        <v>22.727272727272727</v>
      </c>
      <c r="X11" s="105">
        <v>1</v>
      </c>
      <c r="Y11" s="161">
        <v>3.125</v>
      </c>
    </row>
    <row r="12" spans="2:25" x14ac:dyDescent="0.15">
      <c r="Y12" s="3"/>
    </row>
  </sheetData>
  <mergeCells count="13">
    <mergeCell ref="X4:Y4"/>
    <mergeCell ref="B6:B8"/>
    <mergeCell ref="D4:E4"/>
    <mergeCell ref="F4:G4"/>
    <mergeCell ref="H4:I4"/>
    <mergeCell ref="J4:K4"/>
    <mergeCell ref="L4:M4"/>
    <mergeCell ref="N4:O4"/>
    <mergeCell ref="B9:B11"/>
    <mergeCell ref="P4:Q4"/>
    <mergeCell ref="R4:S4"/>
    <mergeCell ref="T4:U4"/>
    <mergeCell ref="V4:W4"/>
  </mergeCells>
  <phoneticPr fontId="18"/>
  <printOptions horizontalCentered="1"/>
  <pageMargins left="0.31496062992125984" right="0.31496062992125984" top="0.59055118110236227" bottom="0.39370078740157483" header="0.31496062992125984" footer="0.19685039370078741"/>
  <pageSetup paperSize="9" scale="71" firstPageNumber="156" orientation="landscape" useFirstPageNumber="1" horizontalDpi="1200" verticalDpi="1200" r:id="rId1"/>
  <headerFooter>
    <oddFooter>&amp;C&amp;"HG丸ｺﾞｼｯｸM-PRO,標準"&amp;8鳥取県福祉保健部健康医療局健康政策課
― &amp;P ―</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rgb="FF00B0F0"/>
  </sheetPr>
  <dimension ref="B1:AO8"/>
  <sheetViews>
    <sheetView view="pageBreakPreview" topLeftCell="B1" zoomScale="60" zoomScaleNormal="80" workbookViewId="0">
      <selection activeCell="V18" sqref="V18"/>
    </sheetView>
  </sheetViews>
  <sheetFormatPr defaultRowHeight="18.75" x14ac:dyDescent="0.15"/>
  <cols>
    <col min="1" max="1" width="3.625" style="1" customWidth="1"/>
    <col min="2" max="2" width="9" style="1"/>
    <col min="3" max="3" width="6.125" style="1" customWidth="1"/>
    <col min="4" max="5" width="9" style="1"/>
    <col min="6" max="6" width="6.125" style="1" customWidth="1"/>
    <col min="7" max="8" width="9" style="1"/>
    <col min="9" max="9" width="6.125" style="1" customWidth="1"/>
    <col min="10" max="11" width="9" style="1"/>
    <col min="12" max="12" width="6.125" style="1" customWidth="1"/>
    <col min="13" max="14" width="9" style="1"/>
    <col min="15" max="15" width="6.125" style="1" customWidth="1"/>
    <col min="16" max="17" width="9" style="1"/>
    <col min="18" max="18" width="6.125" style="1" customWidth="1"/>
    <col min="19" max="20" width="9" style="1"/>
    <col min="21" max="21" width="6.125" style="1" customWidth="1"/>
    <col min="22" max="23" width="9" style="1"/>
    <col min="24" max="24" width="6.125" style="1" customWidth="1"/>
    <col min="25" max="26" width="9" style="1"/>
    <col min="27" max="27" width="6.125" style="1" customWidth="1"/>
    <col min="28" max="29" width="9" style="1"/>
    <col min="30" max="30" width="6.125" style="1" customWidth="1"/>
    <col min="31" max="32" width="9" style="1"/>
    <col min="33" max="33" width="6.125" style="1" customWidth="1"/>
    <col min="34" max="35" width="9" style="1"/>
    <col min="36" max="36" width="6.125" style="1" customWidth="1"/>
    <col min="37" max="38" width="9" style="1"/>
    <col min="39" max="39" width="6.125" style="1" customWidth="1"/>
    <col min="40" max="16384" width="9" style="1"/>
  </cols>
  <sheetData>
    <row r="1" spans="2:41" ht="18.75" customHeight="1" x14ac:dyDescent="0.15"/>
    <row r="2" spans="2:41" x14ac:dyDescent="0.15">
      <c r="C2" s="225" t="s">
        <v>320</v>
      </c>
      <c r="D2" s="225"/>
      <c r="E2" s="225"/>
      <c r="F2" s="225"/>
      <c r="G2" s="225"/>
      <c r="H2" s="225"/>
      <c r="I2" s="225"/>
      <c r="J2" s="225"/>
      <c r="K2" s="225"/>
      <c r="L2" s="225"/>
      <c r="M2" s="225"/>
      <c r="N2" s="225"/>
      <c r="O2" s="225"/>
      <c r="P2" s="225"/>
      <c r="Q2" s="225"/>
      <c r="R2" s="225"/>
      <c r="S2" s="225"/>
      <c r="T2" s="225"/>
      <c r="U2" s="225"/>
      <c r="V2" s="225"/>
      <c r="W2" s="225"/>
    </row>
    <row r="3" spans="2:41" x14ac:dyDescent="0.15">
      <c r="AO3" s="3" t="s">
        <v>158</v>
      </c>
    </row>
    <row r="4" spans="2:41" x14ac:dyDescent="0.15">
      <c r="B4" s="34"/>
      <c r="C4" s="221" t="s">
        <v>8</v>
      </c>
      <c r="D4" s="221"/>
      <c r="E4" s="221"/>
      <c r="F4" s="221" t="s">
        <v>9</v>
      </c>
      <c r="G4" s="221"/>
      <c r="H4" s="221"/>
      <c r="I4" s="221" t="s">
        <v>10</v>
      </c>
      <c r="J4" s="221"/>
      <c r="K4" s="221"/>
      <c r="L4" s="221" t="s">
        <v>11</v>
      </c>
      <c r="M4" s="221"/>
      <c r="N4" s="221"/>
      <c r="O4" s="221" t="s">
        <v>12</v>
      </c>
      <c r="P4" s="221"/>
      <c r="Q4" s="221"/>
      <c r="R4" s="221" t="s">
        <v>13</v>
      </c>
      <c r="S4" s="221"/>
      <c r="T4" s="221"/>
      <c r="U4" s="221" t="s">
        <v>14</v>
      </c>
      <c r="V4" s="221"/>
      <c r="W4" s="221"/>
      <c r="X4" s="221" t="s">
        <v>25</v>
      </c>
      <c r="Y4" s="221"/>
      <c r="Z4" s="222"/>
      <c r="AA4" s="223" t="s">
        <v>139</v>
      </c>
      <c r="AB4" s="221"/>
      <c r="AC4" s="221"/>
      <c r="AD4" s="221" t="s">
        <v>86</v>
      </c>
      <c r="AE4" s="221"/>
      <c r="AF4" s="221"/>
      <c r="AG4" s="221" t="s">
        <v>87</v>
      </c>
      <c r="AH4" s="221"/>
      <c r="AI4" s="221"/>
      <c r="AJ4" s="221" t="s">
        <v>88</v>
      </c>
      <c r="AK4" s="221"/>
      <c r="AL4" s="221"/>
      <c r="AM4" s="221" t="s">
        <v>152</v>
      </c>
      <c r="AN4" s="221"/>
      <c r="AO4" s="221"/>
    </row>
    <row r="5" spans="2:41" x14ac:dyDescent="0.15">
      <c r="B5" s="35"/>
      <c r="C5" s="41" t="s">
        <v>5</v>
      </c>
      <c r="D5" s="80" t="s">
        <v>6</v>
      </c>
      <c r="E5" s="42" t="s">
        <v>7</v>
      </c>
      <c r="F5" s="100" t="s">
        <v>5</v>
      </c>
      <c r="G5" s="80" t="s">
        <v>6</v>
      </c>
      <c r="H5" s="42" t="s">
        <v>7</v>
      </c>
      <c r="I5" s="100" t="s">
        <v>5</v>
      </c>
      <c r="J5" s="80" t="s">
        <v>6</v>
      </c>
      <c r="K5" s="42" t="s">
        <v>7</v>
      </c>
      <c r="L5" s="100" t="s">
        <v>5</v>
      </c>
      <c r="M5" s="80" t="s">
        <v>6</v>
      </c>
      <c r="N5" s="42" t="s">
        <v>7</v>
      </c>
      <c r="O5" s="100" t="s">
        <v>5</v>
      </c>
      <c r="P5" s="80" t="s">
        <v>6</v>
      </c>
      <c r="Q5" s="42" t="s">
        <v>7</v>
      </c>
      <c r="R5" s="100" t="s">
        <v>5</v>
      </c>
      <c r="S5" s="80" t="s">
        <v>6</v>
      </c>
      <c r="T5" s="42" t="s">
        <v>7</v>
      </c>
      <c r="U5" s="100" t="s">
        <v>5</v>
      </c>
      <c r="V5" s="80" t="s">
        <v>6</v>
      </c>
      <c r="W5" s="42" t="s">
        <v>7</v>
      </c>
      <c r="X5" s="100" t="s">
        <v>5</v>
      </c>
      <c r="Y5" s="80" t="s">
        <v>6</v>
      </c>
      <c r="Z5" s="43" t="s">
        <v>7</v>
      </c>
      <c r="AA5" s="44" t="s">
        <v>5</v>
      </c>
      <c r="AB5" s="80" t="s">
        <v>6</v>
      </c>
      <c r="AC5" s="42" t="s">
        <v>7</v>
      </c>
      <c r="AD5" s="100" t="s">
        <v>5</v>
      </c>
      <c r="AE5" s="80" t="s">
        <v>6</v>
      </c>
      <c r="AF5" s="42" t="s">
        <v>7</v>
      </c>
      <c r="AG5" s="100" t="s">
        <v>5</v>
      </c>
      <c r="AH5" s="80" t="s">
        <v>6</v>
      </c>
      <c r="AI5" s="42" t="s">
        <v>7</v>
      </c>
      <c r="AJ5" s="100" t="s">
        <v>5</v>
      </c>
      <c r="AK5" s="80" t="s">
        <v>6</v>
      </c>
      <c r="AL5" s="42" t="s">
        <v>7</v>
      </c>
      <c r="AM5" s="100" t="s">
        <v>5</v>
      </c>
      <c r="AN5" s="80" t="s">
        <v>6</v>
      </c>
      <c r="AO5" s="42" t="s">
        <v>7</v>
      </c>
    </row>
    <row r="6" spans="2:41" x14ac:dyDescent="0.15">
      <c r="B6" s="8" t="s">
        <v>39</v>
      </c>
      <c r="C6" s="45">
        <v>85</v>
      </c>
      <c r="D6" s="85">
        <v>55.258823529411764</v>
      </c>
      <c r="E6" s="137">
        <v>17.298605050543173</v>
      </c>
      <c r="F6" s="101">
        <v>9</v>
      </c>
      <c r="G6" s="85">
        <v>54.555555555555557</v>
      </c>
      <c r="H6" s="137">
        <v>11.56623438193165</v>
      </c>
      <c r="I6" s="101">
        <v>8</v>
      </c>
      <c r="J6" s="85">
        <v>57.25</v>
      </c>
      <c r="K6" s="137">
        <v>18.63751976141522</v>
      </c>
      <c r="L6" s="101">
        <v>8</v>
      </c>
      <c r="M6" s="85">
        <v>57.125</v>
      </c>
      <c r="N6" s="137">
        <v>21.85299914035992</v>
      </c>
      <c r="O6" s="101">
        <v>14</v>
      </c>
      <c r="P6" s="85">
        <v>52.928571428571431</v>
      </c>
      <c r="Q6" s="137">
        <v>15.69646842060726</v>
      </c>
      <c r="R6" s="101">
        <v>20</v>
      </c>
      <c r="S6" s="85">
        <v>57.25</v>
      </c>
      <c r="T6" s="137">
        <v>18.168437061650568</v>
      </c>
      <c r="U6" s="101">
        <v>20</v>
      </c>
      <c r="V6" s="85">
        <v>54.85</v>
      </c>
      <c r="W6" s="137">
        <v>20.18669441931857</v>
      </c>
      <c r="X6" s="101">
        <v>6</v>
      </c>
      <c r="Y6" s="85">
        <v>51.333333333333336</v>
      </c>
      <c r="Z6" s="138">
        <v>12.323419438884111</v>
      </c>
      <c r="AA6" s="48">
        <v>17</v>
      </c>
      <c r="AB6" s="85">
        <v>55.823529411764703</v>
      </c>
      <c r="AC6" s="137">
        <v>14.858647709825611</v>
      </c>
      <c r="AD6" s="101">
        <v>31</v>
      </c>
      <c r="AE6" s="85">
        <v>55.967741935483872</v>
      </c>
      <c r="AF6" s="137">
        <v>18.632380186059148</v>
      </c>
      <c r="AG6" s="101">
        <v>22</v>
      </c>
      <c r="AH6" s="85">
        <v>56.81818181818182</v>
      </c>
      <c r="AI6" s="137">
        <v>20.513958926119319</v>
      </c>
      <c r="AJ6" s="101">
        <v>15</v>
      </c>
      <c r="AK6" s="85">
        <v>50.866666666666667</v>
      </c>
      <c r="AL6" s="137">
        <v>11.915576040668455</v>
      </c>
      <c r="AM6" s="101">
        <v>26</v>
      </c>
      <c r="AN6" s="85">
        <v>54.03846153846154</v>
      </c>
      <c r="AO6" s="137">
        <v>18.50293116072319</v>
      </c>
    </row>
    <row r="7" spans="2:41" x14ac:dyDescent="0.15">
      <c r="B7" s="8" t="s">
        <v>40</v>
      </c>
      <c r="C7" s="45">
        <v>118</v>
      </c>
      <c r="D7" s="85">
        <v>68.237288135593218</v>
      </c>
      <c r="E7" s="137">
        <v>16.343888774561652</v>
      </c>
      <c r="F7" s="101">
        <v>6</v>
      </c>
      <c r="G7" s="85">
        <v>71.5</v>
      </c>
      <c r="H7" s="137">
        <v>11.184811129384348</v>
      </c>
      <c r="I7" s="101">
        <v>13</v>
      </c>
      <c r="J7" s="85">
        <v>66.384615384615387</v>
      </c>
      <c r="K7" s="137">
        <v>15.697868547133297</v>
      </c>
      <c r="L7" s="101">
        <v>16</v>
      </c>
      <c r="M7" s="85">
        <v>65.1875</v>
      </c>
      <c r="N7" s="137">
        <v>17.971157447421131</v>
      </c>
      <c r="O7" s="101">
        <v>30</v>
      </c>
      <c r="P7" s="85">
        <v>74.033333333333331</v>
      </c>
      <c r="Q7" s="137">
        <v>18.306741425201693</v>
      </c>
      <c r="R7" s="101">
        <v>20</v>
      </c>
      <c r="S7" s="85">
        <v>71.05</v>
      </c>
      <c r="T7" s="137">
        <v>12.638600022404209</v>
      </c>
      <c r="U7" s="101">
        <v>22</v>
      </c>
      <c r="V7" s="85">
        <v>65.227272727272734</v>
      </c>
      <c r="W7" s="137">
        <v>17.465426577702743</v>
      </c>
      <c r="X7" s="101">
        <v>11</v>
      </c>
      <c r="Y7" s="85">
        <v>58.18181818181818</v>
      </c>
      <c r="Z7" s="138">
        <v>9.6521311824713631</v>
      </c>
      <c r="AA7" s="48">
        <v>19</v>
      </c>
      <c r="AB7" s="85">
        <v>68</v>
      </c>
      <c r="AC7" s="137">
        <v>14.317821063276353</v>
      </c>
      <c r="AD7" s="101">
        <v>54</v>
      </c>
      <c r="AE7" s="85">
        <v>72.055555555555557</v>
      </c>
      <c r="AF7" s="137">
        <v>17.602976449288725</v>
      </c>
      <c r="AG7" s="101">
        <v>26</v>
      </c>
      <c r="AH7" s="85">
        <v>65.269230769230774</v>
      </c>
      <c r="AI7" s="137">
        <v>15.45718652875146</v>
      </c>
      <c r="AJ7" s="101">
        <v>19</v>
      </c>
      <c r="AK7" s="85">
        <v>61.684210526315788</v>
      </c>
      <c r="AL7" s="137">
        <v>13.609851952737712</v>
      </c>
      <c r="AM7" s="101">
        <v>33</v>
      </c>
      <c r="AN7" s="85">
        <v>62.878787878787875</v>
      </c>
      <c r="AO7" s="137">
        <v>15.513618162274348</v>
      </c>
    </row>
    <row r="8" spans="2:41" x14ac:dyDescent="0.15">
      <c r="B8" s="163"/>
      <c r="AO8" s="3"/>
    </row>
  </sheetData>
  <mergeCells count="14">
    <mergeCell ref="C2:W2"/>
    <mergeCell ref="R4:T4"/>
    <mergeCell ref="C4:E4"/>
    <mergeCell ref="F4:H4"/>
    <mergeCell ref="I4:K4"/>
    <mergeCell ref="L4:N4"/>
    <mergeCell ref="O4:Q4"/>
    <mergeCell ref="AM4:AO4"/>
    <mergeCell ref="U4:W4"/>
    <mergeCell ref="X4:Z4"/>
    <mergeCell ref="AA4:AC4"/>
    <mergeCell ref="AD4:AF4"/>
    <mergeCell ref="AG4:AI4"/>
    <mergeCell ref="AJ4:AL4"/>
  </mergeCells>
  <phoneticPr fontId="18"/>
  <printOptions horizontalCentered="1"/>
  <pageMargins left="0.31496062992125984" right="0.31496062992125984" top="0.59055118110236227" bottom="0.39370078740157483" header="0.31496062992125984" footer="0.19685039370078741"/>
  <pageSetup paperSize="9" scale="70" firstPageNumber="157" orientation="landscape" useFirstPageNumber="1" horizontalDpi="1200" verticalDpi="1200" r:id="rId1"/>
  <headerFooter>
    <oddHeader>&amp;R&amp;"HG丸ｺﾞｼｯｸM-PRO,標準"&amp;8(17)血清HDL-コレステロール値の平均値及び標準偏差―年齢階級別、人数、平均値、標準偏差―男性・女性、20歳以上〔コレステロール又は中性脂肪を下げる薬の使用者除外〕〔年齢階級④〕</oddHeader>
    <oddFooter>&amp;C&amp;"HG丸ｺﾞｼｯｸM-PRO,標準"&amp;8鳥取県福祉保健部健康医療局健康政策課
― &amp;P ―</oddFooter>
  </headerFooter>
  <colBreaks count="1" manualBreakCount="1">
    <brk id="26" min="1" max="6" man="1"/>
  </col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rgb="FF00B0F0"/>
  </sheetPr>
  <dimension ref="B1:AO8"/>
  <sheetViews>
    <sheetView view="pageBreakPreview" topLeftCell="B1" zoomScale="60" zoomScaleNormal="80" workbookViewId="0">
      <selection activeCell="O11" sqref="O11"/>
    </sheetView>
  </sheetViews>
  <sheetFormatPr defaultRowHeight="18.75" x14ac:dyDescent="0.15"/>
  <cols>
    <col min="1" max="1" width="3.625" style="1" customWidth="1"/>
    <col min="2" max="2" width="9" style="1"/>
    <col min="3" max="3" width="6.125" style="1" customWidth="1"/>
    <col min="4" max="5" width="9" style="1"/>
    <col min="6" max="6" width="6.125" style="1" customWidth="1"/>
    <col min="7" max="8" width="9" style="1"/>
    <col min="9" max="9" width="6.125" style="1" customWidth="1"/>
    <col min="10" max="11" width="9" style="1"/>
    <col min="12" max="12" width="6.125" style="1" customWidth="1"/>
    <col min="13" max="14" width="9" style="1"/>
    <col min="15" max="15" width="6.125" style="1" customWidth="1"/>
    <col min="16" max="17" width="9" style="1"/>
    <col min="18" max="18" width="6.125" style="1" customWidth="1"/>
    <col min="19" max="20" width="9" style="1"/>
    <col min="21" max="21" width="6.125" style="1" customWidth="1"/>
    <col min="22" max="23" width="9" style="1"/>
    <col min="24" max="24" width="6.125" style="1" customWidth="1"/>
    <col min="25" max="26" width="9" style="1"/>
    <col min="27" max="27" width="6.125" style="1" customWidth="1"/>
    <col min="28" max="29" width="9" style="1"/>
    <col min="30" max="30" width="6.125" style="1" customWidth="1"/>
    <col min="31" max="32" width="9" style="1"/>
    <col min="33" max="33" width="6.125" style="1" customWidth="1"/>
    <col min="34" max="35" width="9" style="1"/>
    <col min="36" max="36" width="6.125" style="1" customWidth="1"/>
    <col min="37" max="38" width="9" style="1"/>
    <col min="39" max="39" width="6.125" style="1" customWidth="1"/>
    <col min="40" max="16384" width="9" style="1"/>
  </cols>
  <sheetData>
    <row r="1" spans="2:41" ht="18.75" customHeight="1" x14ac:dyDescent="0.15"/>
    <row r="2" spans="2:41" x14ac:dyDescent="0.15">
      <c r="C2" s="225" t="s">
        <v>159</v>
      </c>
      <c r="D2" s="225"/>
      <c r="E2" s="225"/>
      <c r="F2" s="225"/>
      <c r="G2" s="225"/>
      <c r="H2" s="225"/>
      <c r="I2" s="225"/>
      <c r="J2" s="225"/>
      <c r="K2" s="225"/>
      <c r="L2" s="225"/>
      <c r="M2" s="225"/>
      <c r="N2" s="225"/>
      <c r="O2" s="225"/>
      <c r="P2" s="225"/>
      <c r="Q2" s="225"/>
      <c r="R2" s="225"/>
      <c r="S2" s="225"/>
      <c r="T2" s="225"/>
      <c r="U2" s="225"/>
      <c r="V2" s="225"/>
      <c r="W2" s="225"/>
      <c r="X2" s="215"/>
    </row>
    <row r="3" spans="2:41" x14ac:dyDescent="0.15">
      <c r="AO3" s="3" t="s">
        <v>153</v>
      </c>
    </row>
    <row r="4" spans="2:41" x14ac:dyDescent="0.15">
      <c r="B4" s="34"/>
      <c r="C4" s="221" t="s">
        <v>8</v>
      </c>
      <c r="D4" s="221"/>
      <c r="E4" s="221"/>
      <c r="F4" s="221" t="s">
        <v>9</v>
      </c>
      <c r="G4" s="221"/>
      <c r="H4" s="221"/>
      <c r="I4" s="221" t="s">
        <v>10</v>
      </c>
      <c r="J4" s="221"/>
      <c r="K4" s="221"/>
      <c r="L4" s="221" t="s">
        <v>11</v>
      </c>
      <c r="M4" s="221"/>
      <c r="N4" s="221"/>
      <c r="O4" s="221" t="s">
        <v>12</v>
      </c>
      <c r="P4" s="221"/>
      <c r="Q4" s="221"/>
      <c r="R4" s="221" t="s">
        <v>13</v>
      </c>
      <c r="S4" s="221"/>
      <c r="T4" s="221"/>
      <c r="U4" s="221" t="s">
        <v>14</v>
      </c>
      <c r="V4" s="221"/>
      <c r="W4" s="221"/>
      <c r="X4" s="221" t="s">
        <v>25</v>
      </c>
      <c r="Y4" s="221"/>
      <c r="Z4" s="222"/>
      <c r="AA4" s="223" t="s">
        <v>139</v>
      </c>
      <c r="AB4" s="221"/>
      <c r="AC4" s="221"/>
      <c r="AD4" s="221" t="s">
        <v>86</v>
      </c>
      <c r="AE4" s="221"/>
      <c r="AF4" s="221"/>
      <c r="AG4" s="221" t="s">
        <v>87</v>
      </c>
      <c r="AH4" s="221"/>
      <c r="AI4" s="221"/>
      <c r="AJ4" s="221" t="s">
        <v>88</v>
      </c>
      <c r="AK4" s="221"/>
      <c r="AL4" s="221"/>
      <c r="AM4" s="221" t="s">
        <v>152</v>
      </c>
      <c r="AN4" s="221"/>
      <c r="AO4" s="221"/>
    </row>
    <row r="5" spans="2:41" x14ac:dyDescent="0.15">
      <c r="B5" s="35"/>
      <c r="C5" s="41" t="s">
        <v>5</v>
      </c>
      <c r="D5" s="80" t="s">
        <v>6</v>
      </c>
      <c r="E5" s="42" t="s">
        <v>7</v>
      </c>
      <c r="F5" s="100" t="s">
        <v>5</v>
      </c>
      <c r="G5" s="80" t="s">
        <v>6</v>
      </c>
      <c r="H5" s="42" t="s">
        <v>7</v>
      </c>
      <c r="I5" s="100" t="s">
        <v>5</v>
      </c>
      <c r="J5" s="80" t="s">
        <v>6</v>
      </c>
      <c r="K5" s="42" t="s">
        <v>7</v>
      </c>
      <c r="L5" s="100" t="s">
        <v>5</v>
      </c>
      <c r="M5" s="80" t="s">
        <v>6</v>
      </c>
      <c r="N5" s="42" t="s">
        <v>7</v>
      </c>
      <c r="O5" s="100" t="s">
        <v>5</v>
      </c>
      <c r="P5" s="80" t="s">
        <v>6</v>
      </c>
      <c r="Q5" s="42" t="s">
        <v>7</v>
      </c>
      <c r="R5" s="100" t="s">
        <v>5</v>
      </c>
      <c r="S5" s="80" t="s">
        <v>6</v>
      </c>
      <c r="T5" s="42" t="s">
        <v>7</v>
      </c>
      <c r="U5" s="100" t="s">
        <v>5</v>
      </c>
      <c r="V5" s="80" t="s">
        <v>6</v>
      </c>
      <c r="W5" s="42" t="s">
        <v>7</v>
      </c>
      <c r="X5" s="100" t="s">
        <v>5</v>
      </c>
      <c r="Y5" s="80" t="s">
        <v>6</v>
      </c>
      <c r="Z5" s="43" t="s">
        <v>7</v>
      </c>
      <c r="AA5" s="44" t="s">
        <v>5</v>
      </c>
      <c r="AB5" s="80" t="s">
        <v>6</v>
      </c>
      <c r="AC5" s="42" t="s">
        <v>7</v>
      </c>
      <c r="AD5" s="100" t="s">
        <v>5</v>
      </c>
      <c r="AE5" s="80" t="s">
        <v>6</v>
      </c>
      <c r="AF5" s="42" t="s">
        <v>7</v>
      </c>
      <c r="AG5" s="100" t="s">
        <v>5</v>
      </c>
      <c r="AH5" s="80" t="s">
        <v>6</v>
      </c>
      <c r="AI5" s="42" t="s">
        <v>7</v>
      </c>
      <c r="AJ5" s="100" t="s">
        <v>5</v>
      </c>
      <c r="AK5" s="80" t="s">
        <v>6</v>
      </c>
      <c r="AL5" s="42" t="s">
        <v>7</v>
      </c>
      <c r="AM5" s="100" t="s">
        <v>5</v>
      </c>
      <c r="AN5" s="80" t="s">
        <v>6</v>
      </c>
      <c r="AO5" s="42" t="s">
        <v>7</v>
      </c>
    </row>
    <row r="6" spans="2:41" x14ac:dyDescent="0.15">
      <c r="B6" s="8" t="s">
        <v>39</v>
      </c>
      <c r="C6" s="45">
        <v>85</v>
      </c>
      <c r="D6" s="85">
        <v>117.30588235294118</v>
      </c>
      <c r="E6" s="137">
        <v>34.705915349174838</v>
      </c>
      <c r="F6" s="101">
        <v>9</v>
      </c>
      <c r="G6" s="85">
        <v>117.66666666666667</v>
      </c>
      <c r="H6" s="137">
        <v>34.322004603461025</v>
      </c>
      <c r="I6" s="101">
        <v>8</v>
      </c>
      <c r="J6" s="85">
        <v>109.375</v>
      </c>
      <c r="K6" s="137">
        <v>27.144783766209773</v>
      </c>
      <c r="L6" s="101">
        <v>8</v>
      </c>
      <c r="M6" s="85">
        <v>129.75</v>
      </c>
      <c r="N6" s="137">
        <v>31.540223751357793</v>
      </c>
      <c r="O6" s="101">
        <v>14</v>
      </c>
      <c r="P6" s="85">
        <v>132.35714285714286</v>
      </c>
      <c r="Q6" s="137">
        <v>37.070841004045931</v>
      </c>
      <c r="R6" s="101">
        <v>20</v>
      </c>
      <c r="S6" s="85">
        <v>112.5</v>
      </c>
      <c r="T6" s="137">
        <v>27.389010473853233</v>
      </c>
      <c r="U6" s="101">
        <v>20</v>
      </c>
      <c r="V6" s="85">
        <v>114.15</v>
      </c>
      <c r="W6" s="137">
        <v>44.662800958668988</v>
      </c>
      <c r="X6" s="101">
        <v>6</v>
      </c>
      <c r="Y6" s="85">
        <v>102.16666666666667</v>
      </c>
      <c r="Z6" s="138">
        <v>23.077405977853473</v>
      </c>
      <c r="AA6" s="48">
        <v>17</v>
      </c>
      <c r="AB6" s="85">
        <v>113.76470588235294</v>
      </c>
      <c r="AC6" s="137">
        <v>30.488787717300067</v>
      </c>
      <c r="AD6" s="101">
        <v>31</v>
      </c>
      <c r="AE6" s="85">
        <v>128.48387096774192</v>
      </c>
      <c r="AF6" s="137">
        <v>30.894304726213363</v>
      </c>
      <c r="AG6" s="101">
        <v>22</v>
      </c>
      <c r="AH6" s="85">
        <v>111.81818181818181</v>
      </c>
      <c r="AI6" s="137">
        <v>34.200579727245156</v>
      </c>
      <c r="AJ6" s="101">
        <v>15</v>
      </c>
      <c r="AK6" s="85">
        <v>106.26666666666667</v>
      </c>
      <c r="AL6" s="137">
        <v>43.532363439935878</v>
      </c>
      <c r="AM6" s="101">
        <v>26</v>
      </c>
      <c r="AN6" s="85">
        <v>111.38461538461539</v>
      </c>
      <c r="AO6" s="137">
        <v>40.608449291325506</v>
      </c>
    </row>
    <row r="7" spans="2:41" x14ac:dyDescent="0.15">
      <c r="B7" s="8" t="s">
        <v>40</v>
      </c>
      <c r="C7" s="45">
        <v>118</v>
      </c>
      <c r="D7" s="85">
        <v>126.23728813559322</v>
      </c>
      <c r="E7" s="137">
        <v>31.327789462120283</v>
      </c>
      <c r="F7" s="101">
        <v>6</v>
      </c>
      <c r="G7" s="85">
        <v>87</v>
      </c>
      <c r="H7" s="137">
        <v>18.750999973334757</v>
      </c>
      <c r="I7" s="101">
        <v>13</v>
      </c>
      <c r="J7" s="85">
        <v>112.46153846153847</v>
      </c>
      <c r="K7" s="137">
        <v>22.385320281438126</v>
      </c>
      <c r="L7" s="101">
        <v>16</v>
      </c>
      <c r="M7" s="85">
        <v>134.5</v>
      </c>
      <c r="N7" s="137">
        <v>32.808535474781557</v>
      </c>
      <c r="O7" s="101">
        <v>30</v>
      </c>
      <c r="P7" s="85">
        <v>134.43333333333334</v>
      </c>
      <c r="Q7" s="137">
        <v>28.019307792938129</v>
      </c>
      <c r="R7" s="101">
        <v>20</v>
      </c>
      <c r="S7" s="85">
        <v>143.85</v>
      </c>
      <c r="T7" s="137">
        <v>27.838396429921627</v>
      </c>
      <c r="U7" s="101">
        <v>22</v>
      </c>
      <c r="V7" s="85">
        <v>118.77272727272727</v>
      </c>
      <c r="W7" s="137">
        <v>28.860801919660652</v>
      </c>
      <c r="X7" s="101">
        <v>11</v>
      </c>
      <c r="Y7" s="85">
        <v>112.45454545454545</v>
      </c>
      <c r="Z7" s="138">
        <v>34.051031221869422</v>
      </c>
      <c r="AA7" s="48">
        <v>19</v>
      </c>
      <c r="AB7" s="85">
        <v>104.42105263157895</v>
      </c>
      <c r="AC7" s="137">
        <v>24.074688851049629</v>
      </c>
      <c r="AD7" s="101">
        <v>54</v>
      </c>
      <c r="AE7" s="85">
        <v>134.22222222222223</v>
      </c>
      <c r="AF7" s="137">
        <v>29.921070172231023</v>
      </c>
      <c r="AG7" s="101">
        <v>26</v>
      </c>
      <c r="AH7" s="85">
        <v>138.15384615384616</v>
      </c>
      <c r="AI7" s="137">
        <v>26.370729694405213</v>
      </c>
      <c r="AJ7" s="101">
        <v>19</v>
      </c>
      <c r="AK7" s="85">
        <v>109.05263157894737</v>
      </c>
      <c r="AL7" s="137">
        <v>31.420930186758774</v>
      </c>
      <c r="AM7" s="101">
        <v>33</v>
      </c>
      <c r="AN7" s="85">
        <v>116.66666666666667</v>
      </c>
      <c r="AO7" s="137">
        <v>30.300233772475519</v>
      </c>
    </row>
    <row r="8" spans="2:41" x14ac:dyDescent="0.15">
      <c r="AO8" s="3"/>
    </row>
  </sheetData>
  <mergeCells count="14">
    <mergeCell ref="C2:W2"/>
    <mergeCell ref="R4:T4"/>
    <mergeCell ref="C4:E4"/>
    <mergeCell ref="F4:H4"/>
    <mergeCell ref="I4:K4"/>
    <mergeCell ref="L4:N4"/>
    <mergeCell ref="O4:Q4"/>
    <mergeCell ref="AM4:AO4"/>
    <mergeCell ref="U4:W4"/>
    <mergeCell ref="X4:Z4"/>
    <mergeCell ref="AA4:AC4"/>
    <mergeCell ref="AD4:AF4"/>
    <mergeCell ref="AG4:AI4"/>
    <mergeCell ref="AJ4:AL4"/>
  </mergeCells>
  <phoneticPr fontId="18"/>
  <printOptions horizontalCentered="1"/>
  <pageMargins left="0.31496062992125984" right="0.31496062992125984" top="0.59055118110236227" bottom="0.39370078740157483" header="0.31496062992125984" footer="0.19685039370078741"/>
  <pageSetup paperSize="9" scale="71" firstPageNumber="159" orientation="landscape" useFirstPageNumber="1" horizontalDpi="1200" verticalDpi="1200" r:id="rId1"/>
  <headerFooter>
    <oddHeader>&amp;R&amp;"HG丸ｺﾞｼｯｸM-PRO,標準"&amp;8(18)血清LDL-コレステロール値(直説法)の平均値及び標準偏差―年齢階級別、人数、平均値、標準偏差―男性・女性、20歳以上〔コレステロール又は中性脂肪を下げる薬の使用者除外〕　　〔年齢階級④〕</oddHeader>
    <oddFooter>&amp;C&amp;"HG丸ｺﾞｼｯｸM-PRO,標準"&amp;8鳥取県福祉保健部健康医療局健康政策課
― &amp;P ―</oddFooter>
  </headerFooter>
  <colBreaks count="1" manualBreakCount="1">
    <brk id="26" min="1" max="6"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00B0F0"/>
    <pageSetUpPr fitToPage="1"/>
  </sheetPr>
  <dimension ref="B1:N21"/>
  <sheetViews>
    <sheetView zoomScale="80" zoomScaleNormal="80" workbookViewId="0">
      <selection activeCell="J22" sqref="J22"/>
    </sheetView>
  </sheetViews>
  <sheetFormatPr defaultRowHeight="18.75" x14ac:dyDescent="0.15"/>
  <cols>
    <col min="1" max="1" width="3.625" style="1" customWidth="1"/>
    <col min="2" max="2" width="10.625" style="1" customWidth="1"/>
    <col min="3" max="3" width="6.375" style="1" customWidth="1"/>
    <col min="4" max="5" width="9.625" style="1" customWidth="1"/>
    <col min="6" max="6" width="6.375" style="1" customWidth="1"/>
    <col min="7" max="8" width="9.625" style="1" customWidth="1"/>
    <col min="9" max="9" width="6.375" style="1" customWidth="1"/>
    <col min="10" max="11" width="9.625" style="1" customWidth="1"/>
    <col min="12" max="12" width="6.375" style="1" customWidth="1"/>
    <col min="13" max="14" width="9.625" style="1" customWidth="1"/>
    <col min="15" max="16384" width="9" style="1"/>
  </cols>
  <sheetData>
    <row r="1" spans="2:14" ht="18.75" customHeight="1" x14ac:dyDescent="0.15"/>
    <row r="2" spans="2:14" x14ac:dyDescent="0.15">
      <c r="B2" s="2" t="s">
        <v>0</v>
      </c>
    </row>
    <row r="3" spans="2:14" x14ac:dyDescent="0.15">
      <c r="N3" s="3"/>
    </row>
    <row r="4" spans="2:14" x14ac:dyDescent="0.15">
      <c r="B4" s="218"/>
      <c r="C4" s="221" t="s">
        <v>1</v>
      </c>
      <c r="D4" s="221"/>
      <c r="E4" s="221"/>
      <c r="F4" s="221"/>
      <c r="G4" s="221"/>
      <c r="H4" s="222"/>
      <c r="I4" s="223" t="s">
        <v>2</v>
      </c>
      <c r="J4" s="221"/>
      <c r="K4" s="221"/>
      <c r="L4" s="221"/>
      <c r="M4" s="221"/>
      <c r="N4" s="221"/>
    </row>
    <row r="5" spans="2:14" x14ac:dyDescent="0.15">
      <c r="B5" s="219"/>
      <c r="C5" s="221" t="s">
        <v>3</v>
      </c>
      <c r="D5" s="221"/>
      <c r="E5" s="221"/>
      <c r="F5" s="221" t="s">
        <v>4</v>
      </c>
      <c r="G5" s="221"/>
      <c r="H5" s="222"/>
      <c r="I5" s="223" t="s">
        <v>3</v>
      </c>
      <c r="J5" s="221"/>
      <c r="K5" s="221"/>
      <c r="L5" s="221" t="s">
        <v>4</v>
      </c>
      <c r="M5" s="221"/>
      <c r="N5" s="221"/>
    </row>
    <row r="6" spans="2:14" x14ac:dyDescent="0.15">
      <c r="B6" s="220"/>
      <c r="C6" s="4" t="s">
        <v>5</v>
      </c>
      <c r="D6" s="4" t="s">
        <v>6</v>
      </c>
      <c r="E6" s="5" t="s">
        <v>7</v>
      </c>
      <c r="F6" s="4" t="s">
        <v>5</v>
      </c>
      <c r="G6" s="4" t="s">
        <v>6</v>
      </c>
      <c r="H6" s="6" t="s">
        <v>7</v>
      </c>
      <c r="I6" s="7" t="s">
        <v>5</v>
      </c>
      <c r="J6" s="4" t="s">
        <v>6</v>
      </c>
      <c r="K6" s="5" t="s">
        <v>7</v>
      </c>
      <c r="L6" s="4" t="s">
        <v>5</v>
      </c>
      <c r="M6" s="4" t="s">
        <v>6</v>
      </c>
      <c r="N6" s="5" t="s">
        <v>7</v>
      </c>
    </row>
    <row r="7" spans="2:14" x14ac:dyDescent="0.15">
      <c r="B7" s="8" t="s">
        <v>8</v>
      </c>
      <c r="C7" s="9">
        <v>117</v>
      </c>
      <c r="D7" s="10">
        <v>166.91196581196579</v>
      </c>
      <c r="E7" s="10">
        <v>8.645550603645809</v>
      </c>
      <c r="F7" s="9">
        <v>117</v>
      </c>
      <c r="G7" s="10">
        <v>65.665811965811969</v>
      </c>
      <c r="H7" s="11">
        <v>10.888234415573407</v>
      </c>
      <c r="I7" s="12">
        <v>171</v>
      </c>
      <c r="J7" s="10">
        <v>152.84795321637432</v>
      </c>
      <c r="K7" s="10">
        <v>6.9314826457538388</v>
      </c>
      <c r="L7" s="9">
        <v>171</v>
      </c>
      <c r="M7" s="10">
        <v>51.604678362573097</v>
      </c>
      <c r="N7" s="10">
        <v>8.8523098538676361</v>
      </c>
    </row>
    <row r="8" spans="2:14" x14ac:dyDescent="0.15">
      <c r="B8" s="13" t="s">
        <v>9</v>
      </c>
      <c r="C8" s="14">
        <v>10</v>
      </c>
      <c r="D8" s="15">
        <v>166.55</v>
      </c>
      <c r="E8" s="15">
        <v>17.361659546893041</v>
      </c>
      <c r="F8" s="14">
        <v>10</v>
      </c>
      <c r="G8" s="15">
        <v>72.070000000000007</v>
      </c>
      <c r="H8" s="16">
        <v>12.311426490144129</v>
      </c>
      <c r="I8" s="17">
        <v>6</v>
      </c>
      <c r="J8" s="15">
        <v>157.20000000000002</v>
      </c>
      <c r="K8" s="15">
        <v>3.7099865228865725</v>
      </c>
      <c r="L8" s="14">
        <v>6</v>
      </c>
      <c r="M8" s="15">
        <v>51.599999999999994</v>
      </c>
      <c r="N8" s="15">
        <v>6.8908635162801692</v>
      </c>
    </row>
    <row r="9" spans="2:14" x14ac:dyDescent="0.15">
      <c r="B9" s="18" t="s">
        <v>10</v>
      </c>
      <c r="C9" s="19">
        <v>10</v>
      </c>
      <c r="D9" s="20">
        <v>169.95000000000002</v>
      </c>
      <c r="E9" s="20">
        <v>6.4491601520404709</v>
      </c>
      <c r="F9" s="19">
        <v>10</v>
      </c>
      <c r="G9" s="20">
        <v>65.989999999999995</v>
      </c>
      <c r="H9" s="21">
        <v>13.803417451244973</v>
      </c>
      <c r="I9" s="22">
        <v>14</v>
      </c>
      <c r="J9" s="20">
        <v>158.43571428571428</v>
      </c>
      <c r="K9" s="20">
        <v>4.92616360995937</v>
      </c>
      <c r="L9" s="19">
        <v>14</v>
      </c>
      <c r="M9" s="20">
        <v>53.364285714285714</v>
      </c>
      <c r="N9" s="20">
        <v>11.898326135854784</v>
      </c>
    </row>
    <row r="10" spans="2:14" x14ac:dyDescent="0.15">
      <c r="B10" s="18" t="s">
        <v>11</v>
      </c>
      <c r="C10" s="19">
        <v>14</v>
      </c>
      <c r="D10" s="20">
        <v>170.45000000000002</v>
      </c>
      <c r="E10" s="20">
        <v>6.5000295857314851</v>
      </c>
      <c r="F10" s="19">
        <v>14</v>
      </c>
      <c r="G10" s="20">
        <v>69.464285714285722</v>
      </c>
      <c r="H10" s="21">
        <v>9.4496729404417668</v>
      </c>
      <c r="I10" s="22">
        <v>18</v>
      </c>
      <c r="J10" s="20">
        <v>158.32777777777775</v>
      </c>
      <c r="K10" s="20">
        <v>3.8424571727194312</v>
      </c>
      <c r="L10" s="19">
        <v>18</v>
      </c>
      <c r="M10" s="20">
        <v>55.338888888888889</v>
      </c>
      <c r="N10" s="20">
        <v>10.683915281938239</v>
      </c>
    </row>
    <row r="11" spans="2:14" x14ac:dyDescent="0.15">
      <c r="B11" s="18" t="s">
        <v>12</v>
      </c>
      <c r="C11" s="19">
        <v>22</v>
      </c>
      <c r="D11" s="20">
        <v>170.35000000000002</v>
      </c>
      <c r="E11" s="20">
        <v>4.6029752283040768</v>
      </c>
      <c r="F11" s="19">
        <v>22</v>
      </c>
      <c r="G11" s="20">
        <v>66.413636363636371</v>
      </c>
      <c r="H11" s="21">
        <v>9.0833335319114248</v>
      </c>
      <c r="I11" s="22">
        <v>41</v>
      </c>
      <c r="J11" s="20">
        <v>155.92195121951221</v>
      </c>
      <c r="K11" s="20">
        <v>4.8032547400237844</v>
      </c>
      <c r="L11" s="19">
        <v>41</v>
      </c>
      <c r="M11" s="20">
        <v>53.278048780487808</v>
      </c>
      <c r="N11" s="20">
        <v>7.6343798764248776</v>
      </c>
    </row>
    <row r="12" spans="2:14" x14ac:dyDescent="0.15">
      <c r="B12" s="18" t="s">
        <v>13</v>
      </c>
      <c r="C12" s="19">
        <v>28</v>
      </c>
      <c r="D12" s="20">
        <v>168.09642857142856</v>
      </c>
      <c r="E12" s="20">
        <v>4.8021200675177997</v>
      </c>
      <c r="F12" s="19">
        <v>28</v>
      </c>
      <c r="G12" s="20">
        <v>66.796428571428564</v>
      </c>
      <c r="H12" s="21">
        <v>12.050187708476736</v>
      </c>
      <c r="I12" s="22">
        <v>35</v>
      </c>
      <c r="J12" s="20">
        <v>153.08571428571426</v>
      </c>
      <c r="K12" s="20">
        <v>5.4430821100864213</v>
      </c>
      <c r="L12" s="19">
        <v>35</v>
      </c>
      <c r="M12" s="20">
        <v>52.482857142857142</v>
      </c>
      <c r="N12" s="20">
        <v>10.198370276790376</v>
      </c>
    </row>
    <row r="13" spans="2:14" x14ac:dyDescent="0.15">
      <c r="B13" s="18" t="s">
        <v>14</v>
      </c>
      <c r="C13" s="19">
        <v>26</v>
      </c>
      <c r="D13" s="20">
        <v>162.0230769230769</v>
      </c>
      <c r="E13" s="20">
        <v>8.5685614985157326</v>
      </c>
      <c r="F13" s="19">
        <v>26</v>
      </c>
      <c r="G13" s="20">
        <v>61.903846153846146</v>
      </c>
      <c r="H13" s="21">
        <v>8.594485709766813</v>
      </c>
      <c r="I13" s="22">
        <v>39</v>
      </c>
      <c r="J13" s="20">
        <v>148.29743589743583</v>
      </c>
      <c r="K13" s="20">
        <v>5.6966050452734871</v>
      </c>
      <c r="L13" s="19">
        <v>39</v>
      </c>
      <c r="M13" s="20">
        <v>49.448717948717949</v>
      </c>
      <c r="N13" s="20">
        <v>6.3831138991821463</v>
      </c>
    </row>
    <row r="14" spans="2:14" x14ac:dyDescent="0.15">
      <c r="B14" s="23" t="s">
        <v>15</v>
      </c>
      <c r="C14" s="24">
        <v>7</v>
      </c>
      <c r="D14" s="25">
        <v>158.62857142857141</v>
      </c>
      <c r="E14" s="25">
        <v>8.7661687347275219</v>
      </c>
      <c r="F14" s="24">
        <v>7</v>
      </c>
      <c r="G14" s="25">
        <v>55.557142857142857</v>
      </c>
      <c r="H14" s="26">
        <v>6.6835263005036136</v>
      </c>
      <c r="I14" s="27">
        <v>18</v>
      </c>
      <c r="J14" s="25">
        <v>143.96666666666667</v>
      </c>
      <c r="K14" s="25">
        <v>6.2358545808045553</v>
      </c>
      <c r="L14" s="24">
        <v>18</v>
      </c>
      <c r="M14" s="25">
        <v>45.655555555555551</v>
      </c>
      <c r="N14" s="25">
        <v>6.1026727242320193</v>
      </c>
    </row>
    <row r="15" spans="2:14" x14ac:dyDescent="0.15">
      <c r="B15" s="28" t="s">
        <v>16</v>
      </c>
      <c r="C15" s="29"/>
      <c r="D15" s="30"/>
      <c r="E15" s="30"/>
      <c r="F15" s="29"/>
      <c r="G15" s="30"/>
      <c r="H15" s="31"/>
      <c r="I15" s="32"/>
      <c r="J15" s="30"/>
      <c r="K15" s="30"/>
      <c r="L15" s="29"/>
      <c r="M15" s="30"/>
      <c r="N15" s="30"/>
    </row>
    <row r="16" spans="2:14" x14ac:dyDescent="0.15">
      <c r="B16" s="18" t="s">
        <v>17</v>
      </c>
      <c r="C16" s="19">
        <v>20</v>
      </c>
      <c r="D16" s="20">
        <v>168.25000000000003</v>
      </c>
      <c r="E16" s="20">
        <v>12.865641719016789</v>
      </c>
      <c r="F16" s="19">
        <v>20</v>
      </c>
      <c r="G16" s="20">
        <v>69.03</v>
      </c>
      <c r="H16" s="21">
        <v>13.106410645176641</v>
      </c>
      <c r="I16" s="22">
        <v>20</v>
      </c>
      <c r="J16" s="20">
        <v>158.065</v>
      </c>
      <c r="K16" s="20">
        <v>4.5346937458246366</v>
      </c>
      <c r="L16" s="19">
        <v>20</v>
      </c>
      <c r="M16" s="20">
        <v>52.835000000000001</v>
      </c>
      <c r="N16" s="20">
        <v>10.490360236652357</v>
      </c>
    </row>
    <row r="17" spans="2:14" x14ac:dyDescent="0.15">
      <c r="B17" s="18" t="s">
        <v>18</v>
      </c>
      <c r="C17" s="19">
        <v>51</v>
      </c>
      <c r="D17" s="20">
        <v>169.89411764705883</v>
      </c>
      <c r="E17" s="20">
        <v>5.2106203762970829</v>
      </c>
      <c r="F17" s="19">
        <v>51</v>
      </c>
      <c r="G17" s="20">
        <v>68.243137254901953</v>
      </c>
      <c r="H17" s="21">
        <v>10.542566194280456</v>
      </c>
      <c r="I17" s="22">
        <v>72</v>
      </c>
      <c r="J17" s="20">
        <v>155.92500000000004</v>
      </c>
      <c r="K17" s="20">
        <v>4.8299753593399393</v>
      </c>
      <c r="L17" s="19">
        <v>72</v>
      </c>
      <c r="M17" s="20">
        <v>53.62916666666667</v>
      </c>
      <c r="N17" s="20">
        <v>9.7953630521764659</v>
      </c>
    </row>
    <row r="18" spans="2:14" x14ac:dyDescent="0.15">
      <c r="B18" s="18" t="s">
        <v>19</v>
      </c>
      <c r="C18" s="19">
        <v>28</v>
      </c>
      <c r="D18" s="20">
        <v>165.09285714285713</v>
      </c>
      <c r="E18" s="20">
        <v>6.3308725378060755</v>
      </c>
      <c r="F18" s="19">
        <v>28</v>
      </c>
      <c r="G18" s="20">
        <v>63.564285714285724</v>
      </c>
      <c r="H18" s="21">
        <v>8.9466821611768825</v>
      </c>
      <c r="I18" s="22">
        <v>46</v>
      </c>
      <c r="J18" s="20">
        <v>150.53043478260869</v>
      </c>
      <c r="K18" s="20">
        <v>6.3269395643713651</v>
      </c>
      <c r="L18" s="19">
        <v>46</v>
      </c>
      <c r="M18" s="20">
        <v>51.345652173913045</v>
      </c>
      <c r="N18" s="20">
        <v>7.0688583557818028</v>
      </c>
    </row>
    <row r="19" spans="2:14" x14ac:dyDescent="0.15">
      <c r="B19" s="18" t="s">
        <v>20</v>
      </c>
      <c r="C19" s="19">
        <v>18</v>
      </c>
      <c r="D19" s="20">
        <v>159.80555555555554</v>
      </c>
      <c r="E19" s="20">
        <v>9.6856153026459655</v>
      </c>
      <c r="F19" s="19">
        <v>18</v>
      </c>
      <c r="G19" s="20">
        <v>57.894444444444439</v>
      </c>
      <c r="H19" s="21">
        <v>7.6470272749475257</v>
      </c>
      <c r="I19" s="22">
        <v>33</v>
      </c>
      <c r="J19" s="20">
        <v>146.20303030303029</v>
      </c>
      <c r="K19" s="20">
        <v>6.5885546996517386</v>
      </c>
      <c r="L19" s="19">
        <v>33</v>
      </c>
      <c r="M19" s="20">
        <v>46.803030303030305</v>
      </c>
      <c r="N19" s="20">
        <v>5.8110608351920439</v>
      </c>
    </row>
    <row r="20" spans="2:14" x14ac:dyDescent="0.15">
      <c r="B20" s="23" t="s">
        <v>21</v>
      </c>
      <c r="C20" s="24">
        <v>33</v>
      </c>
      <c r="D20" s="25">
        <v>161.30303030303031</v>
      </c>
      <c r="E20" s="25">
        <v>8.5880179919643318</v>
      </c>
      <c r="F20" s="24">
        <v>33</v>
      </c>
      <c r="G20" s="25">
        <v>60.557575757575755</v>
      </c>
      <c r="H20" s="26">
        <v>8.5454677425752514</v>
      </c>
      <c r="I20" s="27">
        <v>57</v>
      </c>
      <c r="J20" s="25">
        <v>146.92982456140348</v>
      </c>
      <c r="K20" s="25">
        <v>6.1603561154101865</v>
      </c>
      <c r="L20" s="24">
        <v>57</v>
      </c>
      <c r="M20" s="25">
        <v>48.250877192982458</v>
      </c>
      <c r="N20" s="25">
        <v>6.4898305834979952</v>
      </c>
    </row>
    <row r="21" spans="2:14" x14ac:dyDescent="0.15">
      <c r="N21" s="3"/>
    </row>
  </sheetData>
  <mergeCells count="7">
    <mergeCell ref="B4:B6"/>
    <mergeCell ref="C4:H4"/>
    <mergeCell ref="I4:N4"/>
    <mergeCell ref="C5:E5"/>
    <mergeCell ref="F5:H5"/>
    <mergeCell ref="I5:K5"/>
    <mergeCell ref="L5:N5"/>
  </mergeCells>
  <phoneticPr fontId="18"/>
  <printOptions horizontalCentered="1"/>
  <pageMargins left="0.31496062992125984" right="0.31496062992125984" top="0.59055118110236227" bottom="0.39370078740157483" header="0.31496062992125984" footer="0.19685039370078741"/>
  <pageSetup paperSize="9" firstPageNumber="137" orientation="landscape" useFirstPageNumber="1" horizontalDpi="1200" verticalDpi="1200" r:id="rId1"/>
  <headerFooter>
    <oddFooter>&amp;C&amp;"HG丸ｺﾞｼｯｸM-PRO,標準"&amp;8鳥取県福祉保健部健康医療局健康政策課
― &amp;P ―</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rgb="FF00B0F0"/>
  </sheetPr>
  <dimension ref="B1:Y12"/>
  <sheetViews>
    <sheetView zoomScale="80" zoomScaleNormal="80" workbookViewId="0"/>
  </sheetViews>
  <sheetFormatPr defaultRowHeight="18.75" x14ac:dyDescent="0.15"/>
  <cols>
    <col min="1" max="2" width="3.625" style="1" customWidth="1"/>
    <col min="3" max="3" width="18.875" style="1" bestFit="1" customWidth="1"/>
    <col min="4" max="4" width="6.125" style="1" customWidth="1"/>
    <col min="5" max="5" width="9" style="1"/>
    <col min="6" max="6" width="6.125" style="1" customWidth="1"/>
    <col min="7" max="7" width="9" style="1"/>
    <col min="8" max="8" width="6.125" style="1" customWidth="1"/>
    <col min="9" max="9" width="9" style="1"/>
    <col min="10" max="10" width="6.125" style="1" customWidth="1"/>
    <col min="11" max="11" width="9" style="1"/>
    <col min="12" max="12" width="6.125" style="1" customWidth="1"/>
    <col min="13" max="13" width="9" style="1"/>
    <col min="14" max="14" width="6.125" style="1" customWidth="1"/>
    <col min="15" max="15" width="9" style="1"/>
    <col min="16" max="16" width="6.125" style="1" customWidth="1"/>
    <col min="17" max="17" width="9" style="1"/>
    <col min="18" max="18" width="6.125" style="1" customWidth="1"/>
    <col min="19" max="16384" width="9" style="1"/>
  </cols>
  <sheetData>
    <row r="1" spans="2:25" ht="18.75" customHeight="1" x14ac:dyDescent="0.15"/>
    <row r="2" spans="2:25" x14ac:dyDescent="0.15">
      <c r="B2" s="2" t="s">
        <v>160</v>
      </c>
    </row>
    <row r="4" spans="2:25" x14ac:dyDescent="0.15">
      <c r="B4" s="37"/>
      <c r="C4" s="38"/>
      <c r="D4" s="230" t="s">
        <v>8</v>
      </c>
      <c r="E4" s="223"/>
      <c r="F4" s="230" t="s">
        <v>9</v>
      </c>
      <c r="G4" s="223"/>
      <c r="H4" s="230" t="s">
        <v>10</v>
      </c>
      <c r="I4" s="223"/>
      <c r="J4" s="230" t="s">
        <v>11</v>
      </c>
      <c r="K4" s="223"/>
      <c r="L4" s="230" t="s">
        <v>12</v>
      </c>
      <c r="M4" s="223"/>
      <c r="N4" s="230" t="s">
        <v>13</v>
      </c>
      <c r="O4" s="223"/>
      <c r="P4" s="230" t="s">
        <v>14</v>
      </c>
      <c r="Q4" s="223"/>
      <c r="R4" s="230" t="s">
        <v>15</v>
      </c>
      <c r="S4" s="231"/>
      <c r="T4" s="242" t="s">
        <v>86</v>
      </c>
      <c r="U4" s="223"/>
      <c r="V4" s="230" t="s">
        <v>87</v>
      </c>
      <c r="W4" s="223"/>
      <c r="X4" s="230" t="s">
        <v>140</v>
      </c>
      <c r="Y4" s="223"/>
    </row>
    <row r="5" spans="2:25" x14ac:dyDescent="0.15">
      <c r="B5" s="98"/>
      <c r="C5" s="99"/>
      <c r="D5" s="41" t="s">
        <v>5</v>
      </c>
      <c r="E5" s="42" t="s">
        <v>161</v>
      </c>
      <c r="F5" s="100" t="s">
        <v>5</v>
      </c>
      <c r="G5" s="42" t="s">
        <v>161</v>
      </c>
      <c r="H5" s="100" t="s">
        <v>5</v>
      </c>
      <c r="I5" s="42" t="s">
        <v>161</v>
      </c>
      <c r="J5" s="100" t="s">
        <v>5</v>
      </c>
      <c r="K5" s="42" t="s">
        <v>161</v>
      </c>
      <c r="L5" s="100" t="s">
        <v>5</v>
      </c>
      <c r="M5" s="42" t="s">
        <v>161</v>
      </c>
      <c r="N5" s="100" t="s">
        <v>5</v>
      </c>
      <c r="O5" s="42" t="s">
        <v>161</v>
      </c>
      <c r="P5" s="100" t="s">
        <v>5</v>
      </c>
      <c r="Q5" s="42" t="s">
        <v>161</v>
      </c>
      <c r="R5" s="100" t="s">
        <v>5</v>
      </c>
      <c r="S5" s="43" t="s">
        <v>161</v>
      </c>
      <c r="T5" s="44" t="s">
        <v>5</v>
      </c>
      <c r="U5" s="42" t="s">
        <v>161</v>
      </c>
      <c r="V5" s="100" t="s">
        <v>5</v>
      </c>
      <c r="W5" s="42" t="s">
        <v>161</v>
      </c>
      <c r="X5" s="100" t="s">
        <v>5</v>
      </c>
      <c r="Y5" s="42" t="s">
        <v>161</v>
      </c>
    </row>
    <row r="6" spans="2:25" x14ac:dyDescent="0.15">
      <c r="B6" s="240" t="s">
        <v>39</v>
      </c>
      <c r="C6" s="164" t="s">
        <v>8</v>
      </c>
      <c r="D6" s="45">
        <v>99</v>
      </c>
      <c r="E6" s="137">
        <v>100</v>
      </c>
      <c r="F6" s="101">
        <v>9</v>
      </c>
      <c r="G6" s="137">
        <v>100</v>
      </c>
      <c r="H6" s="101">
        <v>8</v>
      </c>
      <c r="I6" s="137">
        <v>100</v>
      </c>
      <c r="J6" s="101">
        <v>10</v>
      </c>
      <c r="K6" s="137">
        <v>100</v>
      </c>
      <c r="L6" s="101">
        <v>15</v>
      </c>
      <c r="M6" s="137">
        <v>100</v>
      </c>
      <c r="N6" s="101">
        <v>25</v>
      </c>
      <c r="O6" s="137">
        <v>100</v>
      </c>
      <c r="P6" s="101">
        <v>25</v>
      </c>
      <c r="Q6" s="137">
        <v>100</v>
      </c>
      <c r="R6" s="101">
        <v>7</v>
      </c>
      <c r="S6" s="138">
        <v>100</v>
      </c>
      <c r="T6" s="48">
        <v>37</v>
      </c>
      <c r="U6" s="137">
        <v>100</v>
      </c>
      <c r="V6" s="101">
        <v>28</v>
      </c>
      <c r="W6" s="137">
        <v>100</v>
      </c>
      <c r="X6" s="101">
        <v>17</v>
      </c>
      <c r="Y6" s="137">
        <v>100</v>
      </c>
    </row>
    <row r="7" spans="2:25" x14ac:dyDescent="0.15">
      <c r="B7" s="240"/>
      <c r="C7" s="154" t="s">
        <v>162</v>
      </c>
      <c r="D7" s="50">
        <v>89</v>
      </c>
      <c r="E7" s="155">
        <v>89.898989898989896</v>
      </c>
      <c r="F7" s="102">
        <v>8</v>
      </c>
      <c r="G7" s="155">
        <v>88.888888888888886</v>
      </c>
      <c r="H7" s="102">
        <v>8</v>
      </c>
      <c r="I7" s="155">
        <v>100</v>
      </c>
      <c r="J7" s="102">
        <v>9</v>
      </c>
      <c r="K7" s="155">
        <v>90</v>
      </c>
      <c r="L7" s="102">
        <v>11</v>
      </c>
      <c r="M7" s="155">
        <v>73.333333333333329</v>
      </c>
      <c r="N7" s="102">
        <v>24</v>
      </c>
      <c r="O7" s="155">
        <v>96</v>
      </c>
      <c r="P7" s="102">
        <v>22</v>
      </c>
      <c r="Q7" s="155">
        <v>88</v>
      </c>
      <c r="R7" s="102">
        <v>7</v>
      </c>
      <c r="S7" s="156">
        <v>100</v>
      </c>
      <c r="T7" s="53">
        <v>32</v>
      </c>
      <c r="U7" s="155">
        <v>86.486486486486484</v>
      </c>
      <c r="V7" s="102">
        <v>25</v>
      </c>
      <c r="W7" s="155">
        <v>89.285714285714292</v>
      </c>
      <c r="X7" s="102">
        <v>16</v>
      </c>
      <c r="Y7" s="155">
        <v>94.117647058823536</v>
      </c>
    </row>
    <row r="8" spans="2:25" ht="19.5" thickBot="1" x14ac:dyDescent="0.2">
      <c r="B8" s="241"/>
      <c r="C8" s="157" t="s">
        <v>163</v>
      </c>
      <c r="D8" s="68">
        <v>10</v>
      </c>
      <c r="E8" s="158">
        <v>10.1010101010101</v>
      </c>
      <c r="F8" s="103">
        <v>1</v>
      </c>
      <c r="G8" s="158">
        <v>11.111111111111111</v>
      </c>
      <c r="H8" s="103">
        <v>0</v>
      </c>
      <c r="I8" s="158">
        <v>0</v>
      </c>
      <c r="J8" s="103">
        <v>1</v>
      </c>
      <c r="K8" s="158">
        <v>10</v>
      </c>
      <c r="L8" s="103">
        <v>4</v>
      </c>
      <c r="M8" s="158">
        <v>26.666666666666668</v>
      </c>
      <c r="N8" s="103">
        <v>1</v>
      </c>
      <c r="O8" s="158">
        <v>4</v>
      </c>
      <c r="P8" s="103">
        <v>3</v>
      </c>
      <c r="Q8" s="158">
        <v>12</v>
      </c>
      <c r="R8" s="103">
        <v>0</v>
      </c>
      <c r="S8" s="159">
        <v>0</v>
      </c>
      <c r="T8" s="71">
        <v>5</v>
      </c>
      <c r="U8" s="158">
        <v>13.513513513513514</v>
      </c>
      <c r="V8" s="103">
        <v>3</v>
      </c>
      <c r="W8" s="158">
        <v>10.714285714285714</v>
      </c>
      <c r="X8" s="103">
        <v>1</v>
      </c>
      <c r="Y8" s="158">
        <v>5.882352941176471</v>
      </c>
    </row>
    <row r="9" spans="2:25" ht="19.5" thickTop="1" x14ac:dyDescent="0.15">
      <c r="B9" s="228" t="s">
        <v>40</v>
      </c>
      <c r="C9" s="115" t="s">
        <v>8</v>
      </c>
      <c r="D9" s="45">
        <v>156</v>
      </c>
      <c r="E9" s="137">
        <v>100</v>
      </c>
      <c r="F9" s="101">
        <v>6</v>
      </c>
      <c r="G9" s="137">
        <v>100</v>
      </c>
      <c r="H9" s="101">
        <v>13</v>
      </c>
      <c r="I9" s="137">
        <v>100</v>
      </c>
      <c r="J9" s="101">
        <v>16</v>
      </c>
      <c r="K9" s="137">
        <v>100</v>
      </c>
      <c r="L9" s="101">
        <v>34</v>
      </c>
      <c r="M9" s="137">
        <v>100</v>
      </c>
      <c r="N9" s="101">
        <v>32</v>
      </c>
      <c r="O9" s="137">
        <v>100</v>
      </c>
      <c r="P9" s="101">
        <v>38</v>
      </c>
      <c r="Q9" s="137">
        <v>100</v>
      </c>
      <c r="R9" s="101">
        <v>17</v>
      </c>
      <c r="S9" s="138">
        <v>100</v>
      </c>
      <c r="T9" s="48">
        <v>61</v>
      </c>
      <c r="U9" s="137">
        <v>100</v>
      </c>
      <c r="V9" s="101">
        <v>44</v>
      </c>
      <c r="W9" s="137">
        <v>100</v>
      </c>
      <c r="X9" s="101">
        <v>32</v>
      </c>
      <c r="Y9" s="137">
        <v>100</v>
      </c>
    </row>
    <row r="10" spans="2:25" x14ac:dyDescent="0.15">
      <c r="B10" s="240"/>
      <c r="C10" s="154" t="s">
        <v>162</v>
      </c>
      <c r="D10" s="50">
        <v>138</v>
      </c>
      <c r="E10" s="155">
        <v>88.461538461538467</v>
      </c>
      <c r="F10" s="102">
        <v>6</v>
      </c>
      <c r="G10" s="155">
        <v>100</v>
      </c>
      <c r="H10" s="102">
        <v>12</v>
      </c>
      <c r="I10" s="155">
        <v>92.307692307692307</v>
      </c>
      <c r="J10" s="102">
        <v>13</v>
      </c>
      <c r="K10" s="155">
        <v>81.25</v>
      </c>
      <c r="L10" s="102">
        <v>30</v>
      </c>
      <c r="M10" s="155">
        <v>88.235294117647058</v>
      </c>
      <c r="N10" s="102">
        <v>25</v>
      </c>
      <c r="O10" s="155">
        <v>78.125</v>
      </c>
      <c r="P10" s="102">
        <v>36</v>
      </c>
      <c r="Q10" s="155">
        <v>94.736842105263165</v>
      </c>
      <c r="R10" s="102">
        <v>16</v>
      </c>
      <c r="S10" s="156">
        <v>94.117647058823536</v>
      </c>
      <c r="T10" s="53">
        <v>52</v>
      </c>
      <c r="U10" s="155">
        <v>85.245901639344268</v>
      </c>
      <c r="V10" s="102">
        <v>37</v>
      </c>
      <c r="W10" s="155">
        <v>84.090909090909093</v>
      </c>
      <c r="X10" s="102">
        <v>31</v>
      </c>
      <c r="Y10" s="155">
        <v>96.875</v>
      </c>
    </row>
    <row r="11" spans="2:25" x14ac:dyDescent="0.15">
      <c r="B11" s="240"/>
      <c r="C11" s="160" t="s">
        <v>163</v>
      </c>
      <c r="D11" s="60">
        <v>18</v>
      </c>
      <c r="E11" s="161">
        <v>11.538461538461538</v>
      </c>
      <c r="F11" s="105">
        <v>0</v>
      </c>
      <c r="G11" s="161">
        <v>0</v>
      </c>
      <c r="H11" s="105">
        <v>1</v>
      </c>
      <c r="I11" s="161">
        <v>7.6923076923076925</v>
      </c>
      <c r="J11" s="105">
        <v>3</v>
      </c>
      <c r="K11" s="161">
        <v>18.75</v>
      </c>
      <c r="L11" s="105">
        <v>4</v>
      </c>
      <c r="M11" s="161">
        <v>11.764705882352942</v>
      </c>
      <c r="N11" s="105">
        <v>7</v>
      </c>
      <c r="O11" s="161">
        <v>21.875</v>
      </c>
      <c r="P11" s="105">
        <v>2</v>
      </c>
      <c r="Q11" s="161">
        <v>5.2631578947368425</v>
      </c>
      <c r="R11" s="105">
        <v>1</v>
      </c>
      <c r="S11" s="162">
        <v>5.882352941176471</v>
      </c>
      <c r="T11" s="63">
        <v>9</v>
      </c>
      <c r="U11" s="161">
        <v>14.754098360655737</v>
      </c>
      <c r="V11" s="105">
        <v>7</v>
      </c>
      <c r="W11" s="161">
        <v>15.909090909090908</v>
      </c>
      <c r="X11" s="105">
        <v>1</v>
      </c>
      <c r="Y11" s="161">
        <v>3.125</v>
      </c>
    </row>
    <row r="12" spans="2:25" x14ac:dyDescent="0.15">
      <c r="Y12" s="3"/>
    </row>
  </sheetData>
  <mergeCells count="13">
    <mergeCell ref="X4:Y4"/>
    <mergeCell ref="B6:B8"/>
    <mergeCell ref="D4:E4"/>
    <mergeCell ref="F4:G4"/>
    <mergeCell ref="H4:I4"/>
    <mergeCell ref="J4:K4"/>
    <mergeCell ref="L4:M4"/>
    <mergeCell ref="N4:O4"/>
    <mergeCell ref="B9:B11"/>
    <mergeCell ref="P4:Q4"/>
    <mergeCell ref="R4:S4"/>
    <mergeCell ref="T4:U4"/>
    <mergeCell ref="V4:W4"/>
  </mergeCells>
  <phoneticPr fontId="18"/>
  <printOptions horizontalCentered="1"/>
  <pageMargins left="0.31496062992125984" right="0.31496062992125984" top="0.59055118110236227" bottom="0.39370078740157483" header="0.31496062992125984" footer="0.19685039370078741"/>
  <pageSetup paperSize="9" scale="71" firstPageNumber="161" orientation="landscape" useFirstPageNumber="1" horizontalDpi="1200" verticalDpi="1200" r:id="rId1"/>
  <headerFooter>
    <oddFooter>&amp;C&amp;"HG丸ｺﾞｼｯｸM-PRO,標準"&amp;8鳥取県福祉保健部健康医療局健康政策課
― &amp;P ―</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rgb="FF00B0F0"/>
  </sheetPr>
  <dimension ref="B1:AO11"/>
  <sheetViews>
    <sheetView view="pageBreakPreview" zoomScale="60" zoomScaleNormal="80" workbookViewId="0">
      <selection activeCell="W23" sqref="W23"/>
    </sheetView>
  </sheetViews>
  <sheetFormatPr defaultRowHeight="18.75" x14ac:dyDescent="0.15"/>
  <cols>
    <col min="1" max="1" width="3.625" style="1" customWidth="1"/>
    <col min="2" max="2" width="9" style="1"/>
    <col min="3" max="3" width="6.125" style="1" customWidth="1"/>
    <col min="4" max="5" width="9" style="1"/>
    <col min="6" max="6" width="6.125" style="1" customWidth="1"/>
    <col min="7" max="8" width="9" style="1"/>
    <col min="9" max="9" width="6.125" style="1" customWidth="1"/>
    <col min="10" max="11" width="9" style="1"/>
    <col min="12" max="12" width="6.125" style="1" customWidth="1"/>
    <col min="13" max="14" width="9" style="1"/>
    <col min="15" max="15" width="6.125" style="1" customWidth="1"/>
    <col min="16" max="17" width="9" style="1"/>
    <col min="18" max="18" width="6.125" style="1" customWidth="1"/>
    <col min="19" max="20" width="9" style="1"/>
    <col min="21" max="21" width="6.125" style="1" customWidth="1"/>
    <col min="22" max="23" width="9" style="1"/>
    <col min="24" max="24" width="6.125" style="1" customWidth="1"/>
    <col min="25" max="26" width="9" style="1"/>
    <col min="27" max="27" width="6.125" style="1" customWidth="1"/>
    <col min="28" max="29" width="9" style="1"/>
    <col min="30" max="30" width="6.125" style="1" customWidth="1"/>
    <col min="31" max="32" width="9" style="1"/>
    <col min="33" max="33" width="6.125" style="1" customWidth="1"/>
    <col min="34" max="35" width="9" style="1"/>
    <col min="36" max="36" width="6.125" style="1" customWidth="1"/>
    <col min="37" max="38" width="9" style="1"/>
    <col min="39" max="39" width="6.125" style="1" customWidth="1"/>
    <col min="40" max="16384" width="9" style="1"/>
  </cols>
  <sheetData>
    <row r="1" spans="2:41" ht="18.75" customHeight="1" x14ac:dyDescent="0.15"/>
    <row r="2" spans="2:41" x14ac:dyDescent="0.15">
      <c r="C2" s="2" t="s">
        <v>164</v>
      </c>
    </row>
    <row r="3" spans="2:41" x14ac:dyDescent="0.15">
      <c r="AO3" s="3" t="s">
        <v>165</v>
      </c>
    </row>
    <row r="4" spans="2:41" x14ac:dyDescent="0.15">
      <c r="B4" s="34"/>
      <c r="C4" s="221" t="s">
        <v>8</v>
      </c>
      <c r="D4" s="221"/>
      <c r="E4" s="221"/>
      <c r="F4" s="221" t="s">
        <v>9</v>
      </c>
      <c r="G4" s="221"/>
      <c r="H4" s="221"/>
      <c r="I4" s="221" t="s">
        <v>10</v>
      </c>
      <c r="J4" s="221"/>
      <c r="K4" s="221"/>
      <c r="L4" s="221" t="s">
        <v>11</v>
      </c>
      <c r="M4" s="221"/>
      <c r="N4" s="221"/>
      <c r="O4" s="221" t="s">
        <v>12</v>
      </c>
      <c r="P4" s="221"/>
      <c r="Q4" s="221"/>
      <c r="R4" s="221" t="s">
        <v>13</v>
      </c>
      <c r="S4" s="221"/>
      <c r="T4" s="221"/>
      <c r="U4" s="221" t="s">
        <v>14</v>
      </c>
      <c r="V4" s="221"/>
      <c r="W4" s="221"/>
      <c r="X4" s="221" t="s">
        <v>25</v>
      </c>
      <c r="Y4" s="221"/>
      <c r="Z4" s="222"/>
      <c r="AA4" s="223" t="s">
        <v>139</v>
      </c>
      <c r="AB4" s="221"/>
      <c r="AC4" s="221"/>
      <c r="AD4" s="221" t="s">
        <v>86</v>
      </c>
      <c r="AE4" s="221"/>
      <c r="AF4" s="221"/>
      <c r="AG4" s="221" t="s">
        <v>87</v>
      </c>
      <c r="AH4" s="221"/>
      <c r="AI4" s="221"/>
      <c r="AJ4" s="221" t="s">
        <v>88</v>
      </c>
      <c r="AK4" s="221"/>
      <c r="AL4" s="221"/>
      <c r="AM4" s="221" t="s">
        <v>152</v>
      </c>
      <c r="AN4" s="221"/>
      <c r="AO4" s="221"/>
    </row>
    <row r="5" spans="2:41" x14ac:dyDescent="0.15">
      <c r="B5" s="35"/>
      <c r="C5" s="41" t="s">
        <v>5</v>
      </c>
      <c r="D5" s="80" t="s">
        <v>6</v>
      </c>
      <c r="E5" s="42" t="s">
        <v>7</v>
      </c>
      <c r="F5" s="100" t="s">
        <v>5</v>
      </c>
      <c r="G5" s="80" t="s">
        <v>6</v>
      </c>
      <c r="H5" s="42" t="s">
        <v>7</v>
      </c>
      <c r="I5" s="100" t="s">
        <v>5</v>
      </c>
      <c r="J5" s="80" t="s">
        <v>6</v>
      </c>
      <c r="K5" s="42" t="s">
        <v>7</v>
      </c>
      <c r="L5" s="100" t="s">
        <v>5</v>
      </c>
      <c r="M5" s="80" t="s">
        <v>6</v>
      </c>
      <c r="N5" s="42" t="s">
        <v>7</v>
      </c>
      <c r="O5" s="100" t="s">
        <v>5</v>
      </c>
      <c r="P5" s="80" t="s">
        <v>6</v>
      </c>
      <c r="Q5" s="42" t="s">
        <v>7</v>
      </c>
      <c r="R5" s="100" t="s">
        <v>5</v>
      </c>
      <c r="S5" s="80" t="s">
        <v>6</v>
      </c>
      <c r="T5" s="42" t="s">
        <v>7</v>
      </c>
      <c r="U5" s="100" t="s">
        <v>5</v>
      </c>
      <c r="V5" s="80" t="s">
        <v>6</v>
      </c>
      <c r="W5" s="42" t="s">
        <v>7</v>
      </c>
      <c r="X5" s="100" t="s">
        <v>5</v>
      </c>
      <c r="Y5" s="80" t="s">
        <v>6</v>
      </c>
      <c r="Z5" s="43" t="s">
        <v>7</v>
      </c>
      <c r="AA5" s="44" t="s">
        <v>5</v>
      </c>
      <c r="AB5" s="80" t="s">
        <v>6</v>
      </c>
      <c r="AC5" s="42" t="s">
        <v>7</v>
      </c>
      <c r="AD5" s="100" t="s">
        <v>5</v>
      </c>
      <c r="AE5" s="80" t="s">
        <v>6</v>
      </c>
      <c r="AF5" s="42" t="s">
        <v>7</v>
      </c>
      <c r="AG5" s="100" t="s">
        <v>5</v>
      </c>
      <c r="AH5" s="80" t="s">
        <v>6</v>
      </c>
      <c r="AI5" s="42" t="s">
        <v>7</v>
      </c>
      <c r="AJ5" s="100" t="s">
        <v>5</v>
      </c>
      <c r="AK5" s="80" t="s">
        <v>6</v>
      </c>
      <c r="AL5" s="42" t="s">
        <v>7</v>
      </c>
      <c r="AM5" s="100" t="s">
        <v>5</v>
      </c>
      <c r="AN5" s="80" t="s">
        <v>6</v>
      </c>
      <c r="AO5" s="42" t="s">
        <v>7</v>
      </c>
    </row>
    <row r="6" spans="2:41" x14ac:dyDescent="0.15">
      <c r="B6" s="8" t="s">
        <v>39</v>
      </c>
      <c r="C6" s="45">
        <v>85</v>
      </c>
      <c r="D6" s="85">
        <v>143.52941176470588</v>
      </c>
      <c r="E6" s="137">
        <v>38.183014247578882</v>
      </c>
      <c r="F6" s="101">
        <v>9</v>
      </c>
      <c r="G6" s="85">
        <v>133.22222222222223</v>
      </c>
      <c r="H6" s="137">
        <v>35.269596601668773</v>
      </c>
      <c r="I6" s="101">
        <v>8</v>
      </c>
      <c r="J6" s="85">
        <v>127.25</v>
      </c>
      <c r="K6" s="137">
        <v>31.32205977536325</v>
      </c>
      <c r="L6" s="101">
        <v>8</v>
      </c>
      <c r="M6" s="85">
        <v>148.5</v>
      </c>
      <c r="N6" s="137">
        <v>36.083237105337432</v>
      </c>
      <c r="O6" s="101">
        <v>14</v>
      </c>
      <c r="P6" s="85">
        <v>177.14285714285714</v>
      </c>
      <c r="Q6" s="137">
        <v>33.026462916080654</v>
      </c>
      <c r="R6" s="101">
        <v>20</v>
      </c>
      <c r="S6" s="85">
        <v>135.65</v>
      </c>
      <c r="T6" s="137">
        <v>27.492151990206786</v>
      </c>
      <c r="U6" s="101">
        <v>20</v>
      </c>
      <c r="V6" s="85">
        <v>139.94999999999999</v>
      </c>
      <c r="W6" s="137">
        <v>45.750438594388889</v>
      </c>
      <c r="X6" s="101">
        <v>6</v>
      </c>
      <c r="Y6" s="85">
        <v>133.83333333333334</v>
      </c>
      <c r="Z6" s="138">
        <v>37.605407412587162</v>
      </c>
      <c r="AA6" s="48">
        <v>17</v>
      </c>
      <c r="AB6" s="85">
        <v>130.41176470588235</v>
      </c>
      <c r="AC6" s="137">
        <v>32.567351027388987</v>
      </c>
      <c r="AD6" s="101">
        <v>31</v>
      </c>
      <c r="AE6" s="85">
        <v>159.16129032258064</v>
      </c>
      <c r="AF6" s="137">
        <v>34.543785523297409</v>
      </c>
      <c r="AG6" s="101">
        <v>22</v>
      </c>
      <c r="AH6" s="85">
        <v>139.59090909090909</v>
      </c>
      <c r="AI6" s="137">
        <v>35.152266188424015</v>
      </c>
      <c r="AJ6" s="101">
        <v>15</v>
      </c>
      <c r="AK6" s="85">
        <v>131.86666666666667</v>
      </c>
      <c r="AL6" s="137">
        <v>46.955703543212884</v>
      </c>
      <c r="AM6" s="101">
        <v>26</v>
      </c>
      <c r="AN6" s="85">
        <v>138.53846153846155</v>
      </c>
      <c r="AO6" s="137">
        <v>43.364714475463373</v>
      </c>
    </row>
    <row r="7" spans="2:41" x14ac:dyDescent="0.15">
      <c r="B7" s="8" t="s">
        <v>40</v>
      </c>
      <c r="C7" s="45">
        <v>118</v>
      </c>
      <c r="D7" s="85">
        <v>146.08474576271186</v>
      </c>
      <c r="E7" s="137">
        <v>33.811588634714951</v>
      </c>
      <c r="F7" s="101">
        <v>6</v>
      </c>
      <c r="G7" s="85">
        <v>98</v>
      </c>
      <c r="H7" s="137">
        <v>23.013039781828041</v>
      </c>
      <c r="I7" s="101">
        <v>13</v>
      </c>
      <c r="J7" s="85">
        <v>122.84615384615384</v>
      </c>
      <c r="K7" s="137">
        <v>22.044826127106546</v>
      </c>
      <c r="L7" s="101">
        <v>16</v>
      </c>
      <c r="M7" s="85">
        <v>151.4375</v>
      </c>
      <c r="N7" s="137">
        <v>36.149631164554549</v>
      </c>
      <c r="O7" s="101">
        <v>30</v>
      </c>
      <c r="P7" s="85">
        <v>155.19999999999999</v>
      </c>
      <c r="Q7" s="137">
        <v>26.185544841012785</v>
      </c>
      <c r="R7" s="101">
        <v>20</v>
      </c>
      <c r="S7" s="85">
        <v>164.95</v>
      </c>
      <c r="T7" s="137">
        <v>31.999136501507394</v>
      </c>
      <c r="U7" s="101">
        <v>22</v>
      </c>
      <c r="V7" s="85">
        <v>144.5</v>
      </c>
      <c r="W7" s="137">
        <v>32.111042456124771</v>
      </c>
      <c r="X7" s="101">
        <v>11</v>
      </c>
      <c r="Y7" s="85">
        <v>136</v>
      </c>
      <c r="Z7" s="138">
        <v>35.420333143549058</v>
      </c>
      <c r="AA7" s="48">
        <v>19</v>
      </c>
      <c r="AB7" s="85">
        <v>115</v>
      </c>
      <c r="AC7" s="137">
        <v>24.736387951535868</v>
      </c>
      <c r="AD7" s="101">
        <v>54</v>
      </c>
      <c r="AE7" s="85">
        <v>154.2037037037037</v>
      </c>
      <c r="AF7" s="137">
        <v>31.730218695694347</v>
      </c>
      <c r="AG7" s="101">
        <v>26</v>
      </c>
      <c r="AH7" s="85">
        <v>162.61538461538461</v>
      </c>
      <c r="AI7" s="137">
        <v>26.400116549859302</v>
      </c>
      <c r="AJ7" s="101">
        <v>19</v>
      </c>
      <c r="AK7" s="85">
        <v>131.47368421052633</v>
      </c>
      <c r="AL7" s="137">
        <v>32.38547071528054</v>
      </c>
      <c r="AM7" s="101">
        <v>33</v>
      </c>
      <c r="AN7" s="85">
        <v>141.66666666666666</v>
      </c>
      <c r="AO7" s="137">
        <v>32.943765216906641</v>
      </c>
    </row>
    <row r="8" spans="2:41" x14ac:dyDescent="0.15">
      <c r="AO8" s="3"/>
    </row>
    <row r="9" spans="2:41" x14ac:dyDescent="0.15">
      <c r="C9" s="165"/>
      <c r="D9" s="166"/>
      <c r="E9" s="166"/>
      <c r="F9" s="166"/>
      <c r="G9" s="166"/>
      <c r="H9" s="166"/>
      <c r="I9" s="166"/>
      <c r="J9" s="166"/>
      <c r="K9" s="166"/>
      <c r="L9" s="166"/>
      <c r="M9" s="166"/>
      <c r="N9" s="166"/>
      <c r="O9" s="166"/>
      <c r="P9" s="167"/>
      <c r="Q9" s="168"/>
    </row>
    <row r="10" spans="2:41" x14ac:dyDescent="0.15">
      <c r="C10" s="169"/>
      <c r="D10" s="170" t="s">
        <v>166</v>
      </c>
      <c r="E10" s="170"/>
      <c r="F10" s="170"/>
      <c r="G10" s="170"/>
      <c r="H10" s="170"/>
      <c r="I10" s="170"/>
      <c r="J10" s="170"/>
      <c r="K10" s="170"/>
      <c r="L10" s="170"/>
      <c r="M10" s="170"/>
      <c r="N10" s="170"/>
      <c r="O10" s="170"/>
      <c r="P10" s="128"/>
      <c r="Q10" s="110"/>
    </row>
    <row r="11" spans="2:41" x14ac:dyDescent="0.15">
      <c r="C11" s="171"/>
      <c r="D11" s="172"/>
      <c r="E11" s="172"/>
      <c r="F11" s="172"/>
      <c r="G11" s="172"/>
      <c r="H11" s="172"/>
      <c r="I11" s="172"/>
      <c r="J11" s="172"/>
      <c r="K11" s="172"/>
      <c r="L11" s="172"/>
      <c r="M11" s="172"/>
      <c r="N11" s="172"/>
      <c r="O11" s="172"/>
      <c r="P11" s="173"/>
      <c r="Q11" s="174"/>
    </row>
  </sheetData>
  <mergeCells count="13">
    <mergeCell ref="R4:T4"/>
    <mergeCell ref="C4:E4"/>
    <mergeCell ref="F4:H4"/>
    <mergeCell ref="I4:K4"/>
    <mergeCell ref="L4:N4"/>
    <mergeCell ref="O4:Q4"/>
    <mergeCell ref="AM4:AO4"/>
    <mergeCell ref="U4:W4"/>
    <mergeCell ref="X4:Z4"/>
    <mergeCell ref="AA4:AC4"/>
    <mergeCell ref="AD4:AF4"/>
    <mergeCell ref="AG4:AI4"/>
    <mergeCell ref="AJ4:AL4"/>
  </mergeCells>
  <phoneticPr fontId="18"/>
  <printOptions horizontalCentered="1"/>
  <pageMargins left="0.31496062992125984" right="0.31496062992125984" top="0.59055118110236227" bottom="0.39370078740157483" header="0.31496062992125984" footer="0.19685039370078741"/>
  <pageSetup paperSize="9" scale="70" firstPageNumber="162" orientation="landscape" useFirstPageNumber="1" horizontalDpi="1200" verticalDpi="1200" r:id="rId1"/>
  <headerFooter>
    <oddHeader>&amp;R&amp;"HG丸ｺﾞｼｯｸM-PRO,標準"&amp;8(20)血清nonHDL-コレステロール値の平均値及び標準偏差―年齢階級別、人数、平均値、標準偏差―男性・女性、20歳以上〔コレステロール又は中性脂肪を下げる薬の使用者除外〕　　〔年齢階級④〕</oddHeader>
    <oddFooter>&amp;C&amp;"HG丸ｺﾞｼｯｸM-PRO,標準"&amp;8鳥取県福祉保健部健康医療局健康政策課
― &amp;P ―</oddFooter>
  </headerFooter>
  <colBreaks count="1" manualBreakCount="1">
    <brk id="26" min="1" max="10" man="1"/>
  </col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rgb="FF00B0F0"/>
  </sheetPr>
  <dimension ref="B1:Y39"/>
  <sheetViews>
    <sheetView topLeftCell="A22" zoomScale="80" zoomScaleNormal="80" zoomScaleSheetLayoutView="70" workbookViewId="0"/>
  </sheetViews>
  <sheetFormatPr defaultRowHeight="18.75" x14ac:dyDescent="0.15"/>
  <cols>
    <col min="1" max="2" width="3.625" style="1" customWidth="1"/>
    <col min="3" max="3" width="30.625" style="1" customWidth="1"/>
    <col min="4" max="4" width="6.125" style="1" customWidth="1"/>
    <col min="5" max="5" width="9" style="1"/>
    <col min="6" max="6" width="6.125" style="1" customWidth="1"/>
    <col min="7" max="7" width="9" style="1"/>
    <col min="8" max="8" width="6.125" style="1" customWidth="1"/>
    <col min="9" max="9" width="9" style="1"/>
    <col min="10" max="10" width="6.125" style="1" customWidth="1"/>
    <col min="11" max="11" width="9" style="1"/>
    <col min="12" max="12" width="6.125" style="1" customWidth="1"/>
    <col min="13" max="13" width="9" style="1"/>
    <col min="14" max="14" width="6.125" style="1" customWidth="1"/>
    <col min="15" max="15" width="9" style="1"/>
    <col min="16" max="16" width="6.125" style="1" customWidth="1"/>
    <col min="17" max="17" width="9" style="1"/>
    <col min="18" max="18" width="6.125" style="1" customWidth="1"/>
    <col min="19" max="16384" width="9" style="1"/>
  </cols>
  <sheetData>
    <row r="1" spans="2:25" ht="18.75" customHeight="1" x14ac:dyDescent="0.15"/>
    <row r="2" spans="2:25" x14ac:dyDescent="0.15">
      <c r="B2" s="2" t="s">
        <v>167</v>
      </c>
    </row>
    <row r="4" spans="2:25" x14ac:dyDescent="0.15">
      <c r="B4" s="37"/>
      <c r="C4" s="38"/>
      <c r="D4" s="230" t="s">
        <v>8</v>
      </c>
      <c r="E4" s="223"/>
      <c r="F4" s="230" t="s">
        <v>9</v>
      </c>
      <c r="G4" s="223"/>
      <c r="H4" s="230" t="s">
        <v>10</v>
      </c>
      <c r="I4" s="223"/>
      <c r="J4" s="230" t="s">
        <v>11</v>
      </c>
      <c r="K4" s="223"/>
      <c r="L4" s="230" t="s">
        <v>12</v>
      </c>
      <c r="M4" s="223"/>
      <c r="N4" s="230" t="s">
        <v>13</v>
      </c>
      <c r="O4" s="223"/>
      <c r="P4" s="230" t="s">
        <v>14</v>
      </c>
      <c r="Q4" s="223"/>
      <c r="R4" s="230" t="s">
        <v>25</v>
      </c>
      <c r="S4" s="231"/>
      <c r="T4" s="242" t="s">
        <v>44</v>
      </c>
      <c r="U4" s="223"/>
      <c r="V4" s="230" t="s">
        <v>45</v>
      </c>
      <c r="W4" s="223"/>
      <c r="X4" s="230" t="s">
        <v>46</v>
      </c>
      <c r="Y4" s="223"/>
    </row>
    <row r="5" spans="2:25" x14ac:dyDescent="0.15">
      <c r="B5" s="98"/>
      <c r="C5" s="99"/>
      <c r="D5" s="41" t="s">
        <v>5</v>
      </c>
      <c r="E5" s="42" t="s">
        <v>36</v>
      </c>
      <c r="F5" s="100" t="s">
        <v>5</v>
      </c>
      <c r="G5" s="42" t="s">
        <v>36</v>
      </c>
      <c r="H5" s="100" t="s">
        <v>5</v>
      </c>
      <c r="I5" s="42" t="s">
        <v>36</v>
      </c>
      <c r="J5" s="100" t="s">
        <v>5</v>
      </c>
      <c r="K5" s="42" t="s">
        <v>36</v>
      </c>
      <c r="L5" s="100" t="s">
        <v>5</v>
      </c>
      <c r="M5" s="42" t="s">
        <v>36</v>
      </c>
      <c r="N5" s="100" t="s">
        <v>5</v>
      </c>
      <c r="O5" s="42" t="s">
        <v>36</v>
      </c>
      <c r="P5" s="100" t="s">
        <v>5</v>
      </c>
      <c r="Q5" s="42" t="s">
        <v>36</v>
      </c>
      <c r="R5" s="100" t="s">
        <v>5</v>
      </c>
      <c r="S5" s="43" t="s">
        <v>36</v>
      </c>
      <c r="T5" s="44" t="s">
        <v>5</v>
      </c>
      <c r="U5" s="42" t="s">
        <v>36</v>
      </c>
      <c r="V5" s="100" t="s">
        <v>5</v>
      </c>
      <c r="W5" s="42" t="s">
        <v>36</v>
      </c>
      <c r="X5" s="100" t="s">
        <v>5</v>
      </c>
      <c r="Y5" s="42" t="s">
        <v>36</v>
      </c>
    </row>
    <row r="6" spans="2:25" x14ac:dyDescent="0.15">
      <c r="B6" s="240" t="s">
        <v>37</v>
      </c>
      <c r="C6" s="9" t="s">
        <v>8</v>
      </c>
      <c r="D6" s="45">
        <v>254</v>
      </c>
      <c r="E6" s="137">
        <v>100</v>
      </c>
      <c r="F6" s="101">
        <v>14</v>
      </c>
      <c r="G6" s="137">
        <v>100</v>
      </c>
      <c r="H6" s="101">
        <v>21</v>
      </c>
      <c r="I6" s="137">
        <v>100</v>
      </c>
      <c r="J6" s="101">
        <v>26</v>
      </c>
      <c r="K6" s="137">
        <v>100</v>
      </c>
      <c r="L6" s="101">
        <v>49</v>
      </c>
      <c r="M6" s="137">
        <v>100</v>
      </c>
      <c r="N6" s="101">
        <v>57</v>
      </c>
      <c r="O6" s="137">
        <v>100</v>
      </c>
      <c r="P6" s="101">
        <v>63</v>
      </c>
      <c r="Q6" s="137">
        <v>100</v>
      </c>
      <c r="R6" s="101">
        <v>24</v>
      </c>
      <c r="S6" s="138">
        <v>100</v>
      </c>
      <c r="T6" s="48">
        <v>98</v>
      </c>
      <c r="U6" s="137">
        <v>100</v>
      </c>
      <c r="V6" s="101">
        <v>72</v>
      </c>
      <c r="W6" s="137">
        <v>100</v>
      </c>
      <c r="X6" s="101">
        <v>49</v>
      </c>
      <c r="Y6" s="137">
        <v>100</v>
      </c>
    </row>
    <row r="7" spans="2:25" ht="37.5" x14ac:dyDescent="0.15">
      <c r="B7" s="240"/>
      <c r="C7" s="175" t="s">
        <v>168</v>
      </c>
      <c r="D7" s="50">
        <v>40</v>
      </c>
      <c r="E7" s="155">
        <v>15.748031496062993</v>
      </c>
      <c r="F7" s="102">
        <v>0</v>
      </c>
      <c r="G7" s="155">
        <v>0</v>
      </c>
      <c r="H7" s="102">
        <v>2</v>
      </c>
      <c r="I7" s="155">
        <v>9.5238095238095237</v>
      </c>
      <c r="J7" s="102">
        <v>3</v>
      </c>
      <c r="K7" s="155">
        <v>11.538461538461538</v>
      </c>
      <c r="L7" s="102">
        <v>3</v>
      </c>
      <c r="M7" s="155">
        <v>6.1224489795918364</v>
      </c>
      <c r="N7" s="102">
        <v>12</v>
      </c>
      <c r="O7" s="155">
        <v>21.05263157894737</v>
      </c>
      <c r="P7" s="102">
        <v>14</v>
      </c>
      <c r="Q7" s="155">
        <v>22.222222222222221</v>
      </c>
      <c r="R7" s="102">
        <v>6</v>
      </c>
      <c r="S7" s="156">
        <v>25</v>
      </c>
      <c r="T7" s="53">
        <v>11</v>
      </c>
      <c r="U7" s="155">
        <v>11.224489795918368</v>
      </c>
      <c r="V7" s="102">
        <v>16</v>
      </c>
      <c r="W7" s="155">
        <v>22.222222222222221</v>
      </c>
      <c r="X7" s="102">
        <v>11</v>
      </c>
      <c r="Y7" s="155">
        <v>22.448979591836736</v>
      </c>
    </row>
    <row r="8" spans="2:25" ht="37.5" x14ac:dyDescent="0.15">
      <c r="B8" s="240"/>
      <c r="C8" s="176" t="s">
        <v>169</v>
      </c>
      <c r="D8" s="55">
        <v>32</v>
      </c>
      <c r="E8" s="177">
        <v>12.598425196850394</v>
      </c>
      <c r="F8" s="110">
        <v>3</v>
      </c>
      <c r="G8" s="177">
        <v>21.428571428571427</v>
      </c>
      <c r="H8" s="110">
        <v>2</v>
      </c>
      <c r="I8" s="177">
        <v>9.5238095238095237</v>
      </c>
      <c r="J8" s="110">
        <v>5</v>
      </c>
      <c r="K8" s="177">
        <v>19.23076923076923</v>
      </c>
      <c r="L8" s="110">
        <v>8</v>
      </c>
      <c r="M8" s="177">
        <v>16.326530612244898</v>
      </c>
      <c r="N8" s="110">
        <v>5</v>
      </c>
      <c r="O8" s="177">
        <v>8.7719298245614041</v>
      </c>
      <c r="P8" s="110">
        <v>6</v>
      </c>
      <c r="Q8" s="177">
        <v>9.5238095238095237</v>
      </c>
      <c r="R8" s="110">
        <v>3</v>
      </c>
      <c r="S8" s="178">
        <v>12.5</v>
      </c>
      <c r="T8" s="58">
        <v>15</v>
      </c>
      <c r="U8" s="177">
        <v>15.306122448979592</v>
      </c>
      <c r="V8" s="110">
        <v>7</v>
      </c>
      <c r="W8" s="177">
        <v>9.7222222222222214</v>
      </c>
      <c r="X8" s="110">
        <v>5</v>
      </c>
      <c r="Y8" s="177">
        <v>10.204081632653061</v>
      </c>
    </row>
    <row r="9" spans="2:25" ht="19.5" thickBot="1" x14ac:dyDescent="0.2">
      <c r="B9" s="241"/>
      <c r="C9" s="157" t="s">
        <v>170</v>
      </c>
      <c r="D9" s="68">
        <v>182</v>
      </c>
      <c r="E9" s="158">
        <v>71.653543307086608</v>
      </c>
      <c r="F9" s="103">
        <v>11</v>
      </c>
      <c r="G9" s="158">
        <v>78.571428571428569</v>
      </c>
      <c r="H9" s="103">
        <v>17</v>
      </c>
      <c r="I9" s="158">
        <v>80.952380952380949</v>
      </c>
      <c r="J9" s="103">
        <v>18</v>
      </c>
      <c r="K9" s="158">
        <v>69.230769230769226</v>
      </c>
      <c r="L9" s="103">
        <v>38</v>
      </c>
      <c r="M9" s="158">
        <v>77.551020408163268</v>
      </c>
      <c r="N9" s="103">
        <v>40</v>
      </c>
      <c r="O9" s="158">
        <v>70.175438596491233</v>
      </c>
      <c r="P9" s="103">
        <v>43</v>
      </c>
      <c r="Q9" s="158">
        <v>68.253968253968253</v>
      </c>
      <c r="R9" s="103">
        <v>15</v>
      </c>
      <c r="S9" s="159">
        <v>62.5</v>
      </c>
      <c r="T9" s="71">
        <v>72</v>
      </c>
      <c r="U9" s="158">
        <v>73.469387755102048</v>
      </c>
      <c r="V9" s="103">
        <v>49</v>
      </c>
      <c r="W9" s="158">
        <v>68.055555555555557</v>
      </c>
      <c r="X9" s="103">
        <v>33</v>
      </c>
      <c r="Y9" s="158">
        <v>67.34693877551021</v>
      </c>
    </row>
    <row r="10" spans="2:25" ht="19.5" thickTop="1" x14ac:dyDescent="0.15">
      <c r="B10" s="239" t="s">
        <v>39</v>
      </c>
      <c r="C10" s="146" t="s">
        <v>8</v>
      </c>
      <c r="D10" s="45">
        <v>99</v>
      </c>
      <c r="E10" s="137">
        <v>100</v>
      </c>
      <c r="F10" s="101">
        <v>9</v>
      </c>
      <c r="G10" s="137">
        <v>100</v>
      </c>
      <c r="H10" s="101">
        <v>8</v>
      </c>
      <c r="I10" s="137">
        <v>100</v>
      </c>
      <c r="J10" s="101">
        <v>10</v>
      </c>
      <c r="K10" s="137">
        <v>100</v>
      </c>
      <c r="L10" s="101">
        <v>15</v>
      </c>
      <c r="M10" s="137">
        <v>100</v>
      </c>
      <c r="N10" s="101">
        <v>25</v>
      </c>
      <c r="O10" s="137">
        <v>100</v>
      </c>
      <c r="P10" s="101">
        <v>25</v>
      </c>
      <c r="Q10" s="137">
        <v>100</v>
      </c>
      <c r="R10" s="101">
        <v>7</v>
      </c>
      <c r="S10" s="138">
        <v>100</v>
      </c>
      <c r="T10" s="48">
        <v>37</v>
      </c>
      <c r="U10" s="137">
        <v>100</v>
      </c>
      <c r="V10" s="101">
        <v>28</v>
      </c>
      <c r="W10" s="137">
        <v>100</v>
      </c>
      <c r="X10" s="101">
        <v>17</v>
      </c>
      <c r="Y10" s="137">
        <v>100</v>
      </c>
    </row>
    <row r="11" spans="2:25" ht="37.5" x14ac:dyDescent="0.15">
      <c r="B11" s="240"/>
      <c r="C11" s="175" t="s">
        <v>168</v>
      </c>
      <c r="D11" s="50">
        <v>26</v>
      </c>
      <c r="E11" s="155">
        <v>26.262626262626263</v>
      </c>
      <c r="F11" s="102">
        <v>0</v>
      </c>
      <c r="G11" s="155">
        <v>0</v>
      </c>
      <c r="H11" s="102">
        <v>2</v>
      </c>
      <c r="I11" s="155">
        <v>25</v>
      </c>
      <c r="J11" s="102">
        <v>3</v>
      </c>
      <c r="K11" s="155">
        <v>30</v>
      </c>
      <c r="L11" s="102">
        <v>2</v>
      </c>
      <c r="M11" s="155">
        <v>13.333333333333334</v>
      </c>
      <c r="N11" s="102">
        <v>8</v>
      </c>
      <c r="O11" s="155">
        <v>32</v>
      </c>
      <c r="P11" s="102">
        <v>9</v>
      </c>
      <c r="Q11" s="155">
        <v>36</v>
      </c>
      <c r="R11" s="102">
        <v>2</v>
      </c>
      <c r="S11" s="156">
        <v>28.571428571428573</v>
      </c>
      <c r="T11" s="53">
        <v>9</v>
      </c>
      <c r="U11" s="155">
        <v>24.324324324324323</v>
      </c>
      <c r="V11" s="102">
        <v>10</v>
      </c>
      <c r="W11" s="155">
        <v>35.714285714285715</v>
      </c>
      <c r="X11" s="102">
        <v>5</v>
      </c>
      <c r="Y11" s="155">
        <v>29.411764705882351</v>
      </c>
    </row>
    <row r="12" spans="2:25" ht="37.5" x14ac:dyDescent="0.15">
      <c r="B12" s="240"/>
      <c r="C12" s="176" t="s">
        <v>169</v>
      </c>
      <c r="D12" s="55">
        <v>21</v>
      </c>
      <c r="E12" s="177">
        <v>21.212121212121211</v>
      </c>
      <c r="F12" s="110">
        <v>3</v>
      </c>
      <c r="G12" s="177">
        <v>33.333333333333336</v>
      </c>
      <c r="H12" s="110">
        <v>1</v>
      </c>
      <c r="I12" s="177">
        <v>12.5</v>
      </c>
      <c r="J12" s="110">
        <v>3</v>
      </c>
      <c r="K12" s="177">
        <v>30</v>
      </c>
      <c r="L12" s="110">
        <v>4</v>
      </c>
      <c r="M12" s="177">
        <v>26.666666666666668</v>
      </c>
      <c r="N12" s="110">
        <v>4</v>
      </c>
      <c r="O12" s="177">
        <v>16</v>
      </c>
      <c r="P12" s="110">
        <v>5</v>
      </c>
      <c r="Q12" s="177">
        <v>20</v>
      </c>
      <c r="R12" s="110">
        <v>1</v>
      </c>
      <c r="S12" s="178">
        <v>14.285714285714286</v>
      </c>
      <c r="T12" s="58">
        <v>9</v>
      </c>
      <c r="U12" s="177">
        <v>24.324324324324323</v>
      </c>
      <c r="V12" s="110">
        <v>5</v>
      </c>
      <c r="W12" s="177">
        <v>17.857142857142858</v>
      </c>
      <c r="X12" s="110">
        <v>3</v>
      </c>
      <c r="Y12" s="177">
        <v>17.647058823529413</v>
      </c>
    </row>
    <row r="13" spans="2:25" ht="19.5" thickBot="1" x14ac:dyDescent="0.2">
      <c r="B13" s="241"/>
      <c r="C13" s="157" t="s">
        <v>170</v>
      </c>
      <c r="D13" s="68">
        <v>52</v>
      </c>
      <c r="E13" s="158">
        <v>52.525252525252526</v>
      </c>
      <c r="F13" s="103">
        <v>6</v>
      </c>
      <c r="G13" s="158">
        <v>66.666666666666671</v>
      </c>
      <c r="H13" s="103">
        <v>5</v>
      </c>
      <c r="I13" s="158">
        <v>62.5</v>
      </c>
      <c r="J13" s="103">
        <v>4</v>
      </c>
      <c r="K13" s="158">
        <v>40</v>
      </c>
      <c r="L13" s="103">
        <v>9</v>
      </c>
      <c r="M13" s="158">
        <v>60</v>
      </c>
      <c r="N13" s="103">
        <v>13</v>
      </c>
      <c r="O13" s="158">
        <v>52</v>
      </c>
      <c r="P13" s="103">
        <v>11</v>
      </c>
      <c r="Q13" s="158">
        <v>44</v>
      </c>
      <c r="R13" s="103">
        <v>4</v>
      </c>
      <c r="S13" s="159">
        <v>57.142857142857146</v>
      </c>
      <c r="T13" s="71">
        <v>19</v>
      </c>
      <c r="U13" s="158">
        <v>51.351351351351354</v>
      </c>
      <c r="V13" s="103">
        <v>13</v>
      </c>
      <c r="W13" s="158">
        <v>46.428571428571431</v>
      </c>
      <c r="X13" s="103">
        <v>9</v>
      </c>
      <c r="Y13" s="158">
        <v>52.941176470588232</v>
      </c>
    </row>
    <row r="14" spans="2:25" ht="19.5" thickTop="1" x14ac:dyDescent="0.15">
      <c r="B14" s="228" t="s">
        <v>40</v>
      </c>
      <c r="C14" s="160" t="s">
        <v>8</v>
      </c>
      <c r="D14" s="45">
        <v>155</v>
      </c>
      <c r="E14" s="137">
        <v>100</v>
      </c>
      <c r="F14" s="101">
        <v>5</v>
      </c>
      <c r="G14" s="137">
        <v>100</v>
      </c>
      <c r="H14" s="101">
        <v>13</v>
      </c>
      <c r="I14" s="137">
        <v>100</v>
      </c>
      <c r="J14" s="101">
        <v>16</v>
      </c>
      <c r="K14" s="137">
        <v>100</v>
      </c>
      <c r="L14" s="101">
        <v>34</v>
      </c>
      <c r="M14" s="137">
        <v>100</v>
      </c>
      <c r="N14" s="101">
        <v>32</v>
      </c>
      <c r="O14" s="137">
        <v>100</v>
      </c>
      <c r="P14" s="101">
        <v>38</v>
      </c>
      <c r="Q14" s="137">
        <v>100</v>
      </c>
      <c r="R14" s="101">
        <v>17</v>
      </c>
      <c r="S14" s="138">
        <v>100</v>
      </c>
      <c r="T14" s="48">
        <v>61</v>
      </c>
      <c r="U14" s="137">
        <v>100</v>
      </c>
      <c r="V14" s="101">
        <v>44</v>
      </c>
      <c r="W14" s="137">
        <v>100</v>
      </c>
      <c r="X14" s="101">
        <v>32</v>
      </c>
      <c r="Y14" s="137">
        <v>100</v>
      </c>
    </row>
    <row r="15" spans="2:25" ht="37.5" x14ac:dyDescent="0.15">
      <c r="B15" s="240"/>
      <c r="C15" s="175" t="s">
        <v>168</v>
      </c>
      <c r="D15" s="50">
        <v>14</v>
      </c>
      <c r="E15" s="155">
        <v>9.0322580645161299</v>
      </c>
      <c r="F15" s="102">
        <v>0</v>
      </c>
      <c r="G15" s="155">
        <v>0</v>
      </c>
      <c r="H15" s="102">
        <v>0</v>
      </c>
      <c r="I15" s="155">
        <v>0</v>
      </c>
      <c r="J15" s="102">
        <v>0</v>
      </c>
      <c r="K15" s="155">
        <v>0</v>
      </c>
      <c r="L15" s="102">
        <v>1</v>
      </c>
      <c r="M15" s="155">
        <v>2.9411764705882355</v>
      </c>
      <c r="N15" s="102">
        <v>4</v>
      </c>
      <c r="O15" s="155">
        <v>12.5</v>
      </c>
      <c r="P15" s="102">
        <v>5</v>
      </c>
      <c r="Q15" s="155">
        <v>13.157894736842104</v>
      </c>
      <c r="R15" s="102">
        <v>4</v>
      </c>
      <c r="S15" s="156">
        <v>23.529411764705884</v>
      </c>
      <c r="T15" s="53">
        <v>2</v>
      </c>
      <c r="U15" s="155">
        <v>3.278688524590164</v>
      </c>
      <c r="V15" s="102">
        <v>6</v>
      </c>
      <c r="W15" s="155">
        <v>13.636363636363637</v>
      </c>
      <c r="X15" s="102">
        <v>6</v>
      </c>
      <c r="Y15" s="155">
        <v>18.75</v>
      </c>
    </row>
    <row r="16" spans="2:25" ht="37.5" x14ac:dyDescent="0.15">
      <c r="B16" s="240"/>
      <c r="C16" s="176" t="s">
        <v>169</v>
      </c>
      <c r="D16" s="55">
        <v>11</v>
      </c>
      <c r="E16" s="177">
        <v>7.096774193548387</v>
      </c>
      <c r="F16" s="110">
        <v>0</v>
      </c>
      <c r="G16" s="177">
        <v>0</v>
      </c>
      <c r="H16" s="110">
        <v>1</v>
      </c>
      <c r="I16" s="177">
        <v>7.6923076923076925</v>
      </c>
      <c r="J16" s="110">
        <v>2</v>
      </c>
      <c r="K16" s="177">
        <v>12.5</v>
      </c>
      <c r="L16" s="110">
        <v>4</v>
      </c>
      <c r="M16" s="177">
        <v>11.764705882352942</v>
      </c>
      <c r="N16" s="110">
        <v>1</v>
      </c>
      <c r="O16" s="177">
        <v>3.125</v>
      </c>
      <c r="P16" s="110">
        <v>1</v>
      </c>
      <c r="Q16" s="177">
        <v>2.6315789473684212</v>
      </c>
      <c r="R16" s="110">
        <v>2</v>
      </c>
      <c r="S16" s="178">
        <v>11.764705882352942</v>
      </c>
      <c r="T16" s="58">
        <v>6</v>
      </c>
      <c r="U16" s="177">
        <v>9.8360655737704921</v>
      </c>
      <c r="V16" s="110">
        <v>2</v>
      </c>
      <c r="W16" s="177">
        <v>4.5454545454545459</v>
      </c>
      <c r="X16" s="110">
        <v>2</v>
      </c>
      <c r="Y16" s="177">
        <v>6.25</v>
      </c>
    </row>
    <row r="17" spans="2:25" x14ac:dyDescent="0.15">
      <c r="B17" s="240"/>
      <c r="C17" s="160" t="s">
        <v>170</v>
      </c>
      <c r="D17" s="60">
        <v>130</v>
      </c>
      <c r="E17" s="161">
        <v>83.870967741935488</v>
      </c>
      <c r="F17" s="105">
        <v>5</v>
      </c>
      <c r="G17" s="161">
        <v>100</v>
      </c>
      <c r="H17" s="105">
        <v>12</v>
      </c>
      <c r="I17" s="161">
        <v>92.307692307692307</v>
      </c>
      <c r="J17" s="105">
        <v>14</v>
      </c>
      <c r="K17" s="161">
        <v>87.5</v>
      </c>
      <c r="L17" s="105">
        <v>29</v>
      </c>
      <c r="M17" s="161">
        <v>85.294117647058826</v>
      </c>
      <c r="N17" s="105">
        <v>27</v>
      </c>
      <c r="O17" s="161">
        <v>84.375</v>
      </c>
      <c r="P17" s="105">
        <v>32</v>
      </c>
      <c r="Q17" s="161">
        <v>84.21052631578948</v>
      </c>
      <c r="R17" s="105">
        <v>11</v>
      </c>
      <c r="S17" s="162">
        <v>64.705882352941174</v>
      </c>
      <c r="T17" s="63">
        <v>53</v>
      </c>
      <c r="U17" s="161">
        <v>86.885245901639351</v>
      </c>
      <c r="V17" s="105">
        <v>36</v>
      </c>
      <c r="W17" s="161">
        <v>81.818181818181813</v>
      </c>
      <c r="X17" s="105">
        <v>24</v>
      </c>
      <c r="Y17" s="161">
        <v>75</v>
      </c>
    </row>
    <row r="18" spans="2:25" ht="19.5" x14ac:dyDescent="0.15">
      <c r="C18" s="179" t="s">
        <v>171</v>
      </c>
      <c r="D18" s="180"/>
      <c r="Y18" s="3"/>
    </row>
    <row r="19" spans="2:25" x14ac:dyDescent="0.15">
      <c r="C19" s="1" t="s">
        <v>172</v>
      </c>
    </row>
    <row r="20" spans="2:25" x14ac:dyDescent="0.15">
      <c r="C20" s="1" t="s">
        <v>173</v>
      </c>
    </row>
    <row r="21" spans="2:25" ht="19.5" x14ac:dyDescent="0.15">
      <c r="C21" s="181"/>
    </row>
    <row r="22" spans="2:25" x14ac:dyDescent="0.15">
      <c r="C22" s="182"/>
      <c r="D22" s="167"/>
      <c r="E22" s="167"/>
      <c r="F22" s="167"/>
      <c r="G22" s="167"/>
      <c r="H22" s="167"/>
      <c r="I22" s="167"/>
      <c r="J22" s="167"/>
      <c r="K22" s="167"/>
      <c r="L22" s="167"/>
      <c r="M22" s="167"/>
      <c r="N22" s="168"/>
      <c r="O22" s="128"/>
      <c r="P22" s="128"/>
      <c r="Q22" s="128"/>
      <c r="R22" s="128"/>
      <c r="S22" s="128"/>
      <c r="T22" s="128"/>
      <c r="U22" s="128"/>
      <c r="V22" s="128"/>
      <c r="W22" s="128"/>
      <c r="X22" s="128"/>
    </row>
    <row r="23" spans="2:25" x14ac:dyDescent="0.15">
      <c r="C23" s="183" t="s">
        <v>174</v>
      </c>
      <c r="D23" s="128"/>
      <c r="E23" s="128"/>
      <c r="F23" s="128"/>
      <c r="G23" s="128"/>
      <c r="H23" s="128"/>
      <c r="I23" s="128"/>
      <c r="J23" s="128"/>
      <c r="K23" s="128"/>
      <c r="L23" s="128"/>
      <c r="M23" s="128"/>
      <c r="N23" s="110"/>
      <c r="O23" s="128"/>
      <c r="P23" s="128"/>
      <c r="Q23" s="128"/>
      <c r="R23" s="128"/>
      <c r="S23" s="128"/>
      <c r="T23" s="128"/>
      <c r="U23" s="128"/>
      <c r="V23" s="128"/>
      <c r="W23" s="128"/>
      <c r="X23" s="128"/>
    </row>
    <row r="24" spans="2:25" x14ac:dyDescent="0.15">
      <c r="C24" s="184"/>
      <c r="D24" s="128"/>
      <c r="E24" s="128"/>
      <c r="F24" s="128"/>
      <c r="G24" s="128"/>
      <c r="H24" s="128"/>
      <c r="I24" s="128"/>
      <c r="J24" s="128"/>
      <c r="K24" s="128"/>
      <c r="L24" s="128"/>
      <c r="M24" s="128"/>
      <c r="N24" s="110"/>
      <c r="O24" s="128"/>
      <c r="P24" s="128"/>
      <c r="Q24" s="128"/>
      <c r="R24" s="128"/>
      <c r="S24" s="128"/>
      <c r="T24" s="128"/>
      <c r="U24" s="128"/>
      <c r="V24" s="128"/>
      <c r="W24" s="128"/>
      <c r="X24" s="128"/>
    </row>
    <row r="25" spans="2:25" x14ac:dyDescent="0.15">
      <c r="C25" s="184" t="s">
        <v>175</v>
      </c>
      <c r="D25" s="128"/>
      <c r="E25" s="128"/>
      <c r="F25" s="128"/>
      <c r="G25" s="128"/>
      <c r="H25" s="128"/>
      <c r="I25" s="128"/>
      <c r="J25" s="128"/>
      <c r="K25" s="128"/>
      <c r="L25" s="128"/>
      <c r="M25" s="128"/>
      <c r="N25" s="110"/>
      <c r="O25" s="128"/>
      <c r="P25" s="128"/>
      <c r="Q25" s="128"/>
      <c r="R25" s="128"/>
      <c r="S25" s="128"/>
      <c r="T25" s="128"/>
      <c r="U25" s="128"/>
      <c r="V25" s="128"/>
      <c r="W25" s="128"/>
      <c r="X25" s="128"/>
    </row>
    <row r="26" spans="2:25" x14ac:dyDescent="0.15">
      <c r="C26" s="184" t="s">
        <v>176</v>
      </c>
      <c r="D26" s="128"/>
      <c r="E26" s="128"/>
      <c r="F26" s="128"/>
      <c r="G26" s="128"/>
      <c r="H26" s="128"/>
      <c r="I26" s="128"/>
      <c r="J26" s="128"/>
      <c r="K26" s="128"/>
      <c r="L26" s="128"/>
      <c r="M26" s="128"/>
      <c r="N26" s="110"/>
      <c r="O26" s="128"/>
      <c r="P26" s="128"/>
      <c r="Q26" s="128"/>
      <c r="R26" s="128"/>
      <c r="S26" s="128"/>
      <c r="T26" s="128"/>
      <c r="U26" s="128"/>
      <c r="V26" s="128"/>
      <c r="W26" s="128"/>
      <c r="X26" s="128"/>
    </row>
    <row r="27" spans="2:25" x14ac:dyDescent="0.15">
      <c r="C27" s="184" t="s">
        <v>177</v>
      </c>
      <c r="D27" s="128"/>
      <c r="E27" s="128"/>
      <c r="F27" s="128"/>
      <c r="G27" s="128"/>
      <c r="H27" s="128"/>
      <c r="I27" s="128"/>
      <c r="J27" s="128"/>
      <c r="K27" s="128"/>
      <c r="L27" s="128"/>
      <c r="M27" s="128"/>
      <c r="N27" s="110"/>
      <c r="O27" s="128"/>
      <c r="P27" s="128"/>
      <c r="Q27" s="128"/>
      <c r="R27" s="128"/>
      <c r="S27" s="128"/>
      <c r="T27" s="128"/>
      <c r="U27" s="128"/>
      <c r="V27" s="128"/>
      <c r="W27" s="128"/>
      <c r="X27" s="128"/>
    </row>
    <row r="28" spans="2:25" x14ac:dyDescent="0.15">
      <c r="C28" s="184" t="s">
        <v>178</v>
      </c>
      <c r="D28" s="128"/>
      <c r="E28" s="128"/>
      <c r="F28" s="128"/>
      <c r="G28" s="128"/>
      <c r="H28" s="128"/>
      <c r="I28" s="128"/>
      <c r="J28" s="128"/>
      <c r="K28" s="128"/>
      <c r="L28" s="128"/>
      <c r="M28" s="128"/>
      <c r="N28" s="110"/>
      <c r="O28" s="128"/>
      <c r="P28" s="128"/>
      <c r="Q28" s="128"/>
      <c r="R28" s="128"/>
      <c r="S28" s="128"/>
      <c r="T28" s="128"/>
      <c r="U28" s="128"/>
      <c r="V28" s="128"/>
      <c r="W28" s="128"/>
      <c r="X28" s="128"/>
    </row>
    <row r="29" spans="2:25" x14ac:dyDescent="0.15">
      <c r="C29" s="184" t="s">
        <v>179</v>
      </c>
      <c r="D29" s="128"/>
      <c r="E29" s="128"/>
      <c r="F29" s="128"/>
      <c r="G29" s="128"/>
      <c r="H29" s="128"/>
      <c r="I29" s="128"/>
      <c r="J29" s="128"/>
      <c r="K29" s="128"/>
      <c r="L29" s="128"/>
      <c r="M29" s="128"/>
      <c r="N29" s="110"/>
      <c r="O29" s="128"/>
      <c r="P29" s="128"/>
      <c r="Q29" s="128"/>
      <c r="R29" s="128"/>
      <c r="S29" s="128"/>
      <c r="T29" s="128"/>
      <c r="U29" s="128"/>
      <c r="V29" s="128"/>
      <c r="W29" s="128"/>
      <c r="X29" s="128"/>
    </row>
    <row r="30" spans="2:25" x14ac:dyDescent="0.15">
      <c r="C30" s="184"/>
      <c r="D30" s="128"/>
      <c r="E30" s="128"/>
      <c r="F30" s="128"/>
      <c r="G30" s="128"/>
      <c r="H30" s="128"/>
      <c r="I30" s="128"/>
      <c r="J30" s="128"/>
      <c r="K30" s="128"/>
      <c r="L30" s="128"/>
      <c r="M30" s="128"/>
      <c r="N30" s="110"/>
      <c r="O30" s="128"/>
      <c r="P30" s="128"/>
      <c r="Q30" s="128"/>
      <c r="R30" s="128"/>
      <c r="S30" s="128"/>
      <c r="T30" s="128"/>
      <c r="U30" s="128"/>
      <c r="V30" s="128"/>
      <c r="W30" s="128"/>
      <c r="X30" s="128"/>
    </row>
    <row r="31" spans="2:25" x14ac:dyDescent="0.15">
      <c r="C31" s="184" t="s">
        <v>180</v>
      </c>
      <c r="D31" s="128"/>
      <c r="E31" s="128"/>
      <c r="F31" s="128"/>
      <c r="G31" s="128"/>
      <c r="H31" s="128"/>
      <c r="I31" s="128"/>
      <c r="J31" s="128"/>
      <c r="K31" s="128"/>
      <c r="L31" s="128"/>
      <c r="M31" s="128"/>
      <c r="N31" s="110"/>
      <c r="O31" s="128"/>
      <c r="P31" s="128"/>
      <c r="Q31" s="128"/>
      <c r="R31" s="128"/>
      <c r="S31" s="128"/>
      <c r="T31" s="128"/>
      <c r="U31" s="128"/>
      <c r="V31" s="128"/>
      <c r="W31" s="128"/>
      <c r="X31" s="128"/>
    </row>
    <row r="32" spans="2:25" x14ac:dyDescent="0.15">
      <c r="C32" s="185"/>
      <c r="D32" s="173"/>
      <c r="E32" s="173"/>
      <c r="F32" s="173"/>
      <c r="G32" s="173"/>
      <c r="H32" s="173"/>
      <c r="I32" s="173"/>
      <c r="J32" s="173"/>
      <c r="K32" s="173"/>
      <c r="L32" s="173"/>
      <c r="M32" s="173"/>
      <c r="N32" s="174"/>
      <c r="O32" s="128"/>
      <c r="P32" s="128"/>
      <c r="Q32" s="128"/>
      <c r="R32" s="128"/>
      <c r="S32" s="128"/>
      <c r="T32" s="128"/>
      <c r="U32" s="128"/>
      <c r="V32" s="128"/>
      <c r="W32" s="128"/>
      <c r="X32" s="128"/>
    </row>
    <row r="33" spans="3:24" x14ac:dyDescent="0.15">
      <c r="C33" s="128"/>
      <c r="D33" s="128"/>
      <c r="E33" s="128"/>
      <c r="F33" s="128"/>
      <c r="G33" s="128"/>
      <c r="H33" s="128"/>
      <c r="I33" s="128"/>
      <c r="J33" s="128"/>
      <c r="K33" s="128"/>
      <c r="L33" s="128"/>
      <c r="M33" s="128"/>
      <c r="N33" s="128"/>
      <c r="O33" s="128"/>
      <c r="P33" s="128"/>
      <c r="Q33" s="128"/>
      <c r="R33" s="128"/>
      <c r="S33" s="128"/>
      <c r="T33" s="128"/>
      <c r="U33" s="128"/>
      <c r="V33" s="128"/>
      <c r="W33" s="128"/>
      <c r="X33" s="128"/>
    </row>
    <row r="34" spans="3:24" x14ac:dyDescent="0.15">
      <c r="C34" s="128"/>
      <c r="D34" s="128"/>
      <c r="E34" s="128"/>
      <c r="F34" s="128"/>
      <c r="G34" s="128"/>
      <c r="H34" s="128"/>
      <c r="I34" s="128"/>
      <c r="J34" s="128"/>
      <c r="K34" s="128"/>
      <c r="L34" s="128"/>
      <c r="M34" s="128"/>
      <c r="N34" s="128"/>
      <c r="O34" s="128"/>
      <c r="P34" s="128"/>
      <c r="Q34" s="128"/>
      <c r="R34" s="128"/>
      <c r="S34" s="128"/>
      <c r="T34" s="128"/>
      <c r="U34" s="128"/>
      <c r="V34" s="128"/>
      <c r="W34" s="128"/>
      <c r="X34" s="128"/>
    </row>
    <row r="35" spans="3:24" x14ac:dyDescent="0.15">
      <c r="C35" s="128"/>
      <c r="D35" s="128"/>
      <c r="E35" s="128"/>
      <c r="F35" s="128"/>
      <c r="G35" s="128"/>
      <c r="H35" s="128"/>
      <c r="I35" s="128"/>
      <c r="J35" s="128"/>
      <c r="K35" s="128"/>
      <c r="L35" s="128"/>
      <c r="M35" s="128"/>
      <c r="N35" s="128"/>
      <c r="O35" s="128"/>
      <c r="P35" s="128"/>
      <c r="Q35" s="128"/>
      <c r="R35" s="128"/>
      <c r="S35" s="128"/>
      <c r="T35" s="128"/>
      <c r="U35" s="128"/>
      <c r="V35" s="128"/>
      <c r="W35" s="128"/>
      <c r="X35" s="128"/>
    </row>
    <row r="36" spans="3:24" x14ac:dyDescent="0.15">
      <c r="C36" s="128"/>
      <c r="D36" s="128"/>
      <c r="E36" s="128"/>
      <c r="F36" s="128"/>
      <c r="G36" s="128"/>
      <c r="H36" s="128"/>
      <c r="I36" s="128"/>
      <c r="J36" s="128"/>
      <c r="K36" s="128"/>
      <c r="L36" s="128"/>
      <c r="M36" s="128"/>
      <c r="N36" s="128"/>
      <c r="O36" s="128"/>
      <c r="P36" s="128"/>
      <c r="Q36" s="128"/>
      <c r="R36" s="128"/>
      <c r="S36" s="128"/>
      <c r="T36" s="128"/>
      <c r="U36" s="128"/>
      <c r="V36" s="128"/>
      <c r="W36" s="128"/>
      <c r="X36" s="128"/>
    </row>
    <row r="37" spans="3:24" x14ac:dyDescent="0.15">
      <c r="C37" s="128"/>
      <c r="D37" s="128"/>
      <c r="E37" s="128"/>
      <c r="F37" s="128"/>
      <c r="G37" s="128"/>
      <c r="H37" s="128"/>
      <c r="I37" s="128"/>
      <c r="J37" s="128"/>
      <c r="K37" s="128"/>
      <c r="L37" s="128"/>
      <c r="M37" s="128"/>
      <c r="N37" s="128"/>
      <c r="O37" s="128"/>
      <c r="P37" s="128"/>
      <c r="Q37" s="128"/>
      <c r="R37" s="128"/>
      <c r="S37" s="128"/>
      <c r="T37" s="128"/>
      <c r="U37" s="128"/>
      <c r="V37" s="128"/>
      <c r="W37" s="128"/>
      <c r="X37" s="128"/>
    </row>
    <row r="38" spans="3:24" x14ac:dyDescent="0.15">
      <c r="C38" s="128"/>
      <c r="D38" s="128"/>
      <c r="E38" s="128"/>
      <c r="F38" s="128"/>
      <c r="G38" s="128"/>
      <c r="H38" s="128"/>
      <c r="I38" s="128"/>
      <c r="J38" s="128"/>
      <c r="K38" s="128"/>
      <c r="L38" s="128"/>
      <c r="M38" s="128"/>
      <c r="N38" s="128"/>
      <c r="O38" s="128"/>
      <c r="P38" s="128"/>
      <c r="Q38" s="128"/>
      <c r="R38" s="128"/>
      <c r="S38" s="128"/>
      <c r="T38" s="128"/>
      <c r="U38" s="128"/>
      <c r="V38" s="128"/>
      <c r="W38" s="128"/>
      <c r="X38" s="128"/>
    </row>
    <row r="39" spans="3:24" x14ac:dyDescent="0.15">
      <c r="C39" s="128"/>
      <c r="D39" s="128"/>
      <c r="E39" s="128"/>
      <c r="F39" s="128"/>
      <c r="G39" s="128"/>
      <c r="H39" s="128"/>
      <c r="I39" s="128"/>
      <c r="J39" s="128"/>
      <c r="K39" s="128"/>
      <c r="L39" s="128"/>
      <c r="M39" s="128"/>
      <c r="N39" s="128"/>
      <c r="O39" s="128"/>
      <c r="P39" s="128"/>
      <c r="Q39" s="128"/>
      <c r="R39" s="128"/>
      <c r="S39" s="128"/>
      <c r="T39" s="128"/>
      <c r="U39" s="128"/>
      <c r="V39" s="128"/>
      <c r="W39" s="128"/>
      <c r="X39" s="128"/>
    </row>
  </sheetData>
  <mergeCells count="14">
    <mergeCell ref="V4:W4"/>
    <mergeCell ref="X4:Y4"/>
    <mergeCell ref="B6:B9"/>
    <mergeCell ref="D4:E4"/>
    <mergeCell ref="F4:G4"/>
    <mergeCell ref="H4:I4"/>
    <mergeCell ref="J4:K4"/>
    <mergeCell ref="L4:M4"/>
    <mergeCell ref="N4:O4"/>
    <mergeCell ref="B10:B13"/>
    <mergeCell ref="B14:B17"/>
    <mergeCell ref="P4:Q4"/>
    <mergeCell ref="R4:S4"/>
    <mergeCell ref="T4:U4"/>
  </mergeCells>
  <phoneticPr fontId="18"/>
  <printOptions horizontalCentered="1"/>
  <pageMargins left="0.31496062992125984" right="0.31496062992125984" top="0.59055118110236227" bottom="0.39370078740157483" header="0.31496062992125984" footer="0.19685039370078741"/>
  <pageSetup paperSize="9" scale="65" firstPageNumber="164" orientation="landscape" useFirstPageNumber="1" horizontalDpi="1200" verticalDpi="1200" r:id="rId1"/>
  <headerFooter>
    <oddFooter>&amp;C&amp;"HG丸ｺﾞｼｯｸM-PRO,標準"&amp;8鳥取県福祉保健部健康医療局健康政策課
― &amp;P ―</oddFooter>
  </headerFooter>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rgb="FF00B0F0"/>
  </sheetPr>
  <dimension ref="B1:N76"/>
  <sheetViews>
    <sheetView view="pageBreakPreview" zoomScale="60" zoomScaleNormal="80" workbookViewId="0">
      <selection activeCell="B3" sqref="B3:N3"/>
    </sheetView>
  </sheetViews>
  <sheetFormatPr defaultRowHeight="18.75" x14ac:dyDescent="0.15"/>
  <cols>
    <col min="1" max="2" width="3.625" style="1" customWidth="1"/>
    <col min="3" max="3" width="16.875" style="1" customWidth="1"/>
    <col min="4" max="4" width="25.125" style="1" customWidth="1"/>
    <col min="5" max="14" width="9.25" style="1" customWidth="1"/>
    <col min="15" max="16384" width="9" style="1"/>
  </cols>
  <sheetData>
    <row r="1" spans="2:14" ht="18.75" customHeight="1" x14ac:dyDescent="0.15"/>
    <row r="2" spans="2:14" x14ac:dyDescent="0.15">
      <c r="B2" s="2" t="s">
        <v>181</v>
      </c>
    </row>
    <row r="3" spans="2:14" x14ac:dyDescent="0.15">
      <c r="B3" s="253" t="s">
        <v>182</v>
      </c>
      <c r="C3" s="253"/>
      <c r="D3" s="253"/>
      <c r="E3" s="253"/>
      <c r="F3" s="253"/>
      <c r="G3" s="253"/>
      <c r="H3" s="253"/>
      <c r="I3" s="253"/>
      <c r="J3" s="253"/>
      <c r="K3" s="253"/>
      <c r="L3" s="253"/>
      <c r="M3" s="253"/>
      <c r="N3" s="253"/>
    </row>
    <row r="4" spans="2:14" x14ac:dyDescent="0.15">
      <c r="B4" s="2"/>
      <c r="C4" s="2"/>
      <c r="D4" s="2"/>
      <c r="E4" s="2"/>
      <c r="F4" s="2"/>
    </row>
    <row r="5" spans="2:14" x14ac:dyDescent="0.15">
      <c r="B5" s="37"/>
      <c r="C5" s="38"/>
      <c r="D5" s="221" t="s">
        <v>183</v>
      </c>
      <c r="E5" s="221" t="s">
        <v>8</v>
      </c>
      <c r="F5" s="221"/>
      <c r="G5" s="221" t="s">
        <v>184</v>
      </c>
      <c r="H5" s="221"/>
      <c r="I5" s="221"/>
      <c r="J5" s="221"/>
      <c r="K5" s="221"/>
      <c r="L5" s="221"/>
      <c r="M5" s="221"/>
      <c r="N5" s="221"/>
    </row>
    <row r="6" spans="2:14" x14ac:dyDescent="0.15">
      <c r="B6" s="39"/>
      <c r="C6" s="40"/>
      <c r="D6" s="221"/>
      <c r="E6" s="221"/>
      <c r="F6" s="221"/>
      <c r="G6" s="221">
        <v>0</v>
      </c>
      <c r="H6" s="221"/>
      <c r="I6" s="221" t="s">
        <v>185</v>
      </c>
      <c r="J6" s="221"/>
      <c r="K6" s="221" t="s">
        <v>186</v>
      </c>
      <c r="L6" s="221"/>
      <c r="M6" s="221" t="s">
        <v>187</v>
      </c>
      <c r="N6" s="221"/>
    </row>
    <row r="7" spans="2:14" x14ac:dyDescent="0.15">
      <c r="B7" s="98"/>
      <c r="C7" s="99"/>
      <c r="D7" s="221"/>
      <c r="E7" s="41" t="s">
        <v>5</v>
      </c>
      <c r="F7" s="42" t="s">
        <v>188</v>
      </c>
      <c r="G7" s="100" t="s">
        <v>5</v>
      </c>
      <c r="H7" s="42" t="s">
        <v>188</v>
      </c>
      <c r="I7" s="100" t="s">
        <v>5</v>
      </c>
      <c r="J7" s="42" t="s">
        <v>188</v>
      </c>
      <c r="K7" s="100" t="s">
        <v>5</v>
      </c>
      <c r="L7" s="42" t="s">
        <v>188</v>
      </c>
      <c r="M7" s="100" t="s">
        <v>5</v>
      </c>
      <c r="N7" s="42" t="s">
        <v>188</v>
      </c>
    </row>
    <row r="8" spans="2:14" x14ac:dyDescent="0.15">
      <c r="B8" s="232" t="s">
        <v>37</v>
      </c>
      <c r="C8" s="246" t="s">
        <v>8</v>
      </c>
      <c r="D8" s="49" t="s">
        <v>189</v>
      </c>
      <c r="E8" s="50">
        <v>175</v>
      </c>
      <c r="F8" s="155">
        <v>100</v>
      </c>
      <c r="G8" s="102">
        <v>68</v>
      </c>
      <c r="H8" s="155">
        <v>38.857142857142854</v>
      </c>
      <c r="I8" s="102">
        <v>57</v>
      </c>
      <c r="J8" s="155">
        <v>32.571428571428569</v>
      </c>
      <c r="K8" s="102">
        <v>34</v>
      </c>
      <c r="L8" s="155">
        <v>19.428571428571427</v>
      </c>
      <c r="M8" s="102">
        <v>16</v>
      </c>
      <c r="N8" s="155">
        <v>9.1428571428571423</v>
      </c>
    </row>
    <row r="9" spans="2:14" x14ac:dyDescent="0.15">
      <c r="B9" s="227"/>
      <c r="C9" s="245"/>
      <c r="D9" s="59" t="s">
        <v>190</v>
      </c>
      <c r="E9" s="60">
        <v>79</v>
      </c>
      <c r="F9" s="161">
        <v>100</v>
      </c>
      <c r="G9" s="105">
        <v>7</v>
      </c>
      <c r="H9" s="161">
        <v>8.8607594936708853</v>
      </c>
      <c r="I9" s="105">
        <v>32</v>
      </c>
      <c r="J9" s="161">
        <v>40.506329113924053</v>
      </c>
      <c r="K9" s="105">
        <v>26</v>
      </c>
      <c r="L9" s="161">
        <v>32.911392405063289</v>
      </c>
      <c r="M9" s="105">
        <v>14</v>
      </c>
      <c r="N9" s="161">
        <v>17.721518987341771</v>
      </c>
    </row>
    <row r="10" spans="2:14" x14ac:dyDescent="0.15">
      <c r="B10" s="227"/>
      <c r="C10" s="246" t="s">
        <v>9</v>
      </c>
      <c r="D10" s="49" t="s">
        <v>189</v>
      </c>
      <c r="E10" s="50">
        <v>10</v>
      </c>
      <c r="F10" s="155">
        <v>100</v>
      </c>
      <c r="G10" s="102">
        <v>9</v>
      </c>
      <c r="H10" s="155">
        <v>90</v>
      </c>
      <c r="I10" s="102">
        <v>1</v>
      </c>
      <c r="J10" s="155">
        <v>10</v>
      </c>
      <c r="K10" s="102">
        <v>0</v>
      </c>
      <c r="L10" s="155">
        <v>0</v>
      </c>
      <c r="M10" s="102">
        <v>0</v>
      </c>
      <c r="N10" s="155">
        <v>0</v>
      </c>
    </row>
    <row r="11" spans="2:14" x14ac:dyDescent="0.15">
      <c r="B11" s="227"/>
      <c r="C11" s="244"/>
      <c r="D11" s="54" t="s">
        <v>190</v>
      </c>
      <c r="E11" s="55">
        <v>4</v>
      </c>
      <c r="F11" s="177">
        <v>100</v>
      </c>
      <c r="G11" s="110">
        <v>1</v>
      </c>
      <c r="H11" s="177">
        <v>25</v>
      </c>
      <c r="I11" s="110">
        <v>3</v>
      </c>
      <c r="J11" s="177">
        <v>75</v>
      </c>
      <c r="K11" s="110">
        <v>0</v>
      </c>
      <c r="L11" s="177">
        <v>0</v>
      </c>
      <c r="M11" s="110">
        <v>0</v>
      </c>
      <c r="N11" s="177">
        <v>0</v>
      </c>
    </row>
    <row r="12" spans="2:14" x14ac:dyDescent="0.15">
      <c r="B12" s="227"/>
      <c r="C12" s="244" t="s">
        <v>10</v>
      </c>
      <c r="D12" s="54" t="s">
        <v>189</v>
      </c>
      <c r="E12" s="55">
        <v>17</v>
      </c>
      <c r="F12" s="177">
        <v>100</v>
      </c>
      <c r="G12" s="110">
        <v>17</v>
      </c>
      <c r="H12" s="177">
        <v>100</v>
      </c>
      <c r="I12" s="110">
        <v>0</v>
      </c>
      <c r="J12" s="177">
        <v>0</v>
      </c>
      <c r="K12" s="110">
        <v>0</v>
      </c>
      <c r="L12" s="177">
        <v>0</v>
      </c>
      <c r="M12" s="110">
        <v>0</v>
      </c>
      <c r="N12" s="177">
        <v>0</v>
      </c>
    </row>
    <row r="13" spans="2:14" x14ac:dyDescent="0.15">
      <c r="B13" s="227"/>
      <c r="C13" s="244"/>
      <c r="D13" s="54" t="s">
        <v>190</v>
      </c>
      <c r="E13" s="55">
        <v>4</v>
      </c>
      <c r="F13" s="177">
        <v>100</v>
      </c>
      <c r="G13" s="110">
        <v>0</v>
      </c>
      <c r="H13" s="177">
        <v>0</v>
      </c>
      <c r="I13" s="110">
        <v>2</v>
      </c>
      <c r="J13" s="177">
        <v>50</v>
      </c>
      <c r="K13" s="110">
        <v>1</v>
      </c>
      <c r="L13" s="177">
        <v>25</v>
      </c>
      <c r="M13" s="110">
        <v>1</v>
      </c>
      <c r="N13" s="177">
        <v>25</v>
      </c>
    </row>
    <row r="14" spans="2:14" x14ac:dyDescent="0.15">
      <c r="B14" s="227"/>
      <c r="C14" s="244" t="s">
        <v>11</v>
      </c>
      <c r="D14" s="54" t="s">
        <v>189</v>
      </c>
      <c r="E14" s="55">
        <v>15</v>
      </c>
      <c r="F14" s="177">
        <v>100</v>
      </c>
      <c r="G14" s="110">
        <v>9</v>
      </c>
      <c r="H14" s="177">
        <v>60</v>
      </c>
      <c r="I14" s="110">
        <v>6</v>
      </c>
      <c r="J14" s="177">
        <v>40</v>
      </c>
      <c r="K14" s="110">
        <v>0</v>
      </c>
      <c r="L14" s="177">
        <v>0</v>
      </c>
      <c r="M14" s="110">
        <v>0</v>
      </c>
      <c r="N14" s="177">
        <v>0</v>
      </c>
    </row>
    <row r="15" spans="2:14" x14ac:dyDescent="0.15">
      <c r="B15" s="227"/>
      <c r="C15" s="244"/>
      <c r="D15" s="54" t="s">
        <v>190</v>
      </c>
      <c r="E15" s="55">
        <v>11</v>
      </c>
      <c r="F15" s="177">
        <v>100</v>
      </c>
      <c r="G15" s="110">
        <v>3</v>
      </c>
      <c r="H15" s="177">
        <v>27.272727272727273</v>
      </c>
      <c r="I15" s="110">
        <v>5</v>
      </c>
      <c r="J15" s="177">
        <v>45.454545454545453</v>
      </c>
      <c r="K15" s="110">
        <v>2</v>
      </c>
      <c r="L15" s="177">
        <v>18.181818181818183</v>
      </c>
      <c r="M15" s="110">
        <v>1</v>
      </c>
      <c r="N15" s="177">
        <v>9.0909090909090917</v>
      </c>
    </row>
    <row r="16" spans="2:14" x14ac:dyDescent="0.15">
      <c r="B16" s="227"/>
      <c r="C16" s="244" t="s">
        <v>12</v>
      </c>
      <c r="D16" s="54" t="s">
        <v>189</v>
      </c>
      <c r="E16" s="55">
        <v>37</v>
      </c>
      <c r="F16" s="177">
        <v>100</v>
      </c>
      <c r="G16" s="110">
        <v>15</v>
      </c>
      <c r="H16" s="177">
        <v>40.54054054054054</v>
      </c>
      <c r="I16" s="110">
        <v>15</v>
      </c>
      <c r="J16" s="177">
        <v>40.54054054054054</v>
      </c>
      <c r="K16" s="110">
        <v>6</v>
      </c>
      <c r="L16" s="177">
        <v>16.216216216216218</v>
      </c>
      <c r="M16" s="110">
        <v>1</v>
      </c>
      <c r="N16" s="177">
        <v>2.7027027027027026</v>
      </c>
    </row>
    <row r="17" spans="2:14" x14ac:dyDescent="0.15">
      <c r="B17" s="227"/>
      <c r="C17" s="244"/>
      <c r="D17" s="54" t="s">
        <v>190</v>
      </c>
      <c r="E17" s="55">
        <v>12</v>
      </c>
      <c r="F17" s="177">
        <v>100</v>
      </c>
      <c r="G17" s="110">
        <v>1</v>
      </c>
      <c r="H17" s="177">
        <v>8.3333333333333339</v>
      </c>
      <c r="I17" s="110">
        <v>8</v>
      </c>
      <c r="J17" s="177">
        <v>66.666666666666671</v>
      </c>
      <c r="K17" s="110">
        <v>1</v>
      </c>
      <c r="L17" s="177">
        <v>8.3333333333333339</v>
      </c>
      <c r="M17" s="110">
        <v>2</v>
      </c>
      <c r="N17" s="177">
        <v>16.666666666666668</v>
      </c>
    </row>
    <row r="18" spans="2:14" x14ac:dyDescent="0.15">
      <c r="B18" s="227"/>
      <c r="C18" s="244" t="s">
        <v>13</v>
      </c>
      <c r="D18" s="54" t="s">
        <v>189</v>
      </c>
      <c r="E18" s="55">
        <v>39</v>
      </c>
      <c r="F18" s="177">
        <v>100</v>
      </c>
      <c r="G18" s="110">
        <v>9</v>
      </c>
      <c r="H18" s="177">
        <v>23.076923076923077</v>
      </c>
      <c r="I18" s="110">
        <v>13</v>
      </c>
      <c r="J18" s="177">
        <v>33.333333333333336</v>
      </c>
      <c r="K18" s="110">
        <v>14</v>
      </c>
      <c r="L18" s="177">
        <v>35.897435897435898</v>
      </c>
      <c r="M18" s="110">
        <v>3</v>
      </c>
      <c r="N18" s="177">
        <v>7.6923076923076925</v>
      </c>
    </row>
    <row r="19" spans="2:14" x14ac:dyDescent="0.15">
      <c r="B19" s="227"/>
      <c r="C19" s="244"/>
      <c r="D19" s="54" t="s">
        <v>190</v>
      </c>
      <c r="E19" s="55">
        <v>18</v>
      </c>
      <c r="F19" s="177">
        <v>100</v>
      </c>
      <c r="G19" s="110">
        <v>1</v>
      </c>
      <c r="H19" s="177">
        <v>5.5555555555555554</v>
      </c>
      <c r="I19" s="110">
        <v>5</v>
      </c>
      <c r="J19" s="177">
        <v>27.777777777777779</v>
      </c>
      <c r="K19" s="110">
        <v>7</v>
      </c>
      <c r="L19" s="177">
        <v>38.888888888888886</v>
      </c>
      <c r="M19" s="110">
        <v>5</v>
      </c>
      <c r="N19" s="177">
        <v>27.777777777777779</v>
      </c>
    </row>
    <row r="20" spans="2:14" x14ac:dyDescent="0.15">
      <c r="B20" s="227"/>
      <c r="C20" s="244" t="s">
        <v>14</v>
      </c>
      <c r="D20" s="54" t="s">
        <v>189</v>
      </c>
      <c r="E20" s="55">
        <v>42</v>
      </c>
      <c r="F20" s="177">
        <v>100</v>
      </c>
      <c r="G20" s="110">
        <v>5</v>
      </c>
      <c r="H20" s="177">
        <v>11.904761904761905</v>
      </c>
      <c r="I20" s="110">
        <v>18</v>
      </c>
      <c r="J20" s="177">
        <v>42.857142857142854</v>
      </c>
      <c r="K20" s="110">
        <v>9</v>
      </c>
      <c r="L20" s="177">
        <v>21.428571428571427</v>
      </c>
      <c r="M20" s="110">
        <v>10</v>
      </c>
      <c r="N20" s="177">
        <v>23.80952380952381</v>
      </c>
    </row>
    <row r="21" spans="2:14" x14ac:dyDescent="0.15">
      <c r="B21" s="227"/>
      <c r="C21" s="244"/>
      <c r="D21" s="54" t="s">
        <v>190</v>
      </c>
      <c r="E21" s="55">
        <v>21</v>
      </c>
      <c r="F21" s="177">
        <v>100</v>
      </c>
      <c r="G21" s="110">
        <v>1</v>
      </c>
      <c r="H21" s="177">
        <v>4.7619047619047619</v>
      </c>
      <c r="I21" s="110">
        <v>6</v>
      </c>
      <c r="J21" s="177">
        <v>28.571428571428573</v>
      </c>
      <c r="K21" s="110">
        <v>12</v>
      </c>
      <c r="L21" s="177">
        <v>57.142857142857146</v>
      </c>
      <c r="M21" s="110">
        <v>2</v>
      </c>
      <c r="N21" s="177">
        <v>9.5238095238095237</v>
      </c>
    </row>
    <row r="22" spans="2:14" x14ac:dyDescent="0.15">
      <c r="B22" s="227"/>
      <c r="C22" s="244" t="s">
        <v>25</v>
      </c>
      <c r="D22" s="54" t="s">
        <v>189</v>
      </c>
      <c r="E22" s="55">
        <v>15</v>
      </c>
      <c r="F22" s="177">
        <v>100</v>
      </c>
      <c r="G22" s="110">
        <v>4</v>
      </c>
      <c r="H22" s="177">
        <v>26.666666666666668</v>
      </c>
      <c r="I22" s="110">
        <v>4</v>
      </c>
      <c r="J22" s="177">
        <v>26.666666666666668</v>
      </c>
      <c r="K22" s="110">
        <v>5</v>
      </c>
      <c r="L22" s="177">
        <v>33.333333333333336</v>
      </c>
      <c r="M22" s="110">
        <v>2</v>
      </c>
      <c r="N22" s="177">
        <v>13.333333333333334</v>
      </c>
    </row>
    <row r="23" spans="2:14" x14ac:dyDescent="0.15">
      <c r="B23" s="227"/>
      <c r="C23" s="245"/>
      <c r="D23" s="59" t="s">
        <v>190</v>
      </c>
      <c r="E23" s="60">
        <v>9</v>
      </c>
      <c r="F23" s="161">
        <v>100</v>
      </c>
      <c r="G23" s="105">
        <v>0</v>
      </c>
      <c r="H23" s="161">
        <v>0</v>
      </c>
      <c r="I23" s="105">
        <v>3</v>
      </c>
      <c r="J23" s="161">
        <v>33.333333333333336</v>
      </c>
      <c r="K23" s="105">
        <v>3</v>
      </c>
      <c r="L23" s="161">
        <v>33.333333333333336</v>
      </c>
      <c r="M23" s="105">
        <v>3</v>
      </c>
      <c r="N23" s="161">
        <v>33.333333333333336</v>
      </c>
    </row>
    <row r="24" spans="2:14" x14ac:dyDescent="0.15">
      <c r="B24" s="227"/>
      <c r="C24" s="246" t="s">
        <v>86</v>
      </c>
      <c r="D24" s="49" t="s">
        <v>189</v>
      </c>
      <c r="E24" s="50">
        <v>67</v>
      </c>
      <c r="F24" s="155">
        <v>100</v>
      </c>
      <c r="G24" s="102">
        <v>28</v>
      </c>
      <c r="H24" s="155">
        <v>41.791044776119406</v>
      </c>
      <c r="I24" s="102">
        <v>27</v>
      </c>
      <c r="J24" s="155">
        <v>40.298507462686565</v>
      </c>
      <c r="K24" s="102">
        <v>10</v>
      </c>
      <c r="L24" s="155">
        <v>14.925373134328359</v>
      </c>
      <c r="M24" s="102">
        <v>2</v>
      </c>
      <c r="N24" s="155">
        <v>2.9850746268656718</v>
      </c>
    </row>
    <row r="25" spans="2:14" x14ac:dyDescent="0.15">
      <c r="B25" s="227"/>
      <c r="C25" s="244"/>
      <c r="D25" s="54" t="s">
        <v>190</v>
      </c>
      <c r="E25" s="55">
        <v>31</v>
      </c>
      <c r="F25" s="177">
        <v>100</v>
      </c>
      <c r="G25" s="110">
        <v>5</v>
      </c>
      <c r="H25" s="177">
        <v>16.129032258064516</v>
      </c>
      <c r="I25" s="110">
        <v>15</v>
      </c>
      <c r="J25" s="177">
        <v>48.387096774193552</v>
      </c>
      <c r="K25" s="110">
        <v>5</v>
      </c>
      <c r="L25" s="177">
        <v>16.129032258064516</v>
      </c>
      <c r="M25" s="110">
        <v>6</v>
      </c>
      <c r="N25" s="177">
        <v>19.35483870967742</v>
      </c>
    </row>
    <row r="26" spans="2:14" x14ac:dyDescent="0.15">
      <c r="B26" s="227"/>
      <c r="C26" s="244" t="s">
        <v>87</v>
      </c>
      <c r="D26" s="54" t="s">
        <v>189</v>
      </c>
      <c r="E26" s="55">
        <v>48</v>
      </c>
      <c r="F26" s="177">
        <v>100</v>
      </c>
      <c r="G26" s="110">
        <v>8</v>
      </c>
      <c r="H26" s="177">
        <v>16.666666666666668</v>
      </c>
      <c r="I26" s="110">
        <v>18</v>
      </c>
      <c r="J26" s="177">
        <v>37.5</v>
      </c>
      <c r="K26" s="110">
        <v>16</v>
      </c>
      <c r="L26" s="177">
        <v>33.333333333333336</v>
      </c>
      <c r="M26" s="110">
        <v>6</v>
      </c>
      <c r="N26" s="177">
        <v>12.5</v>
      </c>
    </row>
    <row r="27" spans="2:14" x14ac:dyDescent="0.15">
      <c r="B27" s="227"/>
      <c r="C27" s="244"/>
      <c r="D27" s="54" t="s">
        <v>190</v>
      </c>
      <c r="E27" s="55">
        <v>24</v>
      </c>
      <c r="F27" s="177">
        <v>100</v>
      </c>
      <c r="G27" s="110">
        <v>1</v>
      </c>
      <c r="H27" s="177">
        <v>4.166666666666667</v>
      </c>
      <c r="I27" s="110">
        <v>7</v>
      </c>
      <c r="J27" s="177">
        <v>29.166666666666668</v>
      </c>
      <c r="K27" s="110">
        <v>13</v>
      </c>
      <c r="L27" s="177">
        <v>54.166666666666664</v>
      </c>
      <c r="M27" s="110">
        <v>3</v>
      </c>
      <c r="N27" s="177">
        <v>12.5</v>
      </c>
    </row>
    <row r="28" spans="2:14" x14ac:dyDescent="0.15">
      <c r="B28" s="227"/>
      <c r="C28" s="244" t="s">
        <v>88</v>
      </c>
      <c r="D28" s="54" t="s">
        <v>189</v>
      </c>
      <c r="E28" s="55">
        <v>33</v>
      </c>
      <c r="F28" s="177">
        <v>100</v>
      </c>
      <c r="G28" s="110">
        <v>6</v>
      </c>
      <c r="H28" s="177">
        <v>18.181818181818183</v>
      </c>
      <c r="I28" s="110">
        <v>11</v>
      </c>
      <c r="J28" s="177">
        <v>33.333333333333336</v>
      </c>
      <c r="K28" s="110">
        <v>8</v>
      </c>
      <c r="L28" s="177">
        <v>24.242424242424242</v>
      </c>
      <c r="M28" s="110">
        <v>8</v>
      </c>
      <c r="N28" s="177">
        <v>24.242424242424242</v>
      </c>
    </row>
    <row r="29" spans="2:14" ht="19.5" thickBot="1" x14ac:dyDescent="0.2">
      <c r="B29" s="233"/>
      <c r="C29" s="247"/>
      <c r="D29" s="67" t="s">
        <v>190</v>
      </c>
      <c r="E29" s="68">
        <v>16</v>
      </c>
      <c r="F29" s="158">
        <v>100</v>
      </c>
      <c r="G29" s="103">
        <v>0</v>
      </c>
      <c r="H29" s="158">
        <v>0</v>
      </c>
      <c r="I29" s="103">
        <v>5</v>
      </c>
      <c r="J29" s="158">
        <v>31.25</v>
      </c>
      <c r="K29" s="103">
        <v>7</v>
      </c>
      <c r="L29" s="158">
        <v>43.75</v>
      </c>
      <c r="M29" s="103">
        <v>4</v>
      </c>
      <c r="N29" s="158">
        <v>25</v>
      </c>
    </row>
    <row r="30" spans="2:14" ht="19.5" thickTop="1" x14ac:dyDescent="0.15">
      <c r="B30" s="226" t="s">
        <v>39</v>
      </c>
      <c r="C30" s="248" t="s">
        <v>8</v>
      </c>
      <c r="D30" s="186" t="s">
        <v>191</v>
      </c>
      <c r="E30" s="50">
        <v>48</v>
      </c>
      <c r="F30" s="155">
        <v>100</v>
      </c>
      <c r="G30" s="102">
        <v>22</v>
      </c>
      <c r="H30" s="155">
        <v>45.833333333333336</v>
      </c>
      <c r="I30" s="102">
        <v>14</v>
      </c>
      <c r="J30" s="155">
        <v>29.166666666666668</v>
      </c>
      <c r="K30" s="102">
        <v>9</v>
      </c>
      <c r="L30" s="155">
        <v>18.75</v>
      </c>
      <c r="M30" s="102">
        <v>3</v>
      </c>
      <c r="N30" s="155">
        <v>6.25</v>
      </c>
    </row>
    <row r="31" spans="2:14" x14ac:dyDescent="0.15">
      <c r="B31" s="227"/>
      <c r="C31" s="245"/>
      <c r="D31" s="59" t="s">
        <v>192</v>
      </c>
      <c r="E31" s="60">
        <v>51</v>
      </c>
      <c r="F31" s="161">
        <v>100</v>
      </c>
      <c r="G31" s="105">
        <v>4</v>
      </c>
      <c r="H31" s="161">
        <v>7.8431372549019605</v>
      </c>
      <c r="I31" s="105">
        <v>21</v>
      </c>
      <c r="J31" s="161">
        <v>41.176470588235297</v>
      </c>
      <c r="K31" s="105">
        <v>16</v>
      </c>
      <c r="L31" s="161">
        <v>31.372549019607842</v>
      </c>
      <c r="M31" s="105">
        <v>10</v>
      </c>
      <c r="N31" s="161">
        <v>19.607843137254903</v>
      </c>
    </row>
    <row r="32" spans="2:14" x14ac:dyDescent="0.15">
      <c r="B32" s="227"/>
      <c r="C32" s="246" t="s">
        <v>9</v>
      </c>
      <c r="D32" s="49" t="s">
        <v>191</v>
      </c>
      <c r="E32" s="50">
        <v>5</v>
      </c>
      <c r="F32" s="155">
        <v>100</v>
      </c>
      <c r="G32" s="102">
        <v>5</v>
      </c>
      <c r="H32" s="155">
        <v>100</v>
      </c>
      <c r="I32" s="102">
        <v>0</v>
      </c>
      <c r="J32" s="155">
        <v>0</v>
      </c>
      <c r="K32" s="102">
        <v>0</v>
      </c>
      <c r="L32" s="155">
        <v>0</v>
      </c>
      <c r="M32" s="102">
        <v>0</v>
      </c>
      <c r="N32" s="155">
        <v>0</v>
      </c>
    </row>
    <row r="33" spans="2:14" x14ac:dyDescent="0.15">
      <c r="B33" s="227"/>
      <c r="C33" s="244"/>
      <c r="D33" s="54" t="s">
        <v>192</v>
      </c>
      <c r="E33" s="55">
        <v>4</v>
      </c>
      <c r="F33" s="177">
        <v>100</v>
      </c>
      <c r="G33" s="110">
        <v>1</v>
      </c>
      <c r="H33" s="177">
        <v>25</v>
      </c>
      <c r="I33" s="110">
        <v>3</v>
      </c>
      <c r="J33" s="177">
        <v>75</v>
      </c>
      <c r="K33" s="110">
        <v>0</v>
      </c>
      <c r="L33" s="177">
        <v>0</v>
      </c>
      <c r="M33" s="110">
        <v>0</v>
      </c>
      <c r="N33" s="177">
        <v>0</v>
      </c>
    </row>
    <row r="34" spans="2:14" x14ac:dyDescent="0.15">
      <c r="B34" s="227"/>
      <c r="C34" s="244" t="s">
        <v>10</v>
      </c>
      <c r="D34" s="54" t="s">
        <v>191</v>
      </c>
      <c r="E34" s="55">
        <v>5</v>
      </c>
      <c r="F34" s="177">
        <v>100</v>
      </c>
      <c r="G34" s="110">
        <v>5</v>
      </c>
      <c r="H34" s="177">
        <v>100</v>
      </c>
      <c r="I34" s="110">
        <v>0</v>
      </c>
      <c r="J34" s="177">
        <v>0</v>
      </c>
      <c r="K34" s="110">
        <v>0</v>
      </c>
      <c r="L34" s="177">
        <v>0</v>
      </c>
      <c r="M34" s="110">
        <v>0</v>
      </c>
      <c r="N34" s="177">
        <v>0</v>
      </c>
    </row>
    <row r="35" spans="2:14" x14ac:dyDescent="0.15">
      <c r="B35" s="227"/>
      <c r="C35" s="244"/>
      <c r="D35" s="54" t="s">
        <v>192</v>
      </c>
      <c r="E35" s="55">
        <v>3</v>
      </c>
      <c r="F35" s="177">
        <v>100</v>
      </c>
      <c r="G35" s="110">
        <v>0</v>
      </c>
      <c r="H35" s="177">
        <v>0</v>
      </c>
      <c r="I35" s="110">
        <v>1</v>
      </c>
      <c r="J35" s="177">
        <v>33.333333333333336</v>
      </c>
      <c r="K35" s="110">
        <v>1</v>
      </c>
      <c r="L35" s="177">
        <v>33.333333333333336</v>
      </c>
      <c r="M35" s="110">
        <v>1</v>
      </c>
      <c r="N35" s="177">
        <v>33.333333333333336</v>
      </c>
    </row>
    <row r="36" spans="2:14" x14ac:dyDescent="0.15">
      <c r="B36" s="227"/>
      <c r="C36" s="244" t="s">
        <v>11</v>
      </c>
      <c r="D36" s="54" t="s">
        <v>191</v>
      </c>
      <c r="E36" s="55">
        <v>3</v>
      </c>
      <c r="F36" s="177">
        <v>100</v>
      </c>
      <c r="G36" s="110">
        <v>2</v>
      </c>
      <c r="H36" s="177">
        <v>66.666666666666671</v>
      </c>
      <c r="I36" s="110">
        <v>1</v>
      </c>
      <c r="J36" s="177">
        <v>33.333333333333336</v>
      </c>
      <c r="K36" s="110">
        <v>0</v>
      </c>
      <c r="L36" s="177">
        <v>0</v>
      </c>
      <c r="M36" s="110">
        <v>0</v>
      </c>
      <c r="N36" s="177">
        <v>0</v>
      </c>
    </row>
    <row r="37" spans="2:14" x14ac:dyDescent="0.15">
      <c r="B37" s="227"/>
      <c r="C37" s="244"/>
      <c r="D37" s="54" t="s">
        <v>192</v>
      </c>
      <c r="E37" s="55">
        <v>7</v>
      </c>
      <c r="F37" s="177">
        <v>100</v>
      </c>
      <c r="G37" s="110">
        <v>1</v>
      </c>
      <c r="H37" s="177">
        <v>14.285714285714286</v>
      </c>
      <c r="I37" s="110">
        <v>3</v>
      </c>
      <c r="J37" s="177">
        <v>42.857142857142854</v>
      </c>
      <c r="K37" s="110">
        <v>2</v>
      </c>
      <c r="L37" s="177">
        <v>28.571428571428573</v>
      </c>
      <c r="M37" s="110">
        <v>1</v>
      </c>
      <c r="N37" s="177">
        <v>14.285714285714286</v>
      </c>
    </row>
    <row r="38" spans="2:14" x14ac:dyDescent="0.15">
      <c r="B38" s="227"/>
      <c r="C38" s="244" t="s">
        <v>12</v>
      </c>
      <c r="D38" s="54" t="s">
        <v>191</v>
      </c>
      <c r="E38" s="55">
        <v>8</v>
      </c>
      <c r="F38" s="177">
        <v>100</v>
      </c>
      <c r="G38" s="110">
        <v>1</v>
      </c>
      <c r="H38" s="177">
        <v>12.5</v>
      </c>
      <c r="I38" s="110">
        <v>4</v>
      </c>
      <c r="J38" s="177">
        <v>50</v>
      </c>
      <c r="K38" s="110">
        <v>3</v>
      </c>
      <c r="L38" s="177">
        <v>37.5</v>
      </c>
      <c r="M38" s="110">
        <v>0</v>
      </c>
      <c r="N38" s="177">
        <v>0</v>
      </c>
    </row>
    <row r="39" spans="2:14" x14ac:dyDescent="0.15">
      <c r="B39" s="227"/>
      <c r="C39" s="244"/>
      <c r="D39" s="54" t="s">
        <v>192</v>
      </c>
      <c r="E39" s="55">
        <v>7</v>
      </c>
      <c r="F39" s="177">
        <v>100</v>
      </c>
      <c r="G39" s="110">
        <v>1</v>
      </c>
      <c r="H39" s="177">
        <v>14.285714285714286</v>
      </c>
      <c r="I39" s="110">
        <v>4</v>
      </c>
      <c r="J39" s="177">
        <v>57.142857142857146</v>
      </c>
      <c r="K39" s="110">
        <v>1</v>
      </c>
      <c r="L39" s="177">
        <v>14.285714285714286</v>
      </c>
      <c r="M39" s="110">
        <v>1</v>
      </c>
      <c r="N39" s="177">
        <v>14.285714285714286</v>
      </c>
    </row>
    <row r="40" spans="2:14" x14ac:dyDescent="0.15">
      <c r="B40" s="227"/>
      <c r="C40" s="244" t="s">
        <v>13</v>
      </c>
      <c r="D40" s="54" t="s">
        <v>191</v>
      </c>
      <c r="E40" s="55">
        <v>12</v>
      </c>
      <c r="F40" s="177">
        <v>100</v>
      </c>
      <c r="G40" s="110">
        <v>4</v>
      </c>
      <c r="H40" s="177">
        <v>33.333333333333336</v>
      </c>
      <c r="I40" s="110">
        <v>3</v>
      </c>
      <c r="J40" s="177">
        <v>25</v>
      </c>
      <c r="K40" s="110">
        <v>4</v>
      </c>
      <c r="L40" s="177">
        <v>33.333333333333336</v>
      </c>
      <c r="M40" s="110">
        <v>1</v>
      </c>
      <c r="N40" s="177">
        <v>8.3333333333333339</v>
      </c>
    </row>
    <row r="41" spans="2:14" x14ac:dyDescent="0.15">
      <c r="B41" s="227"/>
      <c r="C41" s="244"/>
      <c r="D41" s="54" t="s">
        <v>192</v>
      </c>
      <c r="E41" s="55">
        <v>13</v>
      </c>
      <c r="F41" s="177">
        <v>100</v>
      </c>
      <c r="G41" s="110">
        <v>1</v>
      </c>
      <c r="H41" s="177">
        <v>7.6923076923076925</v>
      </c>
      <c r="I41" s="110">
        <v>4</v>
      </c>
      <c r="J41" s="177">
        <v>30.76923076923077</v>
      </c>
      <c r="K41" s="110">
        <v>4</v>
      </c>
      <c r="L41" s="177">
        <v>30.76923076923077</v>
      </c>
      <c r="M41" s="110">
        <v>4</v>
      </c>
      <c r="N41" s="177">
        <v>30.76923076923077</v>
      </c>
    </row>
    <row r="42" spans="2:14" x14ac:dyDescent="0.15">
      <c r="B42" s="227"/>
      <c r="C42" s="244" t="s">
        <v>14</v>
      </c>
      <c r="D42" s="54" t="s">
        <v>191</v>
      </c>
      <c r="E42" s="55">
        <v>11</v>
      </c>
      <c r="F42" s="177">
        <v>100</v>
      </c>
      <c r="G42" s="110">
        <v>2</v>
      </c>
      <c r="H42" s="177">
        <v>18.181818181818183</v>
      </c>
      <c r="I42" s="110">
        <v>6</v>
      </c>
      <c r="J42" s="177">
        <v>54.545454545454547</v>
      </c>
      <c r="K42" s="110">
        <v>1</v>
      </c>
      <c r="L42" s="177">
        <v>9.0909090909090917</v>
      </c>
      <c r="M42" s="110">
        <v>2</v>
      </c>
      <c r="N42" s="177">
        <v>18.181818181818183</v>
      </c>
    </row>
    <row r="43" spans="2:14" x14ac:dyDescent="0.15">
      <c r="B43" s="227"/>
      <c r="C43" s="244"/>
      <c r="D43" s="54" t="s">
        <v>192</v>
      </c>
      <c r="E43" s="55">
        <v>14</v>
      </c>
      <c r="F43" s="177">
        <v>100</v>
      </c>
      <c r="G43" s="110">
        <v>0</v>
      </c>
      <c r="H43" s="177">
        <v>0</v>
      </c>
      <c r="I43" s="110">
        <v>5</v>
      </c>
      <c r="J43" s="177">
        <v>35.714285714285715</v>
      </c>
      <c r="K43" s="110">
        <v>8</v>
      </c>
      <c r="L43" s="177">
        <v>57.142857142857146</v>
      </c>
      <c r="M43" s="110">
        <v>1</v>
      </c>
      <c r="N43" s="177">
        <v>7.1428571428571432</v>
      </c>
    </row>
    <row r="44" spans="2:14" x14ac:dyDescent="0.15">
      <c r="B44" s="227"/>
      <c r="C44" s="244" t="s">
        <v>25</v>
      </c>
      <c r="D44" s="54" t="s">
        <v>191</v>
      </c>
      <c r="E44" s="55">
        <v>4</v>
      </c>
      <c r="F44" s="177">
        <v>100</v>
      </c>
      <c r="G44" s="110">
        <v>3</v>
      </c>
      <c r="H44" s="177">
        <v>75</v>
      </c>
      <c r="I44" s="110">
        <v>0</v>
      </c>
      <c r="J44" s="177">
        <v>0</v>
      </c>
      <c r="K44" s="110">
        <v>1</v>
      </c>
      <c r="L44" s="177">
        <v>25</v>
      </c>
      <c r="M44" s="110">
        <v>0</v>
      </c>
      <c r="N44" s="177">
        <v>0</v>
      </c>
    </row>
    <row r="45" spans="2:14" x14ac:dyDescent="0.15">
      <c r="B45" s="227"/>
      <c r="C45" s="245"/>
      <c r="D45" s="59" t="s">
        <v>192</v>
      </c>
      <c r="E45" s="60">
        <v>3</v>
      </c>
      <c r="F45" s="161">
        <v>100</v>
      </c>
      <c r="G45" s="105">
        <v>0</v>
      </c>
      <c r="H45" s="161">
        <v>0</v>
      </c>
      <c r="I45" s="105">
        <v>1</v>
      </c>
      <c r="J45" s="161">
        <v>33.333333333333336</v>
      </c>
      <c r="K45" s="105">
        <v>0</v>
      </c>
      <c r="L45" s="161">
        <v>0</v>
      </c>
      <c r="M45" s="105">
        <v>2</v>
      </c>
      <c r="N45" s="161">
        <v>66.666666666666671</v>
      </c>
    </row>
    <row r="46" spans="2:14" x14ac:dyDescent="0.15">
      <c r="B46" s="227"/>
      <c r="C46" s="246" t="s">
        <v>86</v>
      </c>
      <c r="D46" s="49" t="s">
        <v>191</v>
      </c>
      <c r="E46" s="50">
        <v>16</v>
      </c>
      <c r="F46" s="155">
        <v>100</v>
      </c>
      <c r="G46" s="102">
        <v>4</v>
      </c>
      <c r="H46" s="155">
        <v>25</v>
      </c>
      <c r="I46" s="102">
        <v>6</v>
      </c>
      <c r="J46" s="155">
        <v>37.5</v>
      </c>
      <c r="K46" s="102">
        <v>6</v>
      </c>
      <c r="L46" s="155">
        <v>37.5</v>
      </c>
      <c r="M46" s="102">
        <v>0</v>
      </c>
      <c r="N46" s="155">
        <v>0</v>
      </c>
    </row>
    <row r="47" spans="2:14" x14ac:dyDescent="0.15">
      <c r="B47" s="227"/>
      <c r="C47" s="244"/>
      <c r="D47" s="54" t="s">
        <v>192</v>
      </c>
      <c r="E47" s="55">
        <v>21</v>
      </c>
      <c r="F47" s="177">
        <v>100</v>
      </c>
      <c r="G47" s="110">
        <v>3</v>
      </c>
      <c r="H47" s="177">
        <v>14.285714285714286</v>
      </c>
      <c r="I47" s="110">
        <v>9</v>
      </c>
      <c r="J47" s="177">
        <v>42.857142857142854</v>
      </c>
      <c r="K47" s="110">
        <v>5</v>
      </c>
      <c r="L47" s="177">
        <v>23.80952380952381</v>
      </c>
      <c r="M47" s="110">
        <v>4</v>
      </c>
      <c r="N47" s="177">
        <v>19.047619047619047</v>
      </c>
    </row>
    <row r="48" spans="2:14" x14ac:dyDescent="0.15">
      <c r="B48" s="227"/>
      <c r="C48" s="244" t="s">
        <v>87</v>
      </c>
      <c r="D48" s="54" t="s">
        <v>191</v>
      </c>
      <c r="E48" s="55">
        <v>13</v>
      </c>
      <c r="F48" s="177">
        <v>100</v>
      </c>
      <c r="G48" s="110">
        <v>5</v>
      </c>
      <c r="H48" s="177">
        <v>38.46153846153846</v>
      </c>
      <c r="I48" s="110">
        <v>5</v>
      </c>
      <c r="J48" s="177">
        <v>38.46153846153846</v>
      </c>
      <c r="K48" s="110">
        <v>1</v>
      </c>
      <c r="L48" s="177">
        <v>7.6923076923076925</v>
      </c>
      <c r="M48" s="110">
        <v>2</v>
      </c>
      <c r="N48" s="177">
        <v>15.384615384615385</v>
      </c>
    </row>
    <row r="49" spans="2:14" x14ac:dyDescent="0.15">
      <c r="B49" s="227"/>
      <c r="C49" s="244"/>
      <c r="D49" s="54" t="s">
        <v>192</v>
      </c>
      <c r="E49" s="55">
        <v>15</v>
      </c>
      <c r="F49" s="177">
        <v>100</v>
      </c>
      <c r="G49" s="110">
        <v>0</v>
      </c>
      <c r="H49" s="177">
        <v>0</v>
      </c>
      <c r="I49" s="110">
        <v>5</v>
      </c>
      <c r="J49" s="177">
        <v>33.333333333333336</v>
      </c>
      <c r="K49" s="110">
        <v>7</v>
      </c>
      <c r="L49" s="177">
        <v>46.666666666666664</v>
      </c>
      <c r="M49" s="110">
        <v>3</v>
      </c>
      <c r="N49" s="177">
        <v>20</v>
      </c>
    </row>
    <row r="50" spans="2:14" x14ac:dyDescent="0.15">
      <c r="B50" s="227"/>
      <c r="C50" s="244" t="s">
        <v>88</v>
      </c>
      <c r="D50" s="54" t="s">
        <v>191</v>
      </c>
      <c r="E50" s="55">
        <v>9</v>
      </c>
      <c r="F50" s="177">
        <v>100</v>
      </c>
      <c r="G50" s="110">
        <v>3</v>
      </c>
      <c r="H50" s="177">
        <v>33.333333333333336</v>
      </c>
      <c r="I50" s="110">
        <v>3</v>
      </c>
      <c r="J50" s="177">
        <v>33.333333333333336</v>
      </c>
      <c r="K50" s="110">
        <v>2</v>
      </c>
      <c r="L50" s="177">
        <v>22.222222222222221</v>
      </c>
      <c r="M50" s="110">
        <v>1</v>
      </c>
      <c r="N50" s="177">
        <v>11.111111111111111</v>
      </c>
    </row>
    <row r="51" spans="2:14" ht="19.5" thickBot="1" x14ac:dyDescent="0.2">
      <c r="B51" s="233"/>
      <c r="C51" s="247"/>
      <c r="D51" s="67" t="s">
        <v>192</v>
      </c>
      <c r="E51" s="68">
        <v>8</v>
      </c>
      <c r="F51" s="158">
        <v>100</v>
      </c>
      <c r="G51" s="103">
        <v>0</v>
      </c>
      <c r="H51" s="158">
        <v>0</v>
      </c>
      <c r="I51" s="103">
        <v>3</v>
      </c>
      <c r="J51" s="158">
        <v>37.5</v>
      </c>
      <c r="K51" s="103">
        <v>3</v>
      </c>
      <c r="L51" s="158">
        <v>37.5</v>
      </c>
      <c r="M51" s="103">
        <v>2</v>
      </c>
      <c r="N51" s="158">
        <v>25</v>
      </c>
    </row>
    <row r="52" spans="2:14" ht="19.5" thickTop="1" x14ac:dyDescent="0.15">
      <c r="B52" s="227" t="s">
        <v>40</v>
      </c>
      <c r="C52" s="248" t="s">
        <v>8</v>
      </c>
      <c r="D52" s="54" t="s">
        <v>193</v>
      </c>
      <c r="E52" s="50">
        <v>127</v>
      </c>
      <c r="F52" s="155">
        <v>100</v>
      </c>
      <c r="G52" s="102">
        <v>46</v>
      </c>
      <c r="H52" s="155">
        <v>36.220472440944881</v>
      </c>
      <c r="I52" s="102">
        <v>43</v>
      </c>
      <c r="J52" s="155">
        <v>33.85826771653543</v>
      </c>
      <c r="K52" s="102">
        <v>25</v>
      </c>
      <c r="L52" s="155">
        <v>19.685039370078741</v>
      </c>
      <c r="M52" s="102">
        <v>13</v>
      </c>
      <c r="N52" s="155">
        <v>10.236220472440944</v>
      </c>
    </row>
    <row r="53" spans="2:14" x14ac:dyDescent="0.15">
      <c r="B53" s="227"/>
      <c r="C53" s="245"/>
      <c r="D53" s="59" t="s">
        <v>194</v>
      </c>
      <c r="E53" s="60">
        <v>28</v>
      </c>
      <c r="F53" s="161">
        <v>100</v>
      </c>
      <c r="G53" s="105">
        <v>3</v>
      </c>
      <c r="H53" s="161">
        <v>10.714285714285714</v>
      </c>
      <c r="I53" s="105">
        <v>11</v>
      </c>
      <c r="J53" s="161">
        <v>39.285714285714285</v>
      </c>
      <c r="K53" s="105">
        <v>10</v>
      </c>
      <c r="L53" s="161">
        <v>35.714285714285715</v>
      </c>
      <c r="M53" s="105">
        <v>4</v>
      </c>
      <c r="N53" s="161">
        <v>14.285714285714286</v>
      </c>
    </row>
    <row r="54" spans="2:14" x14ac:dyDescent="0.15">
      <c r="B54" s="227"/>
      <c r="C54" s="246" t="s">
        <v>9</v>
      </c>
      <c r="D54" s="49" t="s">
        <v>193</v>
      </c>
      <c r="E54" s="50">
        <v>5</v>
      </c>
      <c r="F54" s="155">
        <v>100</v>
      </c>
      <c r="G54" s="102">
        <v>4</v>
      </c>
      <c r="H54" s="155">
        <v>80</v>
      </c>
      <c r="I54" s="102">
        <v>1</v>
      </c>
      <c r="J54" s="155">
        <v>20</v>
      </c>
      <c r="K54" s="102">
        <v>0</v>
      </c>
      <c r="L54" s="155">
        <v>0</v>
      </c>
      <c r="M54" s="102">
        <v>0</v>
      </c>
      <c r="N54" s="155">
        <v>0</v>
      </c>
    </row>
    <row r="55" spans="2:14" x14ac:dyDescent="0.15">
      <c r="B55" s="227"/>
      <c r="C55" s="244"/>
      <c r="D55" s="54" t="s">
        <v>194</v>
      </c>
      <c r="E55" s="55">
        <v>0</v>
      </c>
      <c r="F55" s="177">
        <v>0</v>
      </c>
      <c r="G55" s="110">
        <v>0</v>
      </c>
      <c r="H55" s="177">
        <v>0</v>
      </c>
      <c r="I55" s="110">
        <v>0</v>
      </c>
      <c r="J55" s="177">
        <v>0</v>
      </c>
      <c r="K55" s="110">
        <v>0</v>
      </c>
      <c r="L55" s="177">
        <v>0</v>
      </c>
      <c r="M55" s="110">
        <v>0</v>
      </c>
      <c r="N55" s="177">
        <v>0</v>
      </c>
    </row>
    <row r="56" spans="2:14" x14ac:dyDescent="0.15">
      <c r="B56" s="227"/>
      <c r="C56" s="244" t="s">
        <v>10</v>
      </c>
      <c r="D56" s="54" t="s">
        <v>193</v>
      </c>
      <c r="E56" s="55">
        <v>12</v>
      </c>
      <c r="F56" s="177">
        <v>100</v>
      </c>
      <c r="G56" s="110">
        <v>12</v>
      </c>
      <c r="H56" s="177">
        <v>100</v>
      </c>
      <c r="I56" s="110">
        <v>0</v>
      </c>
      <c r="J56" s="177">
        <v>0</v>
      </c>
      <c r="K56" s="110">
        <v>0</v>
      </c>
      <c r="L56" s="177">
        <v>0</v>
      </c>
      <c r="M56" s="110">
        <v>0</v>
      </c>
      <c r="N56" s="177">
        <v>0</v>
      </c>
    </row>
    <row r="57" spans="2:14" x14ac:dyDescent="0.15">
      <c r="B57" s="227"/>
      <c r="C57" s="244"/>
      <c r="D57" s="54" t="s">
        <v>194</v>
      </c>
      <c r="E57" s="55">
        <v>1</v>
      </c>
      <c r="F57" s="177">
        <v>100</v>
      </c>
      <c r="G57" s="110">
        <v>0</v>
      </c>
      <c r="H57" s="177">
        <v>0</v>
      </c>
      <c r="I57" s="110">
        <v>1</v>
      </c>
      <c r="J57" s="177">
        <v>100</v>
      </c>
      <c r="K57" s="110">
        <v>0</v>
      </c>
      <c r="L57" s="177">
        <v>0</v>
      </c>
      <c r="M57" s="110">
        <v>0</v>
      </c>
      <c r="N57" s="177">
        <v>0</v>
      </c>
    </row>
    <row r="58" spans="2:14" x14ac:dyDescent="0.15">
      <c r="B58" s="227"/>
      <c r="C58" s="244" t="s">
        <v>11</v>
      </c>
      <c r="D58" s="54" t="s">
        <v>193</v>
      </c>
      <c r="E58" s="55">
        <v>12</v>
      </c>
      <c r="F58" s="177">
        <v>100</v>
      </c>
      <c r="G58" s="110">
        <v>7</v>
      </c>
      <c r="H58" s="177">
        <v>58.333333333333336</v>
      </c>
      <c r="I58" s="110">
        <v>5</v>
      </c>
      <c r="J58" s="177">
        <v>41.666666666666664</v>
      </c>
      <c r="K58" s="110">
        <v>0</v>
      </c>
      <c r="L58" s="177">
        <v>0</v>
      </c>
      <c r="M58" s="110">
        <v>0</v>
      </c>
      <c r="N58" s="177">
        <v>0</v>
      </c>
    </row>
    <row r="59" spans="2:14" x14ac:dyDescent="0.15">
      <c r="B59" s="227"/>
      <c r="C59" s="244"/>
      <c r="D59" s="54" t="s">
        <v>194</v>
      </c>
      <c r="E59" s="55">
        <v>4</v>
      </c>
      <c r="F59" s="177">
        <v>100</v>
      </c>
      <c r="G59" s="110">
        <v>2</v>
      </c>
      <c r="H59" s="177">
        <v>50</v>
      </c>
      <c r="I59" s="110">
        <v>2</v>
      </c>
      <c r="J59" s="177">
        <v>50</v>
      </c>
      <c r="K59" s="110">
        <v>0</v>
      </c>
      <c r="L59" s="177">
        <v>0</v>
      </c>
      <c r="M59" s="110">
        <v>0</v>
      </c>
      <c r="N59" s="177">
        <v>0</v>
      </c>
    </row>
    <row r="60" spans="2:14" x14ac:dyDescent="0.15">
      <c r="B60" s="227"/>
      <c r="C60" s="244" t="s">
        <v>12</v>
      </c>
      <c r="D60" s="54" t="s">
        <v>193</v>
      </c>
      <c r="E60" s="55">
        <v>29</v>
      </c>
      <c r="F60" s="177">
        <v>100</v>
      </c>
      <c r="G60" s="110">
        <v>14</v>
      </c>
      <c r="H60" s="177">
        <v>48.275862068965516</v>
      </c>
      <c r="I60" s="110">
        <v>11</v>
      </c>
      <c r="J60" s="177">
        <v>37.931034482758619</v>
      </c>
      <c r="K60" s="110">
        <v>3</v>
      </c>
      <c r="L60" s="177">
        <v>10.344827586206897</v>
      </c>
      <c r="M60" s="110">
        <v>1</v>
      </c>
      <c r="N60" s="177">
        <v>3.4482758620689653</v>
      </c>
    </row>
    <row r="61" spans="2:14" x14ac:dyDescent="0.15">
      <c r="B61" s="227"/>
      <c r="C61" s="244"/>
      <c r="D61" s="54" t="s">
        <v>194</v>
      </c>
      <c r="E61" s="55">
        <v>5</v>
      </c>
      <c r="F61" s="177">
        <v>100</v>
      </c>
      <c r="G61" s="110">
        <v>0</v>
      </c>
      <c r="H61" s="177">
        <v>0</v>
      </c>
      <c r="I61" s="110">
        <v>4</v>
      </c>
      <c r="J61" s="177">
        <v>80</v>
      </c>
      <c r="K61" s="110">
        <v>0</v>
      </c>
      <c r="L61" s="177">
        <v>0</v>
      </c>
      <c r="M61" s="110">
        <v>1</v>
      </c>
      <c r="N61" s="177">
        <v>20</v>
      </c>
    </row>
    <row r="62" spans="2:14" x14ac:dyDescent="0.15">
      <c r="B62" s="227"/>
      <c r="C62" s="244" t="s">
        <v>13</v>
      </c>
      <c r="D62" s="54" t="s">
        <v>193</v>
      </c>
      <c r="E62" s="55">
        <v>27</v>
      </c>
      <c r="F62" s="177">
        <v>100</v>
      </c>
      <c r="G62" s="110">
        <v>5</v>
      </c>
      <c r="H62" s="177">
        <v>18.518518518518519</v>
      </c>
      <c r="I62" s="110">
        <v>10</v>
      </c>
      <c r="J62" s="177">
        <v>37.037037037037038</v>
      </c>
      <c r="K62" s="110">
        <v>10</v>
      </c>
      <c r="L62" s="177">
        <v>37.037037037037038</v>
      </c>
      <c r="M62" s="110">
        <v>2</v>
      </c>
      <c r="N62" s="177">
        <v>7.4074074074074074</v>
      </c>
    </row>
    <row r="63" spans="2:14" x14ac:dyDescent="0.15">
      <c r="B63" s="227"/>
      <c r="C63" s="244"/>
      <c r="D63" s="54" t="s">
        <v>194</v>
      </c>
      <c r="E63" s="55">
        <v>5</v>
      </c>
      <c r="F63" s="177">
        <v>100</v>
      </c>
      <c r="G63" s="110">
        <v>0</v>
      </c>
      <c r="H63" s="177">
        <v>0</v>
      </c>
      <c r="I63" s="110">
        <v>1</v>
      </c>
      <c r="J63" s="177">
        <v>20</v>
      </c>
      <c r="K63" s="110">
        <v>3</v>
      </c>
      <c r="L63" s="177">
        <v>60</v>
      </c>
      <c r="M63" s="110">
        <v>1</v>
      </c>
      <c r="N63" s="177">
        <v>20</v>
      </c>
    </row>
    <row r="64" spans="2:14" x14ac:dyDescent="0.15">
      <c r="B64" s="227"/>
      <c r="C64" s="244" t="s">
        <v>14</v>
      </c>
      <c r="D64" s="54" t="s">
        <v>193</v>
      </c>
      <c r="E64" s="55">
        <v>31</v>
      </c>
      <c r="F64" s="177">
        <v>100</v>
      </c>
      <c r="G64" s="110">
        <v>3</v>
      </c>
      <c r="H64" s="177">
        <v>9.67741935483871</v>
      </c>
      <c r="I64" s="110">
        <v>12</v>
      </c>
      <c r="J64" s="177">
        <v>38.70967741935484</v>
      </c>
      <c r="K64" s="110">
        <v>8</v>
      </c>
      <c r="L64" s="177">
        <v>25.806451612903224</v>
      </c>
      <c r="M64" s="110">
        <v>8</v>
      </c>
      <c r="N64" s="177">
        <v>25.806451612903224</v>
      </c>
    </row>
    <row r="65" spans="2:14" x14ac:dyDescent="0.15">
      <c r="B65" s="227"/>
      <c r="C65" s="244"/>
      <c r="D65" s="54" t="s">
        <v>194</v>
      </c>
      <c r="E65" s="55">
        <v>7</v>
      </c>
      <c r="F65" s="177">
        <v>100</v>
      </c>
      <c r="G65" s="110">
        <v>1</v>
      </c>
      <c r="H65" s="177">
        <v>14.285714285714286</v>
      </c>
      <c r="I65" s="110">
        <v>1</v>
      </c>
      <c r="J65" s="177">
        <v>14.285714285714286</v>
      </c>
      <c r="K65" s="110">
        <v>4</v>
      </c>
      <c r="L65" s="177">
        <v>57.142857142857146</v>
      </c>
      <c r="M65" s="110">
        <v>1</v>
      </c>
      <c r="N65" s="177">
        <v>14.285714285714286</v>
      </c>
    </row>
    <row r="66" spans="2:14" x14ac:dyDescent="0.15">
      <c r="B66" s="227"/>
      <c r="C66" s="244" t="s">
        <v>25</v>
      </c>
      <c r="D66" s="54" t="s">
        <v>193</v>
      </c>
      <c r="E66" s="55">
        <v>11</v>
      </c>
      <c r="F66" s="177">
        <v>100</v>
      </c>
      <c r="G66" s="110">
        <v>1</v>
      </c>
      <c r="H66" s="177">
        <v>9.0909090909090917</v>
      </c>
      <c r="I66" s="110">
        <v>4</v>
      </c>
      <c r="J66" s="177">
        <v>36.363636363636367</v>
      </c>
      <c r="K66" s="110">
        <v>4</v>
      </c>
      <c r="L66" s="177">
        <v>36.363636363636367</v>
      </c>
      <c r="M66" s="110">
        <v>2</v>
      </c>
      <c r="N66" s="177">
        <v>18.181818181818183</v>
      </c>
    </row>
    <row r="67" spans="2:14" x14ac:dyDescent="0.15">
      <c r="B67" s="227"/>
      <c r="C67" s="245"/>
      <c r="D67" s="59" t="s">
        <v>194</v>
      </c>
      <c r="E67" s="60">
        <v>6</v>
      </c>
      <c r="F67" s="161">
        <v>100</v>
      </c>
      <c r="G67" s="105">
        <v>0</v>
      </c>
      <c r="H67" s="161">
        <v>0</v>
      </c>
      <c r="I67" s="105">
        <v>2</v>
      </c>
      <c r="J67" s="161">
        <v>33.333333333333336</v>
      </c>
      <c r="K67" s="105">
        <v>3</v>
      </c>
      <c r="L67" s="161">
        <v>50</v>
      </c>
      <c r="M67" s="105">
        <v>1</v>
      </c>
      <c r="N67" s="161">
        <v>16.666666666666668</v>
      </c>
    </row>
    <row r="68" spans="2:14" x14ac:dyDescent="0.15">
      <c r="B68" s="227"/>
      <c r="C68" s="246" t="s">
        <v>86</v>
      </c>
      <c r="D68" s="49" t="s">
        <v>193</v>
      </c>
      <c r="E68" s="50">
        <v>51</v>
      </c>
      <c r="F68" s="155">
        <v>100</v>
      </c>
      <c r="G68" s="102">
        <v>24</v>
      </c>
      <c r="H68" s="155">
        <v>47.058823529411768</v>
      </c>
      <c r="I68" s="102">
        <v>21</v>
      </c>
      <c r="J68" s="155">
        <v>41.176470588235297</v>
      </c>
      <c r="K68" s="102">
        <v>4</v>
      </c>
      <c r="L68" s="155">
        <v>7.8431372549019605</v>
      </c>
      <c r="M68" s="102">
        <v>2</v>
      </c>
      <c r="N68" s="155">
        <v>3.9215686274509802</v>
      </c>
    </row>
    <row r="69" spans="2:14" x14ac:dyDescent="0.15">
      <c r="B69" s="227"/>
      <c r="C69" s="244"/>
      <c r="D69" s="54" t="s">
        <v>194</v>
      </c>
      <c r="E69" s="55">
        <v>10</v>
      </c>
      <c r="F69" s="177">
        <v>100</v>
      </c>
      <c r="G69" s="110">
        <v>2</v>
      </c>
      <c r="H69" s="177">
        <v>20</v>
      </c>
      <c r="I69" s="110">
        <v>6</v>
      </c>
      <c r="J69" s="177">
        <v>60</v>
      </c>
      <c r="K69" s="110">
        <v>0</v>
      </c>
      <c r="L69" s="177">
        <v>0</v>
      </c>
      <c r="M69" s="110">
        <v>2</v>
      </c>
      <c r="N69" s="177">
        <v>20</v>
      </c>
    </row>
    <row r="70" spans="2:14" x14ac:dyDescent="0.15">
      <c r="B70" s="227"/>
      <c r="C70" s="244" t="s">
        <v>87</v>
      </c>
      <c r="D70" s="54" t="s">
        <v>193</v>
      </c>
      <c r="E70" s="55">
        <v>35</v>
      </c>
      <c r="F70" s="177">
        <v>100</v>
      </c>
      <c r="G70" s="110">
        <v>3</v>
      </c>
      <c r="H70" s="177">
        <v>8.5714285714285712</v>
      </c>
      <c r="I70" s="110">
        <v>13</v>
      </c>
      <c r="J70" s="177">
        <v>37.142857142857146</v>
      </c>
      <c r="K70" s="110">
        <v>15</v>
      </c>
      <c r="L70" s="177">
        <v>42.857142857142854</v>
      </c>
      <c r="M70" s="110">
        <v>4</v>
      </c>
      <c r="N70" s="177">
        <v>11.428571428571429</v>
      </c>
    </row>
    <row r="71" spans="2:14" x14ac:dyDescent="0.15">
      <c r="B71" s="227"/>
      <c r="C71" s="244"/>
      <c r="D71" s="54" t="s">
        <v>194</v>
      </c>
      <c r="E71" s="55">
        <v>9</v>
      </c>
      <c r="F71" s="177">
        <v>100</v>
      </c>
      <c r="G71" s="110">
        <v>1</v>
      </c>
      <c r="H71" s="177">
        <v>11.111111111111111</v>
      </c>
      <c r="I71" s="110">
        <v>2</v>
      </c>
      <c r="J71" s="177">
        <v>22.222222222222221</v>
      </c>
      <c r="K71" s="110">
        <v>6</v>
      </c>
      <c r="L71" s="177">
        <v>66.666666666666671</v>
      </c>
      <c r="M71" s="110">
        <v>0</v>
      </c>
      <c r="N71" s="177">
        <v>0</v>
      </c>
    </row>
    <row r="72" spans="2:14" x14ac:dyDescent="0.15">
      <c r="B72" s="227"/>
      <c r="C72" s="244" t="s">
        <v>88</v>
      </c>
      <c r="D72" s="54" t="s">
        <v>193</v>
      </c>
      <c r="E72" s="55">
        <v>24</v>
      </c>
      <c r="F72" s="177">
        <v>100</v>
      </c>
      <c r="G72" s="110">
        <v>3</v>
      </c>
      <c r="H72" s="177">
        <v>12.5</v>
      </c>
      <c r="I72" s="110">
        <v>8</v>
      </c>
      <c r="J72" s="177">
        <v>33.333333333333336</v>
      </c>
      <c r="K72" s="110">
        <v>6</v>
      </c>
      <c r="L72" s="177">
        <v>25</v>
      </c>
      <c r="M72" s="110">
        <v>7</v>
      </c>
      <c r="N72" s="177">
        <v>29.166666666666668</v>
      </c>
    </row>
    <row r="73" spans="2:14" x14ac:dyDescent="0.15">
      <c r="B73" s="228"/>
      <c r="C73" s="245"/>
      <c r="D73" s="59" t="s">
        <v>194</v>
      </c>
      <c r="E73" s="60">
        <v>8</v>
      </c>
      <c r="F73" s="161">
        <v>100</v>
      </c>
      <c r="G73" s="105">
        <v>0</v>
      </c>
      <c r="H73" s="161">
        <v>0</v>
      </c>
      <c r="I73" s="105">
        <v>2</v>
      </c>
      <c r="J73" s="161">
        <v>25</v>
      </c>
      <c r="K73" s="105">
        <v>4</v>
      </c>
      <c r="L73" s="161">
        <v>50</v>
      </c>
      <c r="M73" s="105">
        <v>2</v>
      </c>
      <c r="N73" s="161">
        <v>25</v>
      </c>
    </row>
    <row r="74" spans="2:14" x14ac:dyDescent="0.15">
      <c r="C74" s="179" t="s">
        <v>171</v>
      </c>
      <c r="N74" s="3"/>
    </row>
    <row r="75" spans="2:14" x14ac:dyDescent="0.15">
      <c r="C75" s="1" t="s">
        <v>195</v>
      </c>
    </row>
    <row r="76" spans="2:14" ht="19.5" x14ac:dyDescent="0.15">
      <c r="C76" s="181"/>
    </row>
  </sheetData>
  <mergeCells count="44">
    <mergeCell ref="B3:N3"/>
    <mergeCell ref="E5:F6"/>
    <mergeCell ref="G5:N5"/>
    <mergeCell ref="G6:H6"/>
    <mergeCell ref="I6:J6"/>
    <mergeCell ref="K6:L6"/>
    <mergeCell ref="M6:N6"/>
    <mergeCell ref="C18:C19"/>
    <mergeCell ref="C20:C21"/>
    <mergeCell ref="C22:C23"/>
    <mergeCell ref="C24:C25"/>
    <mergeCell ref="D5:D7"/>
    <mergeCell ref="C26:C27"/>
    <mergeCell ref="C28:C29"/>
    <mergeCell ref="B30:B51"/>
    <mergeCell ref="C30:C31"/>
    <mergeCell ref="C32:C33"/>
    <mergeCell ref="C34:C35"/>
    <mergeCell ref="C36:C37"/>
    <mergeCell ref="C38:C39"/>
    <mergeCell ref="C40:C41"/>
    <mergeCell ref="C42:C43"/>
    <mergeCell ref="B8:B29"/>
    <mergeCell ref="C8:C9"/>
    <mergeCell ref="C10:C11"/>
    <mergeCell ref="C12:C13"/>
    <mergeCell ref="C14:C15"/>
    <mergeCell ref="C16:C17"/>
    <mergeCell ref="B52:B73"/>
    <mergeCell ref="C52:C53"/>
    <mergeCell ref="C54:C55"/>
    <mergeCell ref="C56:C57"/>
    <mergeCell ref="C58:C59"/>
    <mergeCell ref="C60:C61"/>
    <mergeCell ref="C72:C73"/>
    <mergeCell ref="C64:C65"/>
    <mergeCell ref="C66:C67"/>
    <mergeCell ref="C68:C69"/>
    <mergeCell ref="C70:C71"/>
    <mergeCell ref="C44:C45"/>
    <mergeCell ref="C46:C47"/>
    <mergeCell ref="C48:C49"/>
    <mergeCell ref="C50:C51"/>
    <mergeCell ref="C62:C63"/>
  </mergeCells>
  <phoneticPr fontId="18"/>
  <printOptions horizontalCentered="1"/>
  <pageMargins left="0.31496062992125984" right="0.31496062992125984" top="0.59055118110236227" bottom="0.39370078740157483" header="0.31496062992125984" footer="0.19685039370078741"/>
  <pageSetup paperSize="9" scale="85" firstPageNumber="165" orientation="landscape" useFirstPageNumber="1" horizontalDpi="1200" verticalDpi="1200" r:id="rId1"/>
  <headerFooter>
    <oddFooter>&amp;C&amp;"HG丸ｺﾞｼｯｸM-PRO,標準"&amp;8鳥取県福祉保健部健康医療局健康政策課
― &amp;P ―</oddFooter>
  </headerFooter>
  <rowBreaks count="2" manualBreakCount="2">
    <brk id="29" min="1" max="13" man="1"/>
    <brk id="51" min="1" max="13" man="1"/>
  </row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rgb="FF00B0F0"/>
  </sheetPr>
  <dimension ref="B1:V74"/>
  <sheetViews>
    <sheetView view="pageBreakPreview" zoomScale="55" zoomScaleNormal="80" zoomScaleSheetLayoutView="55" workbookViewId="0">
      <selection activeCell="J13" sqref="J13"/>
    </sheetView>
  </sheetViews>
  <sheetFormatPr defaultRowHeight="18.75" x14ac:dyDescent="0.15"/>
  <cols>
    <col min="1" max="2" width="3.625" style="1" customWidth="1"/>
    <col min="3" max="3" width="17.5" style="1" customWidth="1"/>
    <col min="4" max="4" width="25.125" style="1" bestFit="1" customWidth="1"/>
    <col min="5" max="5" width="6.125" style="1" bestFit="1" customWidth="1"/>
    <col min="6" max="16384" width="9" style="1"/>
  </cols>
  <sheetData>
    <row r="1" spans="2:22" ht="18.75" customHeight="1" x14ac:dyDescent="0.15"/>
    <row r="2" spans="2:22" x14ac:dyDescent="0.15">
      <c r="B2" s="225" t="s">
        <v>196</v>
      </c>
      <c r="C2" s="225"/>
      <c r="D2" s="225"/>
      <c r="E2" s="225"/>
      <c r="F2" s="225"/>
      <c r="G2" s="225"/>
      <c r="H2" s="225"/>
      <c r="I2" s="225"/>
      <c r="J2" s="225"/>
      <c r="K2" s="225"/>
      <c r="L2" s="225"/>
      <c r="M2" s="225"/>
      <c r="N2" s="225"/>
      <c r="O2" s="225"/>
      <c r="P2" s="225"/>
      <c r="Q2" s="225"/>
      <c r="R2" s="225"/>
      <c r="S2" s="225"/>
      <c r="T2" s="225"/>
      <c r="U2" s="225"/>
      <c r="V2" s="225"/>
    </row>
    <row r="3" spans="2:22" x14ac:dyDescent="0.15">
      <c r="B3" s="2"/>
    </row>
    <row r="4" spans="2:22" x14ac:dyDescent="0.15">
      <c r="B4" s="37"/>
      <c r="C4" s="38"/>
      <c r="D4" s="221" t="s">
        <v>183</v>
      </c>
      <c r="E4" s="221" t="s">
        <v>8</v>
      </c>
      <c r="F4" s="221"/>
      <c r="G4" s="230" t="s">
        <v>197</v>
      </c>
      <c r="H4" s="242"/>
      <c r="I4" s="242"/>
      <c r="J4" s="242"/>
      <c r="K4" s="242"/>
      <c r="L4" s="242"/>
      <c r="M4" s="242"/>
      <c r="N4" s="242"/>
      <c r="O4" s="242"/>
      <c r="P4" s="242"/>
      <c r="Q4" s="242"/>
      <c r="R4" s="242"/>
      <c r="S4" s="242"/>
      <c r="T4" s="242"/>
      <c r="U4" s="242"/>
      <c r="V4" s="223"/>
    </row>
    <row r="5" spans="2:22" x14ac:dyDescent="0.15">
      <c r="B5" s="39"/>
      <c r="C5" s="40"/>
      <c r="D5" s="221"/>
      <c r="E5" s="221"/>
      <c r="F5" s="221"/>
      <c r="G5" s="221" t="s">
        <v>198</v>
      </c>
      <c r="H5" s="221"/>
      <c r="I5" s="221" t="s">
        <v>199</v>
      </c>
      <c r="J5" s="221"/>
      <c r="K5" s="221" t="s">
        <v>200</v>
      </c>
      <c r="L5" s="221"/>
      <c r="M5" s="221" t="s">
        <v>201</v>
      </c>
      <c r="N5" s="221"/>
      <c r="O5" s="221" t="s">
        <v>202</v>
      </c>
      <c r="P5" s="221"/>
      <c r="Q5" s="221" t="s">
        <v>203</v>
      </c>
      <c r="R5" s="221"/>
      <c r="S5" s="221" t="s">
        <v>204</v>
      </c>
      <c r="T5" s="221"/>
      <c r="U5" s="221" t="s">
        <v>205</v>
      </c>
      <c r="V5" s="221"/>
    </row>
    <row r="6" spans="2:22" x14ac:dyDescent="0.15">
      <c r="B6" s="98"/>
      <c r="C6" s="99"/>
      <c r="D6" s="221"/>
      <c r="E6" s="41" t="s">
        <v>5</v>
      </c>
      <c r="F6" s="42" t="s">
        <v>188</v>
      </c>
      <c r="G6" s="100" t="s">
        <v>5</v>
      </c>
      <c r="H6" s="42" t="s">
        <v>188</v>
      </c>
      <c r="I6" s="100" t="s">
        <v>5</v>
      </c>
      <c r="J6" s="42" t="s">
        <v>188</v>
      </c>
      <c r="K6" s="100" t="s">
        <v>5</v>
      </c>
      <c r="L6" s="42" t="s">
        <v>188</v>
      </c>
      <c r="M6" s="100" t="s">
        <v>5</v>
      </c>
      <c r="N6" s="42" t="s">
        <v>188</v>
      </c>
      <c r="O6" s="100" t="s">
        <v>5</v>
      </c>
      <c r="P6" s="42" t="s">
        <v>188</v>
      </c>
      <c r="Q6" s="100" t="s">
        <v>5</v>
      </c>
      <c r="R6" s="42" t="s">
        <v>188</v>
      </c>
      <c r="S6" s="100" t="s">
        <v>5</v>
      </c>
      <c r="T6" s="42" t="s">
        <v>188</v>
      </c>
      <c r="U6" s="100" t="s">
        <v>5</v>
      </c>
      <c r="V6" s="42" t="s">
        <v>188</v>
      </c>
    </row>
    <row r="7" spans="2:22" x14ac:dyDescent="0.15">
      <c r="B7" s="232" t="s">
        <v>37</v>
      </c>
      <c r="C7" s="246" t="s">
        <v>8</v>
      </c>
      <c r="D7" s="49" t="s">
        <v>189</v>
      </c>
      <c r="E7" s="50">
        <v>175</v>
      </c>
      <c r="F7" s="155">
        <v>100</v>
      </c>
      <c r="G7" s="102">
        <v>16</v>
      </c>
      <c r="H7" s="155">
        <v>9.1428571428571423</v>
      </c>
      <c r="I7" s="102">
        <v>16</v>
      </c>
      <c r="J7" s="155">
        <v>9.1428571428571423</v>
      </c>
      <c r="K7" s="102">
        <v>17</v>
      </c>
      <c r="L7" s="155">
        <v>9.7142857142857135</v>
      </c>
      <c r="M7" s="102">
        <v>1</v>
      </c>
      <c r="N7" s="155">
        <v>0.5714285714285714</v>
      </c>
      <c r="O7" s="102">
        <v>4</v>
      </c>
      <c r="P7" s="155">
        <v>2.2857142857142856</v>
      </c>
      <c r="Q7" s="102">
        <v>48</v>
      </c>
      <c r="R7" s="155">
        <v>27.428571428571427</v>
      </c>
      <c r="S7" s="102">
        <v>5</v>
      </c>
      <c r="T7" s="155">
        <v>2.8571428571428572</v>
      </c>
      <c r="U7" s="102">
        <v>68</v>
      </c>
      <c r="V7" s="155">
        <v>38.857142857142854</v>
      </c>
    </row>
    <row r="8" spans="2:22" x14ac:dyDescent="0.15">
      <c r="B8" s="227"/>
      <c r="C8" s="245"/>
      <c r="D8" s="59" t="s">
        <v>190</v>
      </c>
      <c r="E8" s="60">
        <v>79</v>
      </c>
      <c r="F8" s="161">
        <v>100</v>
      </c>
      <c r="G8" s="105">
        <v>14</v>
      </c>
      <c r="H8" s="161">
        <v>17.721518987341771</v>
      </c>
      <c r="I8" s="105">
        <v>11</v>
      </c>
      <c r="J8" s="161">
        <v>13.924050632911392</v>
      </c>
      <c r="K8" s="105">
        <v>12</v>
      </c>
      <c r="L8" s="161">
        <v>15.189873417721518</v>
      </c>
      <c r="M8" s="105">
        <v>3</v>
      </c>
      <c r="N8" s="161">
        <v>3.7974683544303796</v>
      </c>
      <c r="O8" s="105">
        <v>3</v>
      </c>
      <c r="P8" s="161">
        <v>3.7974683544303796</v>
      </c>
      <c r="Q8" s="105">
        <v>29</v>
      </c>
      <c r="R8" s="161">
        <v>36.708860759493668</v>
      </c>
      <c r="S8" s="105">
        <v>0</v>
      </c>
      <c r="T8" s="161">
        <v>0</v>
      </c>
      <c r="U8" s="105">
        <v>7</v>
      </c>
      <c r="V8" s="161">
        <v>8.8607594936708853</v>
      </c>
    </row>
    <row r="9" spans="2:22" x14ac:dyDescent="0.15">
      <c r="B9" s="227"/>
      <c r="C9" s="246" t="s">
        <v>9</v>
      </c>
      <c r="D9" s="49" t="s">
        <v>189</v>
      </c>
      <c r="E9" s="50">
        <v>10</v>
      </c>
      <c r="F9" s="155">
        <v>100</v>
      </c>
      <c r="G9" s="102">
        <v>0</v>
      </c>
      <c r="H9" s="155">
        <v>0</v>
      </c>
      <c r="I9" s="102">
        <v>0</v>
      </c>
      <c r="J9" s="155">
        <v>0</v>
      </c>
      <c r="K9" s="102">
        <v>0</v>
      </c>
      <c r="L9" s="155">
        <v>0</v>
      </c>
      <c r="M9" s="102">
        <v>0</v>
      </c>
      <c r="N9" s="155">
        <v>0</v>
      </c>
      <c r="O9" s="102">
        <v>0</v>
      </c>
      <c r="P9" s="155">
        <v>0</v>
      </c>
      <c r="Q9" s="102">
        <v>1</v>
      </c>
      <c r="R9" s="155">
        <v>10</v>
      </c>
      <c r="S9" s="102">
        <v>0</v>
      </c>
      <c r="T9" s="155">
        <v>0</v>
      </c>
      <c r="U9" s="102">
        <v>9</v>
      </c>
      <c r="V9" s="155">
        <v>90</v>
      </c>
    </row>
    <row r="10" spans="2:22" x14ac:dyDescent="0.15">
      <c r="B10" s="227"/>
      <c r="C10" s="244"/>
      <c r="D10" s="54" t="s">
        <v>190</v>
      </c>
      <c r="E10" s="55">
        <v>4</v>
      </c>
      <c r="F10" s="177">
        <v>100</v>
      </c>
      <c r="G10" s="110">
        <v>0</v>
      </c>
      <c r="H10" s="177">
        <v>0</v>
      </c>
      <c r="I10" s="110">
        <v>0</v>
      </c>
      <c r="J10" s="177">
        <v>0</v>
      </c>
      <c r="K10" s="110">
        <v>0</v>
      </c>
      <c r="L10" s="177">
        <v>0</v>
      </c>
      <c r="M10" s="110">
        <v>0</v>
      </c>
      <c r="N10" s="177">
        <v>0</v>
      </c>
      <c r="O10" s="110">
        <v>0</v>
      </c>
      <c r="P10" s="177">
        <v>0</v>
      </c>
      <c r="Q10" s="110">
        <v>3</v>
      </c>
      <c r="R10" s="177">
        <v>75</v>
      </c>
      <c r="S10" s="110">
        <v>0</v>
      </c>
      <c r="T10" s="177">
        <v>0</v>
      </c>
      <c r="U10" s="110">
        <v>1</v>
      </c>
      <c r="V10" s="177">
        <v>25</v>
      </c>
    </row>
    <row r="11" spans="2:22" x14ac:dyDescent="0.15">
      <c r="B11" s="227"/>
      <c r="C11" s="244" t="s">
        <v>10</v>
      </c>
      <c r="D11" s="54" t="s">
        <v>189</v>
      </c>
      <c r="E11" s="55">
        <v>17</v>
      </c>
      <c r="F11" s="177">
        <v>100</v>
      </c>
      <c r="G11" s="110">
        <v>0</v>
      </c>
      <c r="H11" s="177">
        <v>0</v>
      </c>
      <c r="I11" s="110">
        <v>0</v>
      </c>
      <c r="J11" s="177">
        <v>0</v>
      </c>
      <c r="K11" s="110">
        <v>0</v>
      </c>
      <c r="L11" s="177">
        <v>0</v>
      </c>
      <c r="M11" s="110">
        <v>0</v>
      </c>
      <c r="N11" s="177">
        <v>0</v>
      </c>
      <c r="O11" s="110">
        <v>0</v>
      </c>
      <c r="P11" s="177">
        <v>0</v>
      </c>
      <c r="Q11" s="110">
        <v>0</v>
      </c>
      <c r="R11" s="177">
        <v>0</v>
      </c>
      <c r="S11" s="110">
        <v>0</v>
      </c>
      <c r="T11" s="177">
        <v>0</v>
      </c>
      <c r="U11" s="110">
        <v>17</v>
      </c>
      <c r="V11" s="177">
        <v>100</v>
      </c>
    </row>
    <row r="12" spans="2:22" x14ac:dyDescent="0.15">
      <c r="B12" s="227"/>
      <c r="C12" s="244"/>
      <c r="D12" s="54" t="s">
        <v>190</v>
      </c>
      <c r="E12" s="55">
        <v>4</v>
      </c>
      <c r="F12" s="177">
        <v>100</v>
      </c>
      <c r="G12" s="110">
        <v>1</v>
      </c>
      <c r="H12" s="177">
        <v>25</v>
      </c>
      <c r="I12" s="110">
        <v>1</v>
      </c>
      <c r="J12" s="177">
        <v>25</v>
      </c>
      <c r="K12" s="110">
        <v>0</v>
      </c>
      <c r="L12" s="177">
        <v>0</v>
      </c>
      <c r="M12" s="110">
        <v>0</v>
      </c>
      <c r="N12" s="177">
        <v>0</v>
      </c>
      <c r="O12" s="110">
        <v>0</v>
      </c>
      <c r="P12" s="177">
        <v>0</v>
      </c>
      <c r="Q12" s="110">
        <v>2</v>
      </c>
      <c r="R12" s="177">
        <v>50</v>
      </c>
      <c r="S12" s="110">
        <v>0</v>
      </c>
      <c r="T12" s="177">
        <v>0</v>
      </c>
      <c r="U12" s="110">
        <v>0</v>
      </c>
      <c r="V12" s="177">
        <v>0</v>
      </c>
    </row>
    <row r="13" spans="2:22" x14ac:dyDescent="0.15">
      <c r="B13" s="227"/>
      <c r="C13" s="244" t="s">
        <v>11</v>
      </c>
      <c r="D13" s="54" t="s">
        <v>189</v>
      </c>
      <c r="E13" s="55">
        <v>15</v>
      </c>
      <c r="F13" s="177">
        <v>100</v>
      </c>
      <c r="G13" s="110">
        <v>0</v>
      </c>
      <c r="H13" s="177">
        <v>0</v>
      </c>
      <c r="I13" s="110">
        <v>0</v>
      </c>
      <c r="J13" s="177">
        <v>0</v>
      </c>
      <c r="K13" s="110">
        <v>0</v>
      </c>
      <c r="L13" s="177">
        <v>0</v>
      </c>
      <c r="M13" s="110">
        <v>0</v>
      </c>
      <c r="N13" s="177">
        <v>0</v>
      </c>
      <c r="O13" s="110">
        <v>1</v>
      </c>
      <c r="P13" s="177">
        <v>6.666666666666667</v>
      </c>
      <c r="Q13" s="110">
        <v>5</v>
      </c>
      <c r="R13" s="177">
        <v>33.333333333333336</v>
      </c>
      <c r="S13" s="110">
        <v>0</v>
      </c>
      <c r="T13" s="177">
        <v>0</v>
      </c>
      <c r="U13" s="110">
        <v>9</v>
      </c>
      <c r="V13" s="177">
        <v>60</v>
      </c>
    </row>
    <row r="14" spans="2:22" x14ac:dyDescent="0.15">
      <c r="B14" s="227"/>
      <c r="C14" s="244"/>
      <c r="D14" s="54" t="s">
        <v>190</v>
      </c>
      <c r="E14" s="55">
        <v>11</v>
      </c>
      <c r="F14" s="177">
        <v>100</v>
      </c>
      <c r="G14" s="110">
        <v>1</v>
      </c>
      <c r="H14" s="177">
        <v>9.0909090909090917</v>
      </c>
      <c r="I14" s="110">
        <v>1</v>
      </c>
      <c r="J14" s="177">
        <v>9.0909090909090917</v>
      </c>
      <c r="K14" s="110">
        <v>0</v>
      </c>
      <c r="L14" s="177">
        <v>0</v>
      </c>
      <c r="M14" s="110">
        <v>1</v>
      </c>
      <c r="N14" s="177">
        <v>9.0909090909090917</v>
      </c>
      <c r="O14" s="110">
        <v>1</v>
      </c>
      <c r="P14" s="177">
        <v>9.0909090909090917</v>
      </c>
      <c r="Q14" s="110">
        <v>4</v>
      </c>
      <c r="R14" s="177">
        <v>36.363636363636367</v>
      </c>
      <c r="S14" s="110">
        <v>0</v>
      </c>
      <c r="T14" s="177">
        <v>0</v>
      </c>
      <c r="U14" s="110">
        <v>3</v>
      </c>
      <c r="V14" s="177">
        <v>27.272727272727273</v>
      </c>
    </row>
    <row r="15" spans="2:22" x14ac:dyDescent="0.15">
      <c r="B15" s="227"/>
      <c r="C15" s="244" t="s">
        <v>12</v>
      </c>
      <c r="D15" s="54" t="s">
        <v>189</v>
      </c>
      <c r="E15" s="55">
        <v>37</v>
      </c>
      <c r="F15" s="177">
        <v>100</v>
      </c>
      <c r="G15" s="110">
        <v>1</v>
      </c>
      <c r="H15" s="177">
        <v>2.7027027027027026</v>
      </c>
      <c r="I15" s="110">
        <v>3</v>
      </c>
      <c r="J15" s="177">
        <v>8.1081081081081088</v>
      </c>
      <c r="K15" s="110">
        <v>3</v>
      </c>
      <c r="L15" s="177">
        <v>8.1081081081081088</v>
      </c>
      <c r="M15" s="110">
        <v>0</v>
      </c>
      <c r="N15" s="177">
        <v>0</v>
      </c>
      <c r="O15" s="110">
        <v>0</v>
      </c>
      <c r="P15" s="177">
        <v>0</v>
      </c>
      <c r="Q15" s="110">
        <v>13</v>
      </c>
      <c r="R15" s="177">
        <v>35.135135135135137</v>
      </c>
      <c r="S15" s="110">
        <v>2</v>
      </c>
      <c r="T15" s="177">
        <v>5.4054054054054053</v>
      </c>
      <c r="U15" s="110">
        <v>15</v>
      </c>
      <c r="V15" s="177">
        <v>40.54054054054054</v>
      </c>
    </row>
    <row r="16" spans="2:22" x14ac:dyDescent="0.15">
      <c r="B16" s="227"/>
      <c r="C16" s="244"/>
      <c r="D16" s="54" t="s">
        <v>190</v>
      </c>
      <c r="E16" s="55">
        <v>12</v>
      </c>
      <c r="F16" s="177">
        <v>100</v>
      </c>
      <c r="G16" s="110">
        <v>2</v>
      </c>
      <c r="H16" s="177">
        <v>16.666666666666668</v>
      </c>
      <c r="I16" s="110">
        <v>0</v>
      </c>
      <c r="J16" s="177">
        <v>0</v>
      </c>
      <c r="K16" s="110">
        <v>1</v>
      </c>
      <c r="L16" s="177">
        <v>8.3333333333333339</v>
      </c>
      <c r="M16" s="110">
        <v>0</v>
      </c>
      <c r="N16" s="177">
        <v>0</v>
      </c>
      <c r="O16" s="110">
        <v>2</v>
      </c>
      <c r="P16" s="177">
        <v>16.666666666666668</v>
      </c>
      <c r="Q16" s="110">
        <v>6</v>
      </c>
      <c r="R16" s="177">
        <v>50</v>
      </c>
      <c r="S16" s="110">
        <v>0</v>
      </c>
      <c r="T16" s="177">
        <v>0</v>
      </c>
      <c r="U16" s="110">
        <v>1</v>
      </c>
      <c r="V16" s="177">
        <v>8.3333333333333339</v>
      </c>
    </row>
    <row r="17" spans="2:22" x14ac:dyDescent="0.15">
      <c r="B17" s="227"/>
      <c r="C17" s="244" t="s">
        <v>13</v>
      </c>
      <c r="D17" s="54" t="s">
        <v>189</v>
      </c>
      <c r="E17" s="55">
        <v>39</v>
      </c>
      <c r="F17" s="177">
        <v>100</v>
      </c>
      <c r="G17" s="110">
        <v>3</v>
      </c>
      <c r="H17" s="177">
        <v>7.6923076923076925</v>
      </c>
      <c r="I17" s="110">
        <v>8</v>
      </c>
      <c r="J17" s="177">
        <v>20.512820512820515</v>
      </c>
      <c r="K17" s="110">
        <v>5</v>
      </c>
      <c r="L17" s="177">
        <v>12.820512820512821</v>
      </c>
      <c r="M17" s="110">
        <v>1</v>
      </c>
      <c r="N17" s="177">
        <v>2.5641025641025643</v>
      </c>
      <c r="O17" s="110">
        <v>0</v>
      </c>
      <c r="P17" s="177">
        <v>0</v>
      </c>
      <c r="Q17" s="110">
        <v>11</v>
      </c>
      <c r="R17" s="177">
        <v>28.205128205128204</v>
      </c>
      <c r="S17" s="110">
        <v>2</v>
      </c>
      <c r="T17" s="177">
        <v>5.1282051282051286</v>
      </c>
      <c r="U17" s="110">
        <v>9</v>
      </c>
      <c r="V17" s="177">
        <v>23.076923076923077</v>
      </c>
    </row>
    <row r="18" spans="2:22" x14ac:dyDescent="0.15">
      <c r="B18" s="227"/>
      <c r="C18" s="244"/>
      <c r="D18" s="54" t="s">
        <v>190</v>
      </c>
      <c r="E18" s="55">
        <v>18</v>
      </c>
      <c r="F18" s="177">
        <v>100</v>
      </c>
      <c r="G18" s="110">
        <v>5</v>
      </c>
      <c r="H18" s="177">
        <v>27.777777777777779</v>
      </c>
      <c r="I18" s="110">
        <v>3</v>
      </c>
      <c r="J18" s="177">
        <v>16.666666666666668</v>
      </c>
      <c r="K18" s="110">
        <v>4</v>
      </c>
      <c r="L18" s="177">
        <v>22.222222222222221</v>
      </c>
      <c r="M18" s="110">
        <v>0</v>
      </c>
      <c r="N18" s="177">
        <v>0</v>
      </c>
      <c r="O18" s="110">
        <v>0</v>
      </c>
      <c r="P18" s="177">
        <v>0</v>
      </c>
      <c r="Q18" s="110">
        <v>5</v>
      </c>
      <c r="R18" s="177">
        <v>27.777777777777779</v>
      </c>
      <c r="S18" s="110">
        <v>0</v>
      </c>
      <c r="T18" s="177">
        <v>0</v>
      </c>
      <c r="U18" s="110">
        <v>1</v>
      </c>
      <c r="V18" s="177">
        <v>5.5555555555555554</v>
      </c>
    </row>
    <row r="19" spans="2:22" x14ac:dyDescent="0.15">
      <c r="B19" s="227"/>
      <c r="C19" s="244" t="s">
        <v>14</v>
      </c>
      <c r="D19" s="54" t="s">
        <v>189</v>
      </c>
      <c r="E19" s="55">
        <v>42</v>
      </c>
      <c r="F19" s="177">
        <v>100</v>
      </c>
      <c r="G19" s="110">
        <v>10</v>
      </c>
      <c r="H19" s="177">
        <v>23.80952380952381</v>
      </c>
      <c r="I19" s="110">
        <v>3</v>
      </c>
      <c r="J19" s="177">
        <v>7.1428571428571432</v>
      </c>
      <c r="K19" s="110">
        <v>6</v>
      </c>
      <c r="L19" s="177">
        <v>14.285714285714286</v>
      </c>
      <c r="M19" s="110">
        <v>0</v>
      </c>
      <c r="N19" s="177">
        <v>0</v>
      </c>
      <c r="O19" s="110">
        <v>3</v>
      </c>
      <c r="P19" s="177">
        <v>7.1428571428571432</v>
      </c>
      <c r="Q19" s="110">
        <v>15</v>
      </c>
      <c r="R19" s="177">
        <v>35.714285714285715</v>
      </c>
      <c r="S19" s="110">
        <v>0</v>
      </c>
      <c r="T19" s="177">
        <v>0</v>
      </c>
      <c r="U19" s="110">
        <v>5</v>
      </c>
      <c r="V19" s="177">
        <v>11.904761904761905</v>
      </c>
    </row>
    <row r="20" spans="2:22" x14ac:dyDescent="0.15">
      <c r="B20" s="227"/>
      <c r="C20" s="244"/>
      <c r="D20" s="54" t="s">
        <v>190</v>
      </c>
      <c r="E20" s="55">
        <v>21</v>
      </c>
      <c r="F20" s="177">
        <v>100</v>
      </c>
      <c r="G20" s="110">
        <v>2</v>
      </c>
      <c r="H20" s="177">
        <v>9.5238095238095237</v>
      </c>
      <c r="I20" s="110">
        <v>5</v>
      </c>
      <c r="J20" s="177">
        <v>23.80952380952381</v>
      </c>
      <c r="K20" s="110">
        <v>5</v>
      </c>
      <c r="L20" s="177">
        <v>23.80952380952381</v>
      </c>
      <c r="M20" s="110">
        <v>2</v>
      </c>
      <c r="N20" s="177">
        <v>9.5238095238095237</v>
      </c>
      <c r="O20" s="110">
        <v>0</v>
      </c>
      <c r="P20" s="177">
        <v>0</v>
      </c>
      <c r="Q20" s="110">
        <v>6</v>
      </c>
      <c r="R20" s="177">
        <v>28.571428571428573</v>
      </c>
      <c r="S20" s="110">
        <v>0</v>
      </c>
      <c r="T20" s="177">
        <v>0</v>
      </c>
      <c r="U20" s="110">
        <v>1</v>
      </c>
      <c r="V20" s="177">
        <v>4.7619047619047619</v>
      </c>
    </row>
    <row r="21" spans="2:22" x14ac:dyDescent="0.15">
      <c r="B21" s="227"/>
      <c r="C21" s="244" t="s">
        <v>25</v>
      </c>
      <c r="D21" s="54" t="s">
        <v>189</v>
      </c>
      <c r="E21" s="55">
        <v>15</v>
      </c>
      <c r="F21" s="177">
        <v>100</v>
      </c>
      <c r="G21" s="110">
        <v>2</v>
      </c>
      <c r="H21" s="177">
        <v>13.333333333333334</v>
      </c>
      <c r="I21" s="110">
        <v>2</v>
      </c>
      <c r="J21" s="177">
        <v>13.333333333333334</v>
      </c>
      <c r="K21" s="110">
        <v>3</v>
      </c>
      <c r="L21" s="177">
        <v>20</v>
      </c>
      <c r="M21" s="110">
        <v>0</v>
      </c>
      <c r="N21" s="177">
        <v>0</v>
      </c>
      <c r="O21" s="110">
        <v>0</v>
      </c>
      <c r="P21" s="177">
        <v>0</v>
      </c>
      <c r="Q21" s="110">
        <v>3</v>
      </c>
      <c r="R21" s="177">
        <v>20</v>
      </c>
      <c r="S21" s="110">
        <v>1</v>
      </c>
      <c r="T21" s="177">
        <v>6.666666666666667</v>
      </c>
      <c r="U21" s="110">
        <v>4</v>
      </c>
      <c r="V21" s="177">
        <v>26.666666666666668</v>
      </c>
    </row>
    <row r="22" spans="2:22" x14ac:dyDescent="0.15">
      <c r="B22" s="227"/>
      <c r="C22" s="245"/>
      <c r="D22" s="59" t="s">
        <v>190</v>
      </c>
      <c r="E22" s="60">
        <v>9</v>
      </c>
      <c r="F22" s="161">
        <v>100</v>
      </c>
      <c r="G22" s="105">
        <v>3</v>
      </c>
      <c r="H22" s="161">
        <v>33.333333333333336</v>
      </c>
      <c r="I22" s="105">
        <v>1</v>
      </c>
      <c r="J22" s="161">
        <v>11.111111111111111</v>
      </c>
      <c r="K22" s="105">
        <v>2</v>
      </c>
      <c r="L22" s="161">
        <v>22.222222222222221</v>
      </c>
      <c r="M22" s="105">
        <v>0</v>
      </c>
      <c r="N22" s="161">
        <v>0</v>
      </c>
      <c r="O22" s="105">
        <v>0</v>
      </c>
      <c r="P22" s="161">
        <v>0</v>
      </c>
      <c r="Q22" s="105">
        <v>3</v>
      </c>
      <c r="R22" s="161">
        <v>33.333333333333336</v>
      </c>
      <c r="S22" s="105">
        <v>0</v>
      </c>
      <c r="T22" s="161">
        <v>0</v>
      </c>
      <c r="U22" s="105">
        <v>0</v>
      </c>
      <c r="V22" s="161">
        <v>0</v>
      </c>
    </row>
    <row r="23" spans="2:22" x14ac:dyDescent="0.15">
      <c r="B23" s="227"/>
      <c r="C23" s="246" t="s">
        <v>86</v>
      </c>
      <c r="D23" s="49" t="s">
        <v>189</v>
      </c>
      <c r="E23" s="50">
        <v>67</v>
      </c>
      <c r="F23" s="155">
        <v>100</v>
      </c>
      <c r="G23" s="102">
        <v>2</v>
      </c>
      <c r="H23" s="155">
        <v>2.9850746268656718</v>
      </c>
      <c r="I23" s="102">
        <v>5</v>
      </c>
      <c r="J23" s="155">
        <v>7.4626865671641793</v>
      </c>
      <c r="K23" s="102">
        <v>5</v>
      </c>
      <c r="L23" s="155">
        <v>7.4626865671641793</v>
      </c>
      <c r="M23" s="102">
        <v>0</v>
      </c>
      <c r="N23" s="155">
        <v>0</v>
      </c>
      <c r="O23" s="102">
        <v>1</v>
      </c>
      <c r="P23" s="155">
        <v>1.4925373134328359</v>
      </c>
      <c r="Q23" s="102">
        <v>24</v>
      </c>
      <c r="R23" s="155">
        <v>35.820895522388057</v>
      </c>
      <c r="S23" s="102">
        <v>2</v>
      </c>
      <c r="T23" s="155">
        <v>2.9850746268656718</v>
      </c>
      <c r="U23" s="102">
        <v>28</v>
      </c>
      <c r="V23" s="155">
        <v>41.791044776119406</v>
      </c>
    </row>
    <row r="24" spans="2:22" x14ac:dyDescent="0.15">
      <c r="B24" s="227"/>
      <c r="C24" s="244"/>
      <c r="D24" s="54" t="s">
        <v>190</v>
      </c>
      <c r="E24" s="55">
        <v>31</v>
      </c>
      <c r="F24" s="177">
        <v>100</v>
      </c>
      <c r="G24" s="110">
        <v>6</v>
      </c>
      <c r="H24" s="177">
        <v>19.35483870967742</v>
      </c>
      <c r="I24" s="110">
        <v>2</v>
      </c>
      <c r="J24" s="177">
        <v>6.4516129032258061</v>
      </c>
      <c r="K24" s="110">
        <v>2</v>
      </c>
      <c r="L24" s="177">
        <v>6.4516129032258061</v>
      </c>
      <c r="M24" s="110">
        <v>1</v>
      </c>
      <c r="N24" s="177">
        <v>3.225806451612903</v>
      </c>
      <c r="O24" s="110">
        <v>3</v>
      </c>
      <c r="P24" s="177">
        <v>9.67741935483871</v>
      </c>
      <c r="Q24" s="110">
        <v>12</v>
      </c>
      <c r="R24" s="177">
        <v>38.70967741935484</v>
      </c>
      <c r="S24" s="110">
        <v>0</v>
      </c>
      <c r="T24" s="177">
        <v>0</v>
      </c>
      <c r="U24" s="110">
        <v>5</v>
      </c>
      <c r="V24" s="177">
        <v>16.129032258064516</v>
      </c>
    </row>
    <row r="25" spans="2:22" x14ac:dyDescent="0.15">
      <c r="B25" s="227"/>
      <c r="C25" s="244" t="s">
        <v>87</v>
      </c>
      <c r="D25" s="54" t="s">
        <v>189</v>
      </c>
      <c r="E25" s="55">
        <v>48</v>
      </c>
      <c r="F25" s="177">
        <v>100</v>
      </c>
      <c r="G25" s="110">
        <v>6</v>
      </c>
      <c r="H25" s="177">
        <v>12.5</v>
      </c>
      <c r="I25" s="110">
        <v>8</v>
      </c>
      <c r="J25" s="177">
        <v>16.666666666666668</v>
      </c>
      <c r="K25" s="110">
        <v>7</v>
      </c>
      <c r="L25" s="177">
        <v>14.583333333333334</v>
      </c>
      <c r="M25" s="110">
        <v>1</v>
      </c>
      <c r="N25" s="177">
        <v>2.0833333333333335</v>
      </c>
      <c r="O25" s="110">
        <v>2</v>
      </c>
      <c r="P25" s="177">
        <v>4.166666666666667</v>
      </c>
      <c r="Q25" s="110">
        <v>14</v>
      </c>
      <c r="R25" s="177">
        <v>29.166666666666668</v>
      </c>
      <c r="S25" s="110">
        <v>2</v>
      </c>
      <c r="T25" s="177">
        <v>4.166666666666667</v>
      </c>
      <c r="U25" s="110">
        <v>8</v>
      </c>
      <c r="V25" s="177">
        <v>16.666666666666668</v>
      </c>
    </row>
    <row r="26" spans="2:22" x14ac:dyDescent="0.15">
      <c r="B26" s="227"/>
      <c r="C26" s="244"/>
      <c r="D26" s="54" t="s">
        <v>190</v>
      </c>
      <c r="E26" s="55">
        <v>24</v>
      </c>
      <c r="F26" s="177">
        <v>100</v>
      </c>
      <c r="G26" s="110">
        <v>3</v>
      </c>
      <c r="H26" s="177">
        <v>12.5</v>
      </c>
      <c r="I26" s="110">
        <v>6</v>
      </c>
      <c r="J26" s="177">
        <v>25</v>
      </c>
      <c r="K26" s="110">
        <v>5</v>
      </c>
      <c r="L26" s="177">
        <v>20.833333333333332</v>
      </c>
      <c r="M26" s="110">
        <v>2</v>
      </c>
      <c r="N26" s="177">
        <v>8.3333333333333339</v>
      </c>
      <c r="O26" s="110">
        <v>0</v>
      </c>
      <c r="P26" s="177">
        <v>0</v>
      </c>
      <c r="Q26" s="110">
        <v>7</v>
      </c>
      <c r="R26" s="177">
        <v>29.166666666666668</v>
      </c>
      <c r="S26" s="110">
        <v>0</v>
      </c>
      <c r="T26" s="177">
        <v>0</v>
      </c>
      <c r="U26" s="110">
        <v>1</v>
      </c>
      <c r="V26" s="177">
        <v>4.166666666666667</v>
      </c>
    </row>
    <row r="27" spans="2:22" x14ac:dyDescent="0.15">
      <c r="B27" s="227"/>
      <c r="C27" s="244" t="s">
        <v>88</v>
      </c>
      <c r="D27" s="54" t="s">
        <v>189</v>
      </c>
      <c r="E27" s="55">
        <v>33</v>
      </c>
      <c r="F27" s="177">
        <v>100</v>
      </c>
      <c r="G27" s="110">
        <v>8</v>
      </c>
      <c r="H27" s="177">
        <v>24.242424242424242</v>
      </c>
      <c r="I27" s="110">
        <v>3</v>
      </c>
      <c r="J27" s="177">
        <v>9.0909090909090917</v>
      </c>
      <c r="K27" s="110">
        <v>5</v>
      </c>
      <c r="L27" s="177">
        <v>15.151515151515152</v>
      </c>
      <c r="M27" s="110">
        <v>0</v>
      </c>
      <c r="N27" s="177">
        <v>0</v>
      </c>
      <c r="O27" s="110">
        <v>1</v>
      </c>
      <c r="P27" s="177">
        <v>3.0303030303030303</v>
      </c>
      <c r="Q27" s="110">
        <v>9</v>
      </c>
      <c r="R27" s="177">
        <v>27.272727272727273</v>
      </c>
      <c r="S27" s="110">
        <v>1</v>
      </c>
      <c r="T27" s="177">
        <v>3.0303030303030303</v>
      </c>
      <c r="U27" s="110">
        <v>6</v>
      </c>
      <c r="V27" s="177">
        <v>18.181818181818183</v>
      </c>
    </row>
    <row r="28" spans="2:22" ht="19.5" thickBot="1" x14ac:dyDescent="0.2">
      <c r="B28" s="233"/>
      <c r="C28" s="247"/>
      <c r="D28" s="67" t="s">
        <v>190</v>
      </c>
      <c r="E28" s="68">
        <v>16</v>
      </c>
      <c r="F28" s="158">
        <v>100</v>
      </c>
      <c r="G28" s="103">
        <v>4</v>
      </c>
      <c r="H28" s="158">
        <v>25</v>
      </c>
      <c r="I28" s="103">
        <v>2</v>
      </c>
      <c r="J28" s="158">
        <v>12.5</v>
      </c>
      <c r="K28" s="103">
        <v>5</v>
      </c>
      <c r="L28" s="158">
        <v>31.25</v>
      </c>
      <c r="M28" s="103">
        <v>0</v>
      </c>
      <c r="N28" s="158">
        <v>0</v>
      </c>
      <c r="O28" s="103">
        <v>0</v>
      </c>
      <c r="P28" s="158">
        <v>0</v>
      </c>
      <c r="Q28" s="103">
        <v>5</v>
      </c>
      <c r="R28" s="158">
        <v>31.25</v>
      </c>
      <c r="S28" s="103">
        <v>0</v>
      </c>
      <c r="T28" s="158">
        <v>0</v>
      </c>
      <c r="U28" s="103">
        <v>0</v>
      </c>
      <c r="V28" s="158">
        <v>0</v>
      </c>
    </row>
    <row r="29" spans="2:22" ht="19.5" thickTop="1" x14ac:dyDescent="0.15">
      <c r="B29" s="226" t="s">
        <v>39</v>
      </c>
      <c r="C29" s="248" t="s">
        <v>8</v>
      </c>
      <c r="D29" s="186" t="s">
        <v>191</v>
      </c>
      <c r="E29" s="50">
        <v>48</v>
      </c>
      <c r="F29" s="155">
        <v>100</v>
      </c>
      <c r="G29" s="102">
        <v>3</v>
      </c>
      <c r="H29" s="155">
        <v>6.25</v>
      </c>
      <c r="I29" s="102">
        <v>4</v>
      </c>
      <c r="J29" s="155">
        <v>8.3333333333333339</v>
      </c>
      <c r="K29" s="102">
        <v>5</v>
      </c>
      <c r="L29" s="155">
        <v>10.416666666666666</v>
      </c>
      <c r="M29" s="102">
        <v>0</v>
      </c>
      <c r="N29" s="155">
        <v>0</v>
      </c>
      <c r="O29" s="102">
        <v>0</v>
      </c>
      <c r="P29" s="155">
        <v>0</v>
      </c>
      <c r="Q29" s="102">
        <v>14</v>
      </c>
      <c r="R29" s="155">
        <v>29.166666666666668</v>
      </c>
      <c r="S29" s="102">
        <v>0</v>
      </c>
      <c r="T29" s="155">
        <v>0</v>
      </c>
      <c r="U29" s="102">
        <v>22</v>
      </c>
      <c r="V29" s="155">
        <v>45.833333333333336</v>
      </c>
    </row>
    <row r="30" spans="2:22" x14ac:dyDescent="0.15">
      <c r="B30" s="227"/>
      <c r="C30" s="245"/>
      <c r="D30" s="59" t="s">
        <v>192</v>
      </c>
      <c r="E30" s="60">
        <v>51</v>
      </c>
      <c r="F30" s="161">
        <v>100</v>
      </c>
      <c r="G30" s="105">
        <v>10</v>
      </c>
      <c r="H30" s="161">
        <v>19.607843137254903</v>
      </c>
      <c r="I30" s="105">
        <v>5</v>
      </c>
      <c r="J30" s="161">
        <v>9.8039215686274517</v>
      </c>
      <c r="K30" s="105">
        <v>8</v>
      </c>
      <c r="L30" s="161">
        <v>15.686274509803921</v>
      </c>
      <c r="M30" s="105">
        <v>3</v>
      </c>
      <c r="N30" s="161">
        <v>5.882352941176471</v>
      </c>
      <c r="O30" s="105">
        <v>2</v>
      </c>
      <c r="P30" s="161">
        <v>3.9215686274509802</v>
      </c>
      <c r="Q30" s="105">
        <v>19</v>
      </c>
      <c r="R30" s="161">
        <v>37.254901960784316</v>
      </c>
      <c r="S30" s="105">
        <v>0</v>
      </c>
      <c r="T30" s="161">
        <v>0</v>
      </c>
      <c r="U30" s="105">
        <v>4</v>
      </c>
      <c r="V30" s="161">
        <v>7.8431372549019605</v>
      </c>
    </row>
    <row r="31" spans="2:22" x14ac:dyDescent="0.15">
      <c r="B31" s="227"/>
      <c r="C31" s="246" t="s">
        <v>9</v>
      </c>
      <c r="D31" s="49" t="s">
        <v>191</v>
      </c>
      <c r="E31" s="50">
        <v>5</v>
      </c>
      <c r="F31" s="155">
        <v>100</v>
      </c>
      <c r="G31" s="102">
        <v>0</v>
      </c>
      <c r="H31" s="155">
        <v>0</v>
      </c>
      <c r="I31" s="102">
        <v>0</v>
      </c>
      <c r="J31" s="155">
        <v>0</v>
      </c>
      <c r="K31" s="102">
        <v>0</v>
      </c>
      <c r="L31" s="155">
        <v>0</v>
      </c>
      <c r="M31" s="102">
        <v>0</v>
      </c>
      <c r="N31" s="155">
        <v>0</v>
      </c>
      <c r="O31" s="102">
        <v>0</v>
      </c>
      <c r="P31" s="155">
        <v>0</v>
      </c>
      <c r="Q31" s="102">
        <v>0</v>
      </c>
      <c r="R31" s="155">
        <v>0</v>
      </c>
      <c r="S31" s="102">
        <v>0</v>
      </c>
      <c r="T31" s="155">
        <v>0</v>
      </c>
      <c r="U31" s="102">
        <v>5</v>
      </c>
      <c r="V31" s="155">
        <v>100</v>
      </c>
    </row>
    <row r="32" spans="2:22" x14ac:dyDescent="0.15">
      <c r="B32" s="227"/>
      <c r="C32" s="244"/>
      <c r="D32" s="54" t="s">
        <v>192</v>
      </c>
      <c r="E32" s="55">
        <v>4</v>
      </c>
      <c r="F32" s="177">
        <v>100</v>
      </c>
      <c r="G32" s="110">
        <v>0</v>
      </c>
      <c r="H32" s="177">
        <v>0</v>
      </c>
      <c r="I32" s="110">
        <v>0</v>
      </c>
      <c r="J32" s="177">
        <v>0</v>
      </c>
      <c r="K32" s="110">
        <v>0</v>
      </c>
      <c r="L32" s="177">
        <v>0</v>
      </c>
      <c r="M32" s="110">
        <v>0</v>
      </c>
      <c r="N32" s="177">
        <v>0</v>
      </c>
      <c r="O32" s="110">
        <v>0</v>
      </c>
      <c r="P32" s="177">
        <v>0</v>
      </c>
      <c r="Q32" s="110">
        <v>3</v>
      </c>
      <c r="R32" s="177">
        <v>75</v>
      </c>
      <c r="S32" s="110">
        <v>0</v>
      </c>
      <c r="T32" s="177">
        <v>0</v>
      </c>
      <c r="U32" s="110">
        <v>1</v>
      </c>
      <c r="V32" s="177">
        <v>25</v>
      </c>
    </row>
    <row r="33" spans="2:22" x14ac:dyDescent="0.15">
      <c r="B33" s="227"/>
      <c r="C33" s="244" t="s">
        <v>10</v>
      </c>
      <c r="D33" s="54" t="s">
        <v>191</v>
      </c>
      <c r="E33" s="55">
        <v>5</v>
      </c>
      <c r="F33" s="177">
        <v>100</v>
      </c>
      <c r="G33" s="110">
        <v>0</v>
      </c>
      <c r="H33" s="177">
        <v>0</v>
      </c>
      <c r="I33" s="110">
        <v>0</v>
      </c>
      <c r="J33" s="177">
        <v>0</v>
      </c>
      <c r="K33" s="110">
        <v>0</v>
      </c>
      <c r="L33" s="177">
        <v>0</v>
      </c>
      <c r="M33" s="110">
        <v>0</v>
      </c>
      <c r="N33" s="177">
        <v>0</v>
      </c>
      <c r="O33" s="110">
        <v>0</v>
      </c>
      <c r="P33" s="177">
        <v>0</v>
      </c>
      <c r="Q33" s="110">
        <v>0</v>
      </c>
      <c r="R33" s="177">
        <v>0</v>
      </c>
      <c r="S33" s="110">
        <v>0</v>
      </c>
      <c r="T33" s="177">
        <v>0</v>
      </c>
      <c r="U33" s="110">
        <v>5</v>
      </c>
      <c r="V33" s="177">
        <v>100</v>
      </c>
    </row>
    <row r="34" spans="2:22" x14ac:dyDescent="0.15">
      <c r="B34" s="227"/>
      <c r="C34" s="244"/>
      <c r="D34" s="54" t="s">
        <v>192</v>
      </c>
      <c r="E34" s="55">
        <v>3</v>
      </c>
      <c r="F34" s="177">
        <v>100</v>
      </c>
      <c r="G34" s="110">
        <v>1</v>
      </c>
      <c r="H34" s="177">
        <v>33.333333333333336</v>
      </c>
      <c r="I34" s="110">
        <v>1</v>
      </c>
      <c r="J34" s="177">
        <v>33.333333333333336</v>
      </c>
      <c r="K34" s="110">
        <v>0</v>
      </c>
      <c r="L34" s="177">
        <v>0</v>
      </c>
      <c r="M34" s="110">
        <v>0</v>
      </c>
      <c r="N34" s="177">
        <v>0</v>
      </c>
      <c r="O34" s="110">
        <v>0</v>
      </c>
      <c r="P34" s="177">
        <v>0</v>
      </c>
      <c r="Q34" s="110">
        <v>1</v>
      </c>
      <c r="R34" s="177">
        <v>33.333333333333336</v>
      </c>
      <c r="S34" s="110">
        <v>0</v>
      </c>
      <c r="T34" s="177">
        <v>0</v>
      </c>
      <c r="U34" s="110">
        <v>0</v>
      </c>
      <c r="V34" s="177">
        <v>0</v>
      </c>
    </row>
    <row r="35" spans="2:22" x14ac:dyDescent="0.15">
      <c r="B35" s="227"/>
      <c r="C35" s="244" t="s">
        <v>11</v>
      </c>
      <c r="D35" s="54" t="s">
        <v>191</v>
      </c>
      <c r="E35" s="55">
        <v>3</v>
      </c>
      <c r="F35" s="177">
        <v>100</v>
      </c>
      <c r="G35" s="110">
        <v>0</v>
      </c>
      <c r="H35" s="177">
        <v>0</v>
      </c>
      <c r="I35" s="110">
        <v>0</v>
      </c>
      <c r="J35" s="177">
        <v>0</v>
      </c>
      <c r="K35" s="110">
        <v>0</v>
      </c>
      <c r="L35" s="177">
        <v>0</v>
      </c>
      <c r="M35" s="110">
        <v>0</v>
      </c>
      <c r="N35" s="177">
        <v>0</v>
      </c>
      <c r="O35" s="110">
        <v>0</v>
      </c>
      <c r="P35" s="177">
        <v>0</v>
      </c>
      <c r="Q35" s="110">
        <v>1</v>
      </c>
      <c r="R35" s="177">
        <v>33.333333333333336</v>
      </c>
      <c r="S35" s="110">
        <v>0</v>
      </c>
      <c r="T35" s="177">
        <v>0</v>
      </c>
      <c r="U35" s="110">
        <v>2</v>
      </c>
      <c r="V35" s="177">
        <v>66.666666666666671</v>
      </c>
    </row>
    <row r="36" spans="2:22" x14ac:dyDescent="0.15">
      <c r="B36" s="227"/>
      <c r="C36" s="244"/>
      <c r="D36" s="54" t="s">
        <v>192</v>
      </c>
      <c r="E36" s="55">
        <v>7</v>
      </c>
      <c r="F36" s="177">
        <v>100</v>
      </c>
      <c r="G36" s="110">
        <v>1</v>
      </c>
      <c r="H36" s="177">
        <v>14.285714285714286</v>
      </c>
      <c r="I36" s="110">
        <v>1</v>
      </c>
      <c r="J36" s="177">
        <v>14.285714285714286</v>
      </c>
      <c r="K36" s="110">
        <v>0</v>
      </c>
      <c r="L36" s="177">
        <v>0</v>
      </c>
      <c r="M36" s="110">
        <v>1</v>
      </c>
      <c r="N36" s="177">
        <v>14.285714285714286</v>
      </c>
      <c r="O36" s="110">
        <v>1</v>
      </c>
      <c r="P36" s="177">
        <v>14.285714285714286</v>
      </c>
      <c r="Q36" s="110">
        <v>2</v>
      </c>
      <c r="R36" s="177">
        <v>28.571428571428573</v>
      </c>
      <c r="S36" s="110">
        <v>0</v>
      </c>
      <c r="T36" s="177">
        <v>0</v>
      </c>
      <c r="U36" s="110">
        <v>1</v>
      </c>
      <c r="V36" s="177">
        <v>14.285714285714286</v>
      </c>
    </row>
    <row r="37" spans="2:22" x14ac:dyDescent="0.15">
      <c r="B37" s="227"/>
      <c r="C37" s="244" t="s">
        <v>12</v>
      </c>
      <c r="D37" s="54" t="s">
        <v>191</v>
      </c>
      <c r="E37" s="55">
        <v>8</v>
      </c>
      <c r="F37" s="177">
        <v>100</v>
      </c>
      <c r="G37" s="110">
        <v>0</v>
      </c>
      <c r="H37" s="177">
        <v>0</v>
      </c>
      <c r="I37" s="110">
        <v>1</v>
      </c>
      <c r="J37" s="177">
        <v>12.5</v>
      </c>
      <c r="K37" s="110">
        <v>2</v>
      </c>
      <c r="L37" s="177">
        <v>25</v>
      </c>
      <c r="M37" s="110">
        <v>0</v>
      </c>
      <c r="N37" s="177">
        <v>0</v>
      </c>
      <c r="O37" s="110">
        <v>0</v>
      </c>
      <c r="P37" s="177">
        <v>0</v>
      </c>
      <c r="Q37" s="110">
        <v>4</v>
      </c>
      <c r="R37" s="177">
        <v>50</v>
      </c>
      <c r="S37" s="110">
        <v>0</v>
      </c>
      <c r="T37" s="177">
        <v>0</v>
      </c>
      <c r="U37" s="110">
        <v>1</v>
      </c>
      <c r="V37" s="177">
        <v>12.5</v>
      </c>
    </row>
    <row r="38" spans="2:22" x14ac:dyDescent="0.15">
      <c r="B38" s="227"/>
      <c r="C38" s="244"/>
      <c r="D38" s="54" t="s">
        <v>192</v>
      </c>
      <c r="E38" s="55">
        <v>7</v>
      </c>
      <c r="F38" s="177">
        <v>100</v>
      </c>
      <c r="G38" s="110">
        <v>1</v>
      </c>
      <c r="H38" s="177">
        <v>14.285714285714286</v>
      </c>
      <c r="I38" s="110">
        <v>0</v>
      </c>
      <c r="J38" s="177">
        <v>0</v>
      </c>
      <c r="K38" s="110">
        <v>1</v>
      </c>
      <c r="L38" s="177">
        <v>14.285714285714286</v>
      </c>
      <c r="M38" s="110">
        <v>0</v>
      </c>
      <c r="N38" s="177">
        <v>0</v>
      </c>
      <c r="O38" s="110">
        <v>1</v>
      </c>
      <c r="P38" s="177">
        <v>14.285714285714286</v>
      </c>
      <c r="Q38" s="110">
        <v>3</v>
      </c>
      <c r="R38" s="177">
        <v>42.857142857142854</v>
      </c>
      <c r="S38" s="110">
        <v>0</v>
      </c>
      <c r="T38" s="177">
        <v>0</v>
      </c>
      <c r="U38" s="110">
        <v>1</v>
      </c>
      <c r="V38" s="177">
        <v>14.285714285714286</v>
      </c>
    </row>
    <row r="39" spans="2:22" x14ac:dyDescent="0.15">
      <c r="B39" s="227"/>
      <c r="C39" s="244" t="s">
        <v>13</v>
      </c>
      <c r="D39" s="54" t="s">
        <v>191</v>
      </c>
      <c r="E39" s="55">
        <v>12</v>
      </c>
      <c r="F39" s="177">
        <v>100</v>
      </c>
      <c r="G39" s="110">
        <v>1</v>
      </c>
      <c r="H39" s="177">
        <v>8.3333333333333339</v>
      </c>
      <c r="I39" s="110">
        <v>2</v>
      </c>
      <c r="J39" s="177">
        <v>16.666666666666668</v>
      </c>
      <c r="K39" s="110">
        <v>2</v>
      </c>
      <c r="L39" s="177">
        <v>16.666666666666668</v>
      </c>
      <c r="M39" s="110">
        <v>0</v>
      </c>
      <c r="N39" s="177">
        <v>0</v>
      </c>
      <c r="O39" s="110">
        <v>0</v>
      </c>
      <c r="P39" s="177">
        <v>0</v>
      </c>
      <c r="Q39" s="110">
        <v>3</v>
      </c>
      <c r="R39" s="177">
        <v>25</v>
      </c>
      <c r="S39" s="110">
        <v>0</v>
      </c>
      <c r="T39" s="177">
        <v>0</v>
      </c>
      <c r="U39" s="110">
        <v>4</v>
      </c>
      <c r="V39" s="177">
        <v>33.333333333333336</v>
      </c>
    </row>
    <row r="40" spans="2:22" x14ac:dyDescent="0.15">
      <c r="B40" s="227"/>
      <c r="C40" s="244"/>
      <c r="D40" s="54" t="s">
        <v>192</v>
      </c>
      <c r="E40" s="55">
        <v>13</v>
      </c>
      <c r="F40" s="177">
        <v>100</v>
      </c>
      <c r="G40" s="110">
        <v>4</v>
      </c>
      <c r="H40" s="177">
        <v>30.76923076923077</v>
      </c>
      <c r="I40" s="110">
        <v>1</v>
      </c>
      <c r="J40" s="177">
        <v>7.6923076923076925</v>
      </c>
      <c r="K40" s="110">
        <v>3</v>
      </c>
      <c r="L40" s="177">
        <v>23.076923076923077</v>
      </c>
      <c r="M40" s="110">
        <v>0</v>
      </c>
      <c r="N40" s="177">
        <v>0</v>
      </c>
      <c r="O40" s="110">
        <v>0</v>
      </c>
      <c r="P40" s="177">
        <v>0</v>
      </c>
      <c r="Q40" s="110">
        <v>4</v>
      </c>
      <c r="R40" s="177">
        <v>30.76923076923077</v>
      </c>
      <c r="S40" s="110">
        <v>0</v>
      </c>
      <c r="T40" s="177">
        <v>0</v>
      </c>
      <c r="U40" s="110">
        <v>1</v>
      </c>
      <c r="V40" s="177">
        <v>7.6923076923076925</v>
      </c>
    </row>
    <row r="41" spans="2:22" x14ac:dyDescent="0.15">
      <c r="B41" s="227"/>
      <c r="C41" s="244" t="s">
        <v>14</v>
      </c>
      <c r="D41" s="54" t="s">
        <v>191</v>
      </c>
      <c r="E41" s="55">
        <v>11</v>
      </c>
      <c r="F41" s="177">
        <v>100</v>
      </c>
      <c r="G41" s="110">
        <v>2</v>
      </c>
      <c r="H41" s="177">
        <v>18.181818181818183</v>
      </c>
      <c r="I41" s="110">
        <v>1</v>
      </c>
      <c r="J41" s="177">
        <v>9.0909090909090917</v>
      </c>
      <c r="K41" s="110">
        <v>0</v>
      </c>
      <c r="L41" s="177">
        <v>0</v>
      </c>
      <c r="M41" s="110">
        <v>0</v>
      </c>
      <c r="N41" s="177">
        <v>0</v>
      </c>
      <c r="O41" s="110">
        <v>0</v>
      </c>
      <c r="P41" s="177">
        <v>0</v>
      </c>
      <c r="Q41" s="110">
        <v>6</v>
      </c>
      <c r="R41" s="177">
        <v>54.545454545454547</v>
      </c>
      <c r="S41" s="110">
        <v>0</v>
      </c>
      <c r="T41" s="177">
        <v>0</v>
      </c>
      <c r="U41" s="110">
        <v>2</v>
      </c>
      <c r="V41" s="177">
        <v>18.181818181818183</v>
      </c>
    </row>
    <row r="42" spans="2:22" x14ac:dyDescent="0.15">
      <c r="B42" s="227"/>
      <c r="C42" s="244"/>
      <c r="D42" s="54" t="s">
        <v>192</v>
      </c>
      <c r="E42" s="55">
        <v>14</v>
      </c>
      <c r="F42" s="177">
        <v>100</v>
      </c>
      <c r="G42" s="110">
        <v>1</v>
      </c>
      <c r="H42" s="177">
        <v>7.1428571428571432</v>
      </c>
      <c r="I42" s="110">
        <v>2</v>
      </c>
      <c r="J42" s="177">
        <v>14.285714285714286</v>
      </c>
      <c r="K42" s="110">
        <v>4</v>
      </c>
      <c r="L42" s="177">
        <v>28.571428571428573</v>
      </c>
      <c r="M42" s="110">
        <v>2</v>
      </c>
      <c r="N42" s="177">
        <v>14.285714285714286</v>
      </c>
      <c r="O42" s="110">
        <v>0</v>
      </c>
      <c r="P42" s="177">
        <v>0</v>
      </c>
      <c r="Q42" s="110">
        <v>5</v>
      </c>
      <c r="R42" s="177">
        <v>35.714285714285715</v>
      </c>
      <c r="S42" s="110">
        <v>0</v>
      </c>
      <c r="T42" s="177">
        <v>0</v>
      </c>
      <c r="U42" s="110">
        <v>0</v>
      </c>
      <c r="V42" s="177">
        <v>0</v>
      </c>
    </row>
    <row r="43" spans="2:22" x14ac:dyDescent="0.15">
      <c r="B43" s="227"/>
      <c r="C43" s="244" t="s">
        <v>25</v>
      </c>
      <c r="D43" s="54" t="s">
        <v>191</v>
      </c>
      <c r="E43" s="55">
        <v>4</v>
      </c>
      <c r="F43" s="177">
        <v>100</v>
      </c>
      <c r="G43" s="110">
        <v>0</v>
      </c>
      <c r="H43" s="177">
        <v>0</v>
      </c>
      <c r="I43" s="110">
        <v>0</v>
      </c>
      <c r="J43" s="177">
        <v>0</v>
      </c>
      <c r="K43" s="110">
        <v>1</v>
      </c>
      <c r="L43" s="177">
        <v>25</v>
      </c>
      <c r="M43" s="110">
        <v>0</v>
      </c>
      <c r="N43" s="177">
        <v>0</v>
      </c>
      <c r="O43" s="110">
        <v>0</v>
      </c>
      <c r="P43" s="177">
        <v>0</v>
      </c>
      <c r="Q43" s="110">
        <v>0</v>
      </c>
      <c r="R43" s="177">
        <v>0</v>
      </c>
      <c r="S43" s="110">
        <v>0</v>
      </c>
      <c r="T43" s="177">
        <v>0</v>
      </c>
      <c r="U43" s="110">
        <v>3</v>
      </c>
      <c r="V43" s="177">
        <v>75</v>
      </c>
    </row>
    <row r="44" spans="2:22" x14ac:dyDescent="0.15">
      <c r="B44" s="227"/>
      <c r="C44" s="245"/>
      <c r="D44" s="59" t="s">
        <v>192</v>
      </c>
      <c r="E44" s="60">
        <v>3</v>
      </c>
      <c r="F44" s="161">
        <v>100</v>
      </c>
      <c r="G44" s="105">
        <v>2</v>
      </c>
      <c r="H44" s="161">
        <v>66.666666666666671</v>
      </c>
      <c r="I44" s="105">
        <v>0</v>
      </c>
      <c r="J44" s="161">
        <v>0</v>
      </c>
      <c r="K44" s="105">
        <v>0</v>
      </c>
      <c r="L44" s="161">
        <v>0</v>
      </c>
      <c r="M44" s="105">
        <v>0</v>
      </c>
      <c r="N44" s="161">
        <v>0</v>
      </c>
      <c r="O44" s="105">
        <v>0</v>
      </c>
      <c r="P44" s="161">
        <v>0</v>
      </c>
      <c r="Q44" s="105">
        <v>1</v>
      </c>
      <c r="R44" s="161">
        <v>33.333333333333336</v>
      </c>
      <c r="S44" s="105">
        <v>0</v>
      </c>
      <c r="T44" s="161">
        <v>0</v>
      </c>
      <c r="U44" s="105">
        <v>0</v>
      </c>
      <c r="V44" s="161">
        <v>0</v>
      </c>
    </row>
    <row r="45" spans="2:22" x14ac:dyDescent="0.15">
      <c r="B45" s="227"/>
      <c r="C45" s="246" t="s">
        <v>86</v>
      </c>
      <c r="D45" s="49" t="s">
        <v>191</v>
      </c>
      <c r="E45" s="50">
        <v>16</v>
      </c>
      <c r="F45" s="155">
        <v>100</v>
      </c>
      <c r="G45" s="102">
        <v>0</v>
      </c>
      <c r="H45" s="155">
        <v>0</v>
      </c>
      <c r="I45" s="102">
        <v>2</v>
      </c>
      <c r="J45" s="155">
        <v>12.5</v>
      </c>
      <c r="K45" s="102">
        <v>4</v>
      </c>
      <c r="L45" s="155">
        <v>25</v>
      </c>
      <c r="M45" s="102">
        <v>0</v>
      </c>
      <c r="N45" s="155">
        <v>0</v>
      </c>
      <c r="O45" s="102">
        <v>0</v>
      </c>
      <c r="P45" s="155">
        <v>0</v>
      </c>
      <c r="Q45" s="102">
        <v>6</v>
      </c>
      <c r="R45" s="155">
        <v>37.5</v>
      </c>
      <c r="S45" s="102">
        <v>0</v>
      </c>
      <c r="T45" s="155">
        <v>0</v>
      </c>
      <c r="U45" s="102">
        <v>4</v>
      </c>
      <c r="V45" s="155">
        <v>25</v>
      </c>
    </row>
    <row r="46" spans="2:22" x14ac:dyDescent="0.15">
      <c r="B46" s="227"/>
      <c r="C46" s="244"/>
      <c r="D46" s="54" t="s">
        <v>192</v>
      </c>
      <c r="E46" s="55">
        <v>21</v>
      </c>
      <c r="F46" s="177">
        <v>100</v>
      </c>
      <c r="G46" s="110">
        <v>4</v>
      </c>
      <c r="H46" s="177">
        <v>19.047619047619047</v>
      </c>
      <c r="I46" s="110">
        <v>2</v>
      </c>
      <c r="J46" s="177">
        <v>9.5238095238095237</v>
      </c>
      <c r="K46" s="110">
        <v>2</v>
      </c>
      <c r="L46" s="177">
        <v>9.5238095238095237</v>
      </c>
      <c r="M46" s="110">
        <v>1</v>
      </c>
      <c r="N46" s="177">
        <v>4.7619047619047619</v>
      </c>
      <c r="O46" s="110">
        <v>2</v>
      </c>
      <c r="P46" s="177">
        <v>9.5238095238095237</v>
      </c>
      <c r="Q46" s="110">
        <v>7</v>
      </c>
      <c r="R46" s="177">
        <v>33.333333333333336</v>
      </c>
      <c r="S46" s="110">
        <v>0</v>
      </c>
      <c r="T46" s="177">
        <v>0</v>
      </c>
      <c r="U46" s="110">
        <v>3</v>
      </c>
      <c r="V46" s="177">
        <v>14.285714285714286</v>
      </c>
    </row>
    <row r="47" spans="2:22" x14ac:dyDescent="0.15">
      <c r="B47" s="227"/>
      <c r="C47" s="244" t="s">
        <v>87</v>
      </c>
      <c r="D47" s="54" t="s">
        <v>191</v>
      </c>
      <c r="E47" s="55">
        <v>13</v>
      </c>
      <c r="F47" s="177">
        <v>100</v>
      </c>
      <c r="G47" s="110">
        <v>2</v>
      </c>
      <c r="H47" s="177">
        <v>15.384615384615385</v>
      </c>
      <c r="I47" s="110">
        <v>1</v>
      </c>
      <c r="J47" s="177">
        <v>7.6923076923076925</v>
      </c>
      <c r="K47" s="110">
        <v>0</v>
      </c>
      <c r="L47" s="177">
        <v>0</v>
      </c>
      <c r="M47" s="110">
        <v>0</v>
      </c>
      <c r="N47" s="177">
        <v>0</v>
      </c>
      <c r="O47" s="110">
        <v>0</v>
      </c>
      <c r="P47" s="177">
        <v>0</v>
      </c>
      <c r="Q47" s="110">
        <v>5</v>
      </c>
      <c r="R47" s="177">
        <v>38.46153846153846</v>
      </c>
      <c r="S47" s="110">
        <v>0</v>
      </c>
      <c r="T47" s="177">
        <v>0</v>
      </c>
      <c r="U47" s="110">
        <v>5</v>
      </c>
      <c r="V47" s="177">
        <v>38.46153846153846</v>
      </c>
    </row>
    <row r="48" spans="2:22" x14ac:dyDescent="0.15">
      <c r="B48" s="227"/>
      <c r="C48" s="244"/>
      <c r="D48" s="54" t="s">
        <v>192</v>
      </c>
      <c r="E48" s="55">
        <v>15</v>
      </c>
      <c r="F48" s="177">
        <v>100</v>
      </c>
      <c r="G48" s="110">
        <v>3</v>
      </c>
      <c r="H48" s="177">
        <v>20</v>
      </c>
      <c r="I48" s="110">
        <v>1</v>
      </c>
      <c r="J48" s="177">
        <v>6.666666666666667</v>
      </c>
      <c r="K48" s="110">
        <v>4</v>
      </c>
      <c r="L48" s="177">
        <v>26.666666666666668</v>
      </c>
      <c r="M48" s="110">
        <v>2</v>
      </c>
      <c r="N48" s="177">
        <v>13.333333333333334</v>
      </c>
      <c r="O48" s="110">
        <v>0</v>
      </c>
      <c r="P48" s="177">
        <v>0</v>
      </c>
      <c r="Q48" s="110">
        <v>5</v>
      </c>
      <c r="R48" s="177">
        <v>33.333333333333336</v>
      </c>
      <c r="S48" s="110">
        <v>0</v>
      </c>
      <c r="T48" s="177">
        <v>0</v>
      </c>
      <c r="U48" s="110">
        <v>0</v>
      </c>
      <c r="V48" s="177">
        <v>0</v>
      </c>
    </row>
    <row r="49" spans="2:22" x14ac:dyDescent="0.15">
      <c r="B49" s="227"/>
      <c r="C49" s="244" t="s">
        <v>88</v>
      </c>
      <c r="D49" s="54" t="s">
        <v>191</v>
      </c>
      <c r="E49" s="55">
        <v>9</v>
      </c>
      <c r="F49" s="177">
        <v>100</v>
      </c>
      <c r="G49" s="110">
        <v>1</v>
      </c>
      <c r="H49" s="177">
        <v>11.111111111111111</v>
      </c>
      <c r="I49" s="110">
        <v>1</v>
      </c>
      <c r="J49" s="177">
        <v>11.111111111111111</v>
      </c>
      <c r="K49" s="110">
        <v>1</v>
      </c>
      <c r="L49" s="177">
        <v>11.111111111111111</v>
      </c>
      <c r="M49" s="110">
        <v>0</v>
      </c>
      <c r="N49" s="177">
        <v>0</v>
      </c>
      <c r="O49" s="110">
        <v>0</v>
      </c>
      <c r="P49" s="177">
        <v>0</v>
      </c>
      <c r="Q49" s="110">
        <v>3</v>
      </c>
      <c r="R49" s="177">
        <v>33.333333333333336</v>
      </c>
      <c r="S49" s="110">
        <v>0</v>
      </c>
      <c r="T49" s="177">
        <v>0</v>
      </c>
      <c r="U49" s="110">
        <v>3</v>
      </c>
      <c r="V49" s="177">
        <v>33.333333333333336</v>
      </c>
    </row>
    <row r="50" spans="2:22" ht="19.5" thickBot="1" x14ac:dyDescent="0.2">
      <c r="B50" s="233"/>
      <c r="C50" s="247"/>
      <c r="D50" s="67" t="s">
        <v>192</v>
      </c>
      <c r="E50" s="68">
        <v>8</v>
      </c>
      <c r="F50" s="158">
        <v>100</v>
      </c>
      <c r="G50" s="103">
        <v>2</v>
      </c>
      <c r="H50" s="158">
        <v>25</v>
      </c>
      <c r="I50" s="103">
        <v>1</v>
      </c>
      <c r="J50" s="158">
        <v>12.5</v>
      </c>
      <c r="K50" s="103">
        <v>2</v>
      </c>
      <c r="L50" s="158">
        <v>25</v>
      </c>
      <c r="M50" s="103">
        <v>0</v>
      </c>
      <c r="N50" s="158">
        <v>0</v>
      </c>
      <c r="O50" s="103">
        <v>0</v>
      </c>
      <c r="P50" s="158">
        <v>0</v>
      </c>
      <c r="Q50" s="103">
        <v>3</v>
      </c>
      <c r="R50" s="158">
        <v>37.5</v>
      </c>
      <c r="S50" s="103">
        <v>0</v>
      </c>
      <c r="T50" s="158">
        <v>0</v>
      </c>
      <c r="U50" s="103">
        <v>0</v>
      </c>
      <c r="V50" s="158">
        <v>0</v>
      </c>
    </row>
    <row r="51" spans="2:22" ht="19.5" thickTop="1" x14ac:dyDescent="0.15">
      <c r="B51" s="227" t="s">
        <v>40</v>
      </c>
      <c r="C51" s="248" t="s">
        <v>8</v>
      </c>
      <c r="D51" s="54" t="s">
        <v>193</v>
      </c>
      <c r="E51" s="50">
        <v>127</v>
      </c>
      <c r="F51" s="155">
        <v>100</v>
      </c>
      <c r="G51" s="102">
        <v>13</v>
      </c>
      <c r="H51" s="155">
        <v>10.236220472440944</v>
      </c>
      <c r="I51" s="102">
        <v>12</v>
      </c>
      <c r="J51" s="155">
        <v>9.4488188976377945</v>
      </c>
      <c r="K51" s="102">
        <v>12</v>
      </c>
      <c r="L51" s="155">
        <v>9.4488188976377945</v>
      </c>
      <c r="M51" s="102">
        <v>1</v>
      </c>
      <c r="N51" s="155">
        <v>0.78740157480314965</v>
      </c>
      <c r="O51" s="102">
        <v>4</v>
      </c>
      <c r="P51" s="155">
        <v>3.1496062992125986</v>
      </c>
      <c r="Q51" s="102">
        <v>34</v>
      </c>
      <c r="R51" s="155">
        <v>26.771653543307085</v>
      </c>
      <c r="S51" s="102">
        <v>5</v>
      </c>
      <c r="T51" s="155">
        <v>3.9370078740157481</v>
      </c>
      <c r="U51" s="102">
        <v>46</v>
      </c>
      <c r="V51" s="155">
        <v>36.220472440944881</v>
      </c>
    </row>
    <row r="52" spans="2:22" x14ac:dyDescent="0.15">
      <c r="B52" s="227"/>
      <c r="C52" s="245"/>
      <c r="D52" s="59" t="s">
        <v>194</v>
      </c>
      <c r="E52" s="60">
        <v>28</v>
      </c>
      <c r="F52" s="161">
        <v>100</v>
      </c>
      <c r="G52" s="105">
        <v>4</v>
      </c>
      <c r="H52" s="161">
        <v>14.285714285714286</v>
      </c>
      <c r="I52" s="105">
        <v>6</v>
      </c>
      <c r="J52" s="161">
        <v>21.428571428571427</v>
      </c>
      <c r="K52" s="105">
        <v>4</v>
      </c>
      <c r="L52" s="161">
        <v>14.285714285714286</v>
      </c>
      <c r="M52" s="105">
        <v>0</v>
      </c>
      <c r="N52" s="161">
        <v>0</v>
      </c>
      <c r="O52" s="105">
        <v>1</v>
      </c>
      <c r="P52" s="161">
        <v>3.5714285714285716</v>
      </c>
      <c r="Q52" s="105">
        <v>10</v>
      </c>
      <c r="R52" s="161">
        <v>35.714285714285715</v>
      </c>
      <c r="S52" s="105">
        <v>0</v>
      </c>
      <c r="T52" s="161">
        <v>0</v>
      </c>
      <c r="U52" s="105">
        <v>3</v>
      </c>
      <c r="V52" s="161">
        <v>10.714285714285714</v>
      </c>
    </row>
    <row r="53" spans="2:22" x14ac:dyDescent="0.15">
      <c r="B53" s="227"/>
      <c r="C53" s="246" t="s">
        <v>9</v>
      </c>
      <c r="D53" s="49" t="s">
        <v>193</v>
      </c>
      <c r="E53" s="50">
        <v>5</v>
      </c>
      <c r="F53" s="155">
        <v>100</v>
      </c>
      <c r="G53" s="102">
        <v>0</v>
      </c>
      <c r="H53" s="155">
        <v>0</v>
      </c>
      <c r="I53" s="102">
        <v>0</v>
      </c>
      <c r="J53" s="155">
        <v>0</v>
      </c>
      <c r="K53" s="102">
        <v>0</v>
      </c>
      <c r="L53" s="155">
        <v>0</v>
      </c>
      <c r="M53" s="102">
        <v>0</v>
      </c>
      <c r="N53" s="155">
        <v>0</v>
      </c>
      <c r="O53" s="102">
        <v>0</v>
      </c>
      <c r="P53" s="155">
        <v>0</v>
      </c>
      <c r="Q53" s="102">
        <v>1</v>
      </c>
      <c r="R53" s="155">
        <v>20</v>
      </c>
      <c r="S53" s="102">
        <v>0</v>
      </c>
      <c r="T53" s="155">
        <v>0</v>
      </c>
      <c r="U53" s="102">
        <v>4</v>
      </c>
      <c r="V53" s="155">
        <v>80</v>
      </c>
    </row>
    <row r="54" spans="2:22" x14ac:dyDescent="0.15">
      <c r="B54" s="227"/>
      <c r="C54" s="244"/>
      <c r="D54" s="54" t="s">
        <v>194</v>
      </c>
      <c r="E54" s="55">
        <v>0</v>
      </c>
      <c r="F54" s="177">
        <v>0</v>
      </c>
      <c r="G54" s="110">
        <v>0</v>
      </c>
      <c r="H54" s="177">
        <v>0</v>
      </c>
      <c r="I54" s="110">
        <v>0</v>
      </c>
      <c r="J54" s="177">
        <v>0</v>
      </c>
      <c r="K54" s="110">
        <v>0</v>
      </c>
      <c r="L54" s="177">
        <v>0</v>
      </c>
      <c r="M54" s="110">
        <v>0</v>
      </c>
      <c r="N54" s="177">
        <v>0</v>
      </c>
      <c r="O54" s="110">
        <v>0</v>
      </c>
      <c r="P54" s="177">
        <v>0</v>
      </c>
      <c r="Q54" s="110">
        <v>0</v>
      </c>
      <c r="R54" s="177">
        <v>0</v>
      </c>
      <c r="S54" s="110">
        <v>0</v>
      </c>
      <c r="T54" s="177">
        <v>0</v>
      </c>
      <c r="U54" s="110">
        <v>0</v>
      </c>
      <c r="V54" s="177">
        <v>0</v>
      </c>
    </row>
    <row r="55" spans="2:22" x14ac:dyDescent="0.15">
      <c r="B55" s="227"/>
      <c r="C55" s="244" t="s">
        <v>10</v>
      </c>
      <c r="D55" s="54" t="s">
        <v>193</v>
      </c>
      <c r="E55" s="55">
        <v>12</v>
      </c>
      <c r="F55" s="177">
        <v>100</v>
      </c>
      <c r="G55" s="110">
        <v>0</v>
      </c>
      <c r="H55" s="177">
        <v>0</v>
      </c>
      <c r="I55" s="110">
        <v>0</v>
      </c>
      <c r="J55" s="177">
        <v>0</v>
      </c>
      <c r="K55" s="110">
        <v>0</v>
      </c>
      <c r="L55" s="177">
        <v>0</v>
      </c>
      <c r="M55" s="110">
        <v>0</v>
      </c>
      <c r="N55" s="177">
        <v>0</v>
      </c>
      <c r="O55" s="110">
        <v>0</v>
      </c>
      <c r="P55" s="177">
        <v>0</v>
      </c>
      <c r="Q55" s="110">
        <v>0</v>
      </c>
      <c r="R55" s="177">
        <v>0</v>
      </c>
      <c r="S55" s="110">
        <v>0</v>
      </c>
      <c r="T55" s="177">
        <v>0</v>
      </c>
      <c r="U55" s="110">
        <v>12</v>
      </c>
      <c r="V55" s="177">
        <v>100</v>
      </c>
    </row>
    <row r="56" spans="2:22" x14ac:dyDescent="0.15">
      <c r="B56" s="227"/>
      <c r="C56" s="244"/>
      <c r="D56" s="54" t="s">
        <v>194</v>
      </c>
      <c r="E56" s="55">
        <v>1</v>
      </c>
      <c r="F56" s="177">
        <v>100</v>
      </c>
      <c r="G56" s="110">
        <v>0</v>
      </c>
      <c r="H56" s="177">
        <v>0</v>
      </c>
      <c r="I56" s="110">
        <v>0</v>
      </c>
      <c r="J56" s="177">
        <v>0</v>
      </c>
      <c r="K56" s="110">
        <v>0</v>
      </c>
      <c r="L56" s="177">
        <v>0</v>
      </c>
      <c r="M56" s="110">
        <v>0</v>
      </c>
      <c r="N56" s="177">
        <v>0</v>
      </c>
      <c r="O56" s="110">
        <v>0</v>
      </c>
      <c r="P56" s="177">
        <v>0</v>
      </c>
      <c r="Q56" s="110">
        <v>1</v>
      </c>
      <c r="R56" s="177">
        <v>100</v>
      </c>
      <c r="S56" s="110">
        <v>0</v>
      </c>
      <c r="T56" s="177">
        <v>0</v>
      </c>
      <c r="U56" s="110">
        <v>0</v>
      </c>
      <c r="V56" s="177">
        <v>0</v>
      </c>
    </row>
    <row r="57" spans="2:22" x14ac:dyDescent="0.15">
      <c r="B57" s="227"/>
      <c r="C57" s="244" t="s">
        <v>11</v>
      </c>
      <c r="D57" s="54" t="s">
        <v>193</v>
      </c>
      <c r="E57" s="55">
        <v>12</v>
      </c>
      <c r="F57" s="177">
        <v>100</v>
      </c>
      <c r="G57" s="110">
        <v>0</v>
      </c>
      <c r="H57" s="177">
        <v>0</v>
      </c>
      <c r="I57" s="110">
        <v>0</v>
      </c>
      <c r="J57" s="177">
        <v>0</v>
      </c>
      <c r="K57" s="110">
        <v>0</v>
      </c>
      <c r="L57" s="177">
        <v>0</v>
      </c>
      <c r="M57" s="110">
        <v>0</v>
      </c>
      <c r="N57" s="177">
        <v>0</v>
      </c>
      <c r="O57" s="110">
        <v>1</v>
      </c>
      <c r="P57" s="177">
        <v>8.3333333333333339</v>
      </c>
      <c r="Q57" s="110">
        <v>4</v>
      </c>
      <c r="R57" s="177">
        <v>33.333333333333336</v>
      </c>
      <c r="S57" s="110">
        <v>0</v>
      </c>
      <c r="T57" s="177">
        <v>0</v>
      </c>
      <c r="U57" s="110">
        <v>7</v>
      </c>
      <c r="V57" s="177">
        <v>58.333333333333336</v>
      </c>
    </row>
    <row r="58" spans="2:22" x14ac:dyDescent="0.15">
      <c r="B58" s="227"/>
      <c r="C58" s="244"/>
      <c r="D58" s="54" t="s">
        <v>194</v>
      </c>
      <c r="E58" s="55">
        <v>4</v>
      </c>
      <c r="F58" s="177">
        <v>100</v>
      </c>
      <c r="G58" s="110">
        <v>0</v>
      </c>
      <c r="H58" s="177">
        <v>0</v>
      </c>
      <c r="I58" s="110">
        <v>0</v>
      </c>
      <c r="J58" s="177">
        <v>0</v>
      </c>
      <c r="K58" s="110">
        <v>0</v>
      </c>
      <c r="L58" s="177">
        <v>0</v>
      </c>
      <c r="M58" s="110">
        <v>0</v>
      </c>
      <c r="N58" s="177">
        <v>0</v>
      </c>
      <c r="O58" s="110">
        <v>0</v>
      </c>
      <c r="P58" s="177">
        <v>0</v>
      </c>
      <c r="Q58" s="110">
        <v>2</v>
      </c>
      <c r="R58" s="177">
        <v>50</v>
      </c>
      <c r="S58" s="110">
        <v>0</v>
      </c>
      <c r="T58" s="177">
        <v>0</v>
      </c>
      <c r="U58" s="110">
        <v>2</v>
      </c>
      <c r="V58" s="177">
        <v>50</v>
      </c>
    </row>
    <row r="59" spans="2:22" x14ac:dyDescent="0.15">
      <c r="B59" s="227"/>
      <c r="C59" s="244" t="s">
        <v>12</v>
      </c>
      <c r="D59" s="54" t="s">
        <v>193</v>
      </c>
      <c r="E59" s="55">
        <v>29</v>
      </c>
      <c r="F59" s="177">
        <v>100</v>
      </c>
      <c r="G59" s="110">
        <v>1</v>
      </c>
      <c r="H59" s="177">
        <v>3.4482758620689653</v>
      </c>
      <c r="I59" s="110">
        <v>2</v>
      </c>
      <c r="J59" s="177">
        <v>6.8965517241379306</v>
      </c>
      <c r="K59" s="110">
        <v>1</v>
      </c>
      <c r="L59" s="177">
        <v>3.4482758620689653</v>
      </c>
      <c r="M59" s="110">
        <v>0</v>
      </c>
      <c r="N59" s="177">
        <v>0</v>
      </c>
      <c r="O59" s="110">
        <v>0</v>
      </c>
      <c r="P59" s="177">
        <v>0</v>
      </c>
      <c r="Q59" s="110">
        <v>9</v>
      </c>
      <c r="R59" s="177">
        <v>31.03448275862069</v>
      </c>
      <c r="S59" s="110">
        <v>2</v>
      </c>
      <c r="T59" s="177">
        <v>6.8965517241379306</v>
      </c>
      <c r="U59" s="110">
        <v>14</v>
      </c>
      <c r="V59" s="177">
        <v>48.275862068965516</v>
      </c>
    </row>
    <row r="60" spans="2:22" x14ac:dyDescent="0.15">
      <c r="B60" s="227"/>
      <c r="C60" s="244"/>
      <c r="D60" s="54" t="s">
        <v>194</v>
      </c>
      <c r="E60" s="55">
        <v>5</v>
      </c>
      <c r="F60" s="177">
        <v>100</v>
      </c>
      <c r="G60" s="110">
        <v>1</v>
      </c>
      <c r="H60" s="177">
        <v>20</v>
      </c>
      <c r="I60" s="110">
        <v>0</v>
      </c>
      <c r="J60" s="177">
        <v>0</v>
      </c>
      <c r="K60" s="110">
        <v>0</v>
      </c>
      <c r="L60" s="177">
        <v>0</v>
      </c>
      <c r="M60" s="110">
        <v>0</v>
      </c>
      <c r="N60" s="177">
        <v>0</v>
      </c>
      <c r="O60" s="110">
        <v>1</v>
      </c>
      <c r="P60" s="177">
        <v>20</v>
      </c>
      <c r="Q60" s="110">
        <v>3</v>
      </c>
      <c r="R60" s="177">
        <v>60</v>
      </c>
      <c r="S60" s="110">
        <v>0</v>
      </c>
      <c r="T60" s="177">
        <v>0</v>
      </c>
      <c r="U60" s="110">
        <v>0</v>
      </c>
      <c r="V60" s="177">
        <v>0</v>
      </c>
    </row>
    <row r="61" spans="2:22" x14ac:dyDescent="0.15">
      <c r="B61" s="227"/>
      <c r="C61" s="244" t="s">
        <v>13</v>
      </c>
      <c r="D61" s="54" t="s">
        <v>193</v>
      </c>
      <c r="E61" s="55">
        <v>27</v>
      </c>
      <c r="F61" s="177">
        <v>100</v>
      </c>
      <c r="G61" s="110">
        <v>2</v>
      </c>
      <c r="H61" s="177">
        <v>7.4074074074074074</v>
      </c>
      <c r="I61" s="110">
        <v>6</v>
      </c>
      <c r="J61" s="177">
        <v>22.222222222222221</v>
      </c>
      <c r="K61" s="110">
        <v>3</v>
      </c>
      <c r="L61" s="177">
        <v>11.111111111111111</v>
      </c>
      <c r="M61" s="110">
        <v>1</v>
      </c>
      <c r="N61" s="177">
        <v>3.7037037037037037</v>
      </c>
      <c r="O61" s="110">
        <v>0</v>
      </c>
      <c r="P61" s="177">
        <v>0</v>
      </c>
      <c r="Q61" s="110">
        <v>8</v>
      </c>
      <c r="R61" s="177">
        <v>29.62962962962963</v>
      </c>
      <c r="S61" s="110">
        <v>2</v>
      </c>
      <c r="T61" s="177">
        <v>7.4074074074074074</v>
      </c>
      <c r="U61" s="110">
        <v>5</v>
      </c>
      <c r="V61" s="177">
        <v>18.518518518518519</v>
      </c>
    </row>
    <row r="62" spans="2:22" x14ac:dyDescent="0.15">
      <c r="B62" s="227"/>
      <c r="C62" s="244"/>
      <c r="D62" s="54" t="s">
        <v>194</v>
      </c>
      <c r="E62" s="55">
        <v>5</v>
      </c>
      <c r="F62" s="177">
        <v>100</v>
      </c>
      <c r="G62" s="110">
        <v>1</v>
      </c>
      <c r="H62" s="177">
        <v>20</v>
      </c>
      <c r="I62" s="110">
        <v>2</v>
      </c>
      <c r="J62" s="177">
        <v>40</v>
      </c>
      <c r="K62" s="110">
        <v>1</v>
      </c>
      <c r="L62" s="177">
        <v>20</v>
      </c>
      <c r="M62" s="110">
        <v>0</v>
      </c>
      <c r="N62" s="177">
        <v>0</v>
      </c>
      <c r="O62" s="110">
        <v>0</v>
      </c>
      <c r="P62" s="177">
        <v>0</v>
      </c>
      <c r="Q62" s="110">
        <v>1</v>
      </c>
      <c r="R62" s="177">
        <v>20</v>
      </c>
      <c r="S62" s="110">
        <v>0</v>
      </c>
      <c r="T62" s="177">
        <v>0</v>
      </c>
      <c r="U62" s="110">
        <v>0</v>
      </c>
      <c r="V62" s="177">
        <v>0</v>
      </c>
    </row>
    <row r="63" spans="2:22" x14ac:dyDescent="0.15">
      <c r="B63" s="227"/>
      <c r="C63" s="244" t="s">
        <v>14</v>
      </c>
      <c r="D63" s="54" t="s">
        <v>193</v>
      </c>
      <c r="E63" s="55">
        <v>31</v>
      </c>
      <c r="F63" s="177">
        <v>100</v>
      </c>
      <c r="G63" s="110">
        <v>8</v>
      </c>
      <c r="H63" s="177">
        <v>25.806451612903224</v>
      </c>
      <c r="I63" s="110">
        <v>2</v>
      </c>
      <c r="J63" s="177">
        <v>6.4516129032258061</v>
      </c>
      <c r="K63" s="110">
        <v>6</v>
      </c>
      <c r="L63" s="177">
        <v>19.35483870967742</v>
      </c>
      <c r="M63" s="110">
        <v>0</v>
      </c>
      <c r="N63" s="177">
        <v>0</v>
      </c>
      <c r="O63" s="110">
        <v>3</v>
      </c>
      <c r="P63" s="177">
        <v>9.67741935483871</v>
      </c>
      <c r="Q63" s="110">
        <v>9</v>
      </c>
      <c r="R63" s="177">
        <v>29.032258064516128</v>
      </c>
      <c r="S63" s="110">
        <v>0</v>
      </c>
      <c r="T63" s="177">
        <v>0</v>
      </c>
      <c r="U63" s="110">
        <v>3</v>
      </c>
      <c r="V63" s="177">
        <v>9.67741935483871</v>
      </c>
    </row>
    <row r="64" spans="2:22" x14ac:dyDescent="0.15">
      <c r="B64" s="227"/>
      <c r="C64" s="244"/>
      <c r="D64" s="54" t="s">
        <v>194</v>
      </c>
      <c r="E64" s="55">
        <v>7</v>
      </c>
      <c r="F64" s="177">
        <v>100</v>
      </c>
      <c r="G64" s="110">
        <v>1</v>
      </c>
      <c r="H64" s="177">
        <v>14.285714285714286</v>
      </c>
      <c r="I64" s="110">
        <v>3</v>
      </c>
      <c r="J64" s="177">
        <v>42.857142857142854</v>
      </c>
      <c r="K64" s="110">
        <v>1</v>
      </c>
      <c r="L64" s="177">
        <v>14.285714285714286</v>
      </c>
      <c r="M64" s="110">
        <v>0</v>
      </c>
      <c r="N64" s="177">
        <v>0</v>
      </c>
      <c r="O64" s="110">
        <v>0</v>
      </c>
      <c r="P64" s="177">
        <v>0</v>
      </c>
      <c r="Q64" s="110">
        <v>1</v>
      </c>
      <c r="R64" s="177">
        <v>14.285714285714286</v>
      </c>
      <c r="S64" s="110">
        <v>0</v>
      </c>
      <c r="T64" s="177">
        <v>0</v>
      </c>
      <c r="U64" s="110">
        <v>1</v>
      </c>
      <c r="V64" s="177">
        <v>14.285714285714286</v>
      </c>
    </row>
    <row r="65" spans="2:22" x14ac:dyDescent="0.15">
      <c r="B65" s="227"/>
      <c r="C65" s="244" t="s">
        <v>25</v>
      </c>
      <c r="D65" s="54" t="s">
        <v>193</v>
      </c>
      <c r="E65" s="55">
        <v>11</v>
      </c>
      <c r="F65" s="177">
        <v>100</v>
      </c>
      <c r="G65" s="110">
        <v>2</v>
      </c>
      <c r="H65" s="177">
        <v>18.181818181818183</v>
      </c>
      <c r="I65" s="110">
        <v>2</v>
      </c>
      <c r="J65" s="177">
        <v>18.181818181818183</v>
      </c>
      <c r="K65" s="110">
        <v>2</v>
      </c>
      <c r="L65" s="177">
        <v>18.181818181818183</v>
      </c>
      <c r="M65" s="110">
        <v>0</v>
      </c>
      <c r="N65" s="177">
        <v>0</v>
      </c>
      <c r="O65" s="110">
        <v>0</v>
      </c>
      <c r="P65" s="177">
        <v>0</v>
      </c>
      <c r="Q65" s="110">
        <v>3</v>
      </c>
      <c r="R65" s="177">
        <v>27.272727272727273</v>
      </c>
      <c r="S65" s="110">
        <v>1</v>
      </c>
      <c r="T65" s="177">
        <v>9.0909090909090917</v>
      </c>
      <c r="U65" s="110">
        <v>1</v>
      </c>
      <c r="V65" s="177">
        <v>9.0909090909090917</v>
      </c>
    </row>
    <row r="66" spans="2:22" x14ac:dyDescent="0.15">
      <c r="B66" s="227"/>
      <c r="C66" s="245"/>
      <c r="D66" s="59" t="s">
        <v>194</v>
      </c>
      <c r="E66" s="60">
        <v>6</v>
      </c>
      <c r="F66" s="161">
        <v>100</v>
      </c>
      <c r="G66" s="105">
        <v>1</v>
      </c>
      <c r="H66" s="161">
        <v>16.666666666666668</v>
      </c>
      <c r="I66" s="105">
        <v>1</v>
      </c>
      <c r="J66" s="161">
        <v>16.666666666666668</v>
      </c>
      <c r="K66" s="105">
        <v>2</v>
      </c>
      <c r="L66" s="161">
        <v>33.333333333333336</v>
      </c>
      <c r="M66" s="105">
        <v>0</v>
      </c>
      <c r="N66" s="161">
        <v>0</v>
      </c>
      <c r="O66" s="105">
        <v>0</v>
      </c>
      <c r="P66" s="161">
        <v>0</v>
      </c>
      <c r="Q66" s="105">
        <v>2</v>
      </c>
      <c r="R66" s="161">
        <v>33.333333333333336</v>
      </c>
      <c r="S66" s="105">
        <v>0</v>
      </c>
      <c r="T66" s="161">
        <v>0</v>
      </c>
      <c r="U66" s="105">
        <v>0</v>
      </c>
      <c r="V66" s="161">
        <v>0</v>
      </c>
    </row>
    <row r="67" spans="2:22" x14ac:dyDescent="0.15">
      <c r="B67" s="227"/>
      <c r="C67" s="246" t="s">
        <v>86</v>
      </c>
      <c r="D67" s="49" t="s">
        <v>193</v>
      </c>
      <c r="E67" s="50">
        <v>51</v>
      </c>
      <c r="F67" s="155">
        <v>100</v>
      </c>
      <c r="G67" s="102">
        <v>2</v>
      </c>
      <c r="H67" s="155">
        <v>3.9215686274509802</v>
      </c>
      <c r="I67" s="102">
        <v>3</v>
      </c>
      <c r="J67" s="155">
        <v>5.882352941176471</v>
      </c>
      <c r="K67" s="102">
        <v>1</v>
      </c>
      <c r="L67" s="155">
        <v>1.9607843137254901</v>
      </c>
      <c r="M67" s="102">
        <v>0</v>
      </c>
      <c r="N67" s="155">
        <v>0</v>
      </c>
      <c r="O67" s="102">
        <v>1</v>
      </c>
      <c r="P67" s="155">
        <v>1.9607843137254901</v>
      </c>
      <c r="Q67" s="102">
        <v>18</v>
      </c>
      <c r="R67" s="155">
        <v>35.294117647058826</v>
      </c>
      <c r="S67" s="102">
        <v>2</v>
      </c>
      <c r="T67" s="155">
        <v>3.9215686274509802</v>
      </c>
      <c r="U67" s="102">
        <v>24</v>
      </c>
      <c r="V67" s="155">
        <v>47.058823529411768</v>
      </c>
    </row>
    <row r="68" spans="2:22" x14ac:dyDescent="0.15">
      <c r="B68" s="227"/>
      <c r="C68" s="244"/>
      <c r="D68" s="54" t="s">
        <v>194</v>
      </c>
      <c r="E68" s="55">
        <v>10</v>
      </c>
      <c r="F68" s="177">
        <v>100</v>
      </c>
      <c r="G68" s="110">
        <v>2</v>
      </c>
      <c r="H68" s="177">
        <v>20</v>
      </c>
      <c r="I68" s="110">
        <v>0</v>
      </c>
      <c r="J68" s="177">
        <v>0</v>
      </c>
      <c r="K68" s="110">
        <v>0</v>
      </c>
      <c r="L68" s="177">
        <v>0</v>
      </c>
      <c r="M68" s="110">
        <v>0</v>
      </c>
      <c r="N68" s="177">
        <v>0</v>
      </c>
      <c r="O68" s="110">
        <v>1</v>
      </c>
      <c r="P68" s="177">
        <v>10</v>
      </c>
      <c r="Q68" s="110">
        <v>5</v>
      </c>
      <c r="R68" s="177">
        <v>50</v>
      </c>
      <c r="S68" s="110">
        <v>0</v>
      </c>
      <c r="T68" s="177">
        <v>0</v>
      </c>
      <c r="U68" s="110">
        <v>2</v>
      </c>
      <c r="V68" s="177">
        <v>20</v>
      </c>
    </row>
    <row r="69" spans="2:22" x14ac:dyDescent="0.15">
      <c r="B69" s="227"/>
      <c r="C69" s="244" t="s">
        <v>87</v>
      </c>
      <c r="D69" s="54" t="s">
        <v>193</v>
      </c>
      <c r="E69" s="55">
        <v>35</v>
      </c>
      <c r="F69" s="177">
        <v>100</v>
      </c>
      <c r="G69" s="110">
        <v>4</v>
      </c>
      <c r="H69" s="177">
        <v>11.428571428571429</v>
      </c>
      <c r="I69" s="110">
        <v>7</v>
      </c>
      <c r="J69" s="177">
        <v>20</v>
      </c>
      <c r="K69" s="110">
        <v>7</v>
      </c>
      <c r="L69" s="177">
        <v>20</v>
      </c>
      <c r="M69" s="110">
        <v>1</v>
      </c>
      <c r="N69" s="177">
        <v>2.8571428571428572</v>
      </c>
      <c r="O69" s="110">
        <v>2</v>
      </c>
      <c r="P69" s="177">
        <v>5.7142857142857144</v>
      </c>
      <c r="Q69" s="110">
        <v>9</v>
      </c>
      <c r="R69" s="177">
        <v>25.714285714285715</v>
      </c>
      <c r="S69" s="110">
        <v>2</v>
      </c>
      <c r="T69" s="177">
        <v>5.7142857142857144</v>
      </c>
      <c r="U69" s="110">
        <v>3</v>
      </c>
      <c r="V69" s="177">
        <v>8.5714285714285712</v>
      </c>
    </row>
    <row r="70" spans="2:22" x14ac:dyDescent="0.15">
      <c r="B70" s="227"/>
      <c r="C70" s="244"/>
      <c r="D70" s="54" t="s">
        <v>194</v>
      </c>
      <c r="E70" s="55">
        <v>9</v>
      </c>
      <c r="F70" s="177">
        <v>100</v>
      </c>
      <c r="G70" s="110">
        <v>0</v>
      </c>
      <c r="H70" s="177">
        <v>0</v>
      </c>
      <c r="I70" s="110">
        <v>5</v>
      </c>
      <c r="J70" s="177">
        <v>55.555555555555557</v>
      </c>
      <c r="K70" s="110">
        <v>1</v>
      </c>
      <c r="L70" s="177">
        <v>11.111111111111111</v>
      </c>
      <c r="M70" s="110">
        <v>0</v>
      </c>
      <c r="N70" s="177">
        <v>0</v>
      </c>
      <c r="O70" s="110">
        <v>0</v>
      </c>
      <c r="P70" s="177">
        <v>0</v>
      </c>
      <c r="Q70" s="110">
        <v>2</v>
      </c>
      <c r="R70" s="177">
        <v>22.222222222222221</v>
      </c>
      <c r="S70" s="110">
        <v>0</v>
      </c>
      <c r="T70" s="177">
        <v>0</v>
      </c>
      <c r="U70" s="110">
        <v>1</v>
      </c>
      <c r="V70" s="177">
        <v>11.111111111111111</v>
      </c>
    </row>
    <row r="71" spans="2:22" x14ac:dyDescent="0.15">
      <c r="B71" s="227"/>
      <c r="C71" s="244" t="s">
        <v>88</v>
      </c>
      <c r="D71" s="54" t="s">
        <v>193</v>
      </c>
      <c r="E71" s="55">
        <v>24</v>
      </c>
      <c r="F71" s="177">
        <v>100</v>
      </c>
      <c r="G71" s="110">
        <v>7</v>
      </c>
      <c r="H71" s="177">
        <v>29.166666666666668</v>
      </c>
      <c r="I71" s="110">
        <v>2</v>
      </c>
      <c r="J71" s="177">
        <v>8.3333333333333339</v>
      </c>
      <c r="K71" s="110">
        <v>4</v>
      </c>
      <c r="L71" s="177">
        <v>16.666666666666668</v>
      </c>
      <c r="M71" s="110">
        <v>0</v>
      </c>
      <c r="N71" s="177">
        <v>0</v>
      </c>
      <c r="O71" s="110">
        <v>1</v>
      </c>
      <c r="P71" s="177">
        <v>4.166666666666667</v>
      </c>
      <c r="Q71" s="110">
        <v>6</v>
      </c>
      <c r="R71" s="177">
        <v>25</v>
      </c>
      <c r="S71" s="110">
        <v>1</v>
      </c>
      <c r="T71" s="177">
        <v>4.166666666666667</v>
      </c>
      <c r="U71" s="110">
        <v>3</v>
      </c>
      <c r="V71" s="177">
        <v>12.5</v>
      </c>
    </row>
    <row r="72" spans="2:22" x14ac:dyDescent="0.15">
      <c r="B72" s="228"/>
      <c r="C72" s="245"/>
      <c r="D72" s="59" t="s">
        <v>194</v>
      </c>
      <c r="E72" s="60">
        <v>8</v>
      </c>
      <c r="F72" s="161">
        <v>100</v>
      </c>
      <c r="G72" s="105">
        <v>2</v>
      </c>
      <c r="H72" s="161">
        <v>25</v>
      </c>
      <c r="I72" s="105">
        <v>1</v>
      </c>
      <c r="J72" s="161">
        <v>12.5</v>
      </c>
      <c r="K72" s="105">
        <v>3</v>
      </c>
      <c r="L72" s="161">
        <v>37.5</v>
      </c>
      <c r="M72" s="105">
        <v>0</v>
      </c>
      <c r="N72" s="161">
        <v>0</v>
      </c>
      <c r="O72" s="105">
        <v>0</v>
      </c>
      <c r="P72" s="161">
        <v>0</v>
      </c>
      <c r="Q72" s="105">
        <v>2</v>
      </c>
      <c r="R72" s="161">
        <v>25</v>
      </c>
      <c r="S72" s="105">
        <v>0</v>
      </c>
      <c r="T72" s="161">
        <v>0</v>
      </c>
      <c r="U72" s="105">
        <v>0</v>
      </c>
      <c r="V72" s="161">
        <v>0</v>
      </c>
    </row>
    <row r="73" spans="2:22" x14ac:dyDescent="0.15">
      <c r="C73" s="179" t="s">
        <v>171</v>
      </c>
      <c r="V73" s="3"/>
    </row>
    <row r="74" spans="2:22" x14ac:dyDescent="0.15">
      <c r="C74" s="1" t="s">
        <v>195</v>
      </c>
    </row>
  </sheetData>
  <mergeCells count="48">
    <mergeCell ref="B2:V2"/>
    <mergeCell ref="B7:B28"/>
    <mergeCell ref="C7:C8"/>
    <mergeCell ref="C9:C10"/>
    <mergeCell ref="C11:C12"/>
    <mergeCell ref="C13:C14"/>
    <mergeCell ref="C15:C16"/>
    <mergeCell ref="C17:C18"/>
    <mergeCell ref="C19:C20"/>
    <mergeCell ref="C21:C22"/>
    <mergeCell ref="C23:C24"/>
    <mergeCell ref="C25:C26"/>
    <mergeCell ref="C27:C28"/>
    <mergeCell ref="D4:D6"/>
    <mergeCell ref="E4:F5"/>
    <mergeCell ref="G4:V4"/>
    <mergeCell ref="G5:H5"/>
    <mergeCell ref="I5:J5"/>
    <mergeCell ref="K5:L5"/>
    <mergeCell ref="M5:N5"/>
    <mergeCell ref="O5:P5"/>
    <mergeCell ref="Q5:R5"/>
    <mergeCell ref="S5:T5"/>
    <mergeCell ref="U5:V5"/>
    <mergeCell ref="B29:B50"/>
    <mergeCell ref="C29:C30"/>
    <mergeCell ref="C31:C32"/>
    <mergeCell ref="C33:C34"/>
    <mergeCell ref="C35:C36"/>
    <mergeCell ref="C37:C38"/>
    <mergeCell ref="C39:C40"/>
    <mergeCell ref="C41:C42"/>
    <mergeCell ref="C43:C44"/>
    <mergeCell ref="C45:C46"/>
    <mergeCell ref="C47:C48"/>
    <mergeCell ref="C49:C50"/>
    <mergeCell ref="B51:B72"/>
    <mergeCell ref="C51:C52"/>
    <mergeCell ref="C53:C54"/>
    <mergeCell ref="C55:C56"/>
    <mergeCell ref="C57:C58"/>
    <mergeCell ref="C71:C72"/>
    <mergeCell ref="C59:C60"/>
    <mergeCell ref="C61:C62"/>
    <mergeCell ref="C63:C64"/>
    <mergeCell ref="C65:C66"/>
    <mergeCell ref="C67:C68"/>
    <mergeCell ref="C69:C70"/>
  </mergeCells>
  <phoneticPr fontId="18"/>
  <printOptions horizontalCentered="1"/>
  <pageMargins left="0.31496062992125984" right="0.31496062992125984" top="0.59055118110236227" bottom="0.39370078740157483" header="0.31496062992125984" footer="0.19685039370078741"/>
  <pageSetup paperSize="9" scale="70" firstPageNumber="168" orientation="landscape" useFirstPageNumber="1" horizontalDpi="1200" verticalDpi="1200" r:id="rId1"/>
  <headerFooter>
    <oddFooter>&amp;C&amp;"HG丸ｺﾞｼｯｸM-PRO,標準"&amp;8鳥取県福祉保健部健康医療局健康政策課
― &amp;P ―</oddFooter>
  </headerFooter>
  <rowBreaks count="2" manualBreakCount="2">
    <brk id="28" min="1" max="21" man="1"/>
    <brk id="50" min="1" max="21" man="1"/>
  </rowBreak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rgb="FF00B0F0"/>
  </sheetPr>
  <dimension ref="B1:Y19"/>
  <sheetViews>
    <sheetView zoomScale="80" zoomScaleNormal="80" workbookViewId="0"/>
  </sheetViews>
  <sheetFormatPr defaultRowHeight="13.5" x14ac:dyDescent="0.15"/>
  <cols>
    <col min="1" max="2" width="3.625" customWidth="1"/>
    <col min="3" max="3" width="20.625" customWidth="1"/>
    <col min="4" max="4" width="6.125" customWidth="1"/>
    <col min="6" max="6" width="6.125" customWidth="1"/>
    <col min="8" max="8" width="6.125" customWidth="1"/>
    <col min="10" max="10" width="6.125" customWidth="1"/>
    <col min="12" max="12" width="6.125" customWidth="1"/>
    <col min="14" max="14" width="6.125" customWidth="1"/>
    <col min="16" max="16" width="6.125" customWidth="1"/>
    <col min="18" max="18" width="6.125" customWidth="1"/>
  </cols>
  <sheetData>
    <row r="1" spans="2:25" ht="18.75" customHeight="1" x14ac:dyDescent="0.15"/>
    <row r="2" spans="2:25" ht="18.75" x14ac:dyDescent="0.15">
      <c r="B2" s="2" t="s">
        <v>206</v>
      </c>
    </row>
    <row r="4" spans="2:25" ht="18.75" x14ac:dyDescent="0.15">
      <c r="B4" s="37"/>
      <c r="C4" s="38"/>
      <c r="D4" s="230" t="s">
        <v>8</v>
      </c>
      <c r="E4" s="223"/>
      <c r="F4" s="230" t="s">
        <v>9</v>
      </c>
      <c r="G4" s="223"/>
      <c r="H4" s="230" t="s">
        <v>10</v>
      </c>
      <c r="I4" s="223"/>
      <c r="J4" s="230" t="s">
        <v>11</v>
      </c>
      <c r="K4" s="223"/>
      <c r="L4" s="230" t="s">
        <v>12</v>
      </c>
      <c r="M4" s="223"/>
      <c r="N4" s="230" t="s">
        <v>13</v>
      </c>
      <c r="O4" s="223"/>
      <c r="P4" s="230" t="s">
        <v>14</v>
      </c>
      <c r="Q4" s="223"/>
      <c r="R4" s="230" t="s">
        <v>25</v>
      </c>
      <c r="S4" s="231"/>
      <c r="T4" s="242" t="s">
        <v>44</v>
      </c>
      <c r="U4" s="223"/>
      <c r="V4" s="230" t="s">
        <v>45</v>
      </c>
      <c r="W4" s="223"/>
      <c r="X4" s="230" t="s">
        <v>46</v>
      </c>
      <c r="Y4" s="223"/>
    </row>
    <row r="5" spans="2:25" ht="18.75" x14ac:dyDescent="0.15">
      <c r="B5" s="98"/>
      <c r="C5" s="99"/>
      <c r="D5" s="41" t="s">
        <v>5</v>
      </c>
      <c r="E5" s="42" t="s">
        <v>155</v>
      </c>
      <c r="F5" s="100" t="s">
        <v>5</v>
      </c>
      <c r="G5" s="42" t="s">
        <v>155</v>
      </c>
      <c r="H5" s="100" t="s">
        <v>5</v>
      </c>
      <c r="I5" s="42" t="s">
        <v>155</v>
      </c>
      <c r="J5" s="100" t="s">
        <v>5</v>
      </c>
      <c r="K5" s="42" t="s">
        <v>155</v>
      </c>
      <c r="L5" s="100" t="s">
        <v>5</v>
      </c>
      <c r="M5" s="42" t="s">
        <v>155</v>
      </c>
      <c r="N5" s="100" t="s">
        <v>5</v>
      </c>
      <c r="O5" s="42" t="s">
        <v>155</v>
      </c>
      <c r="P5" s="100" t="s">
        <v>5</v>
      </c>
      <c r="Q5" s="42" t="s">
        <v>155</v>
      </c>
      <c r="R5" s="100" t="s">
        <v>5</v>
      </c>
      <c r="S5" s="43" t="s">
        <v>155</v>
      </c>
      <c r="T5" s="44" t="s">
        <v>5</v>
      </c>
      <c r="U5" s="42" t="s">
        <v>155</v>
      </c>
      <c r="V5" s="100" t="s">
        <v>5</v>
      </c>
      <c r="W5" s="42" t="s">
        <v>155</v>
      </c>
      <c r="X5" s="100" t="s">
        <v>5</v>
      </c>
      <c r="Y5" s="42" t="s">
        <v>155</v>
      </c>
    </row>
    <row r="6" spans="2:25" ht="18.75" x14ac:dyDescent="0.15">
      <c r="B6" s="240" t="s">
        <v>37</v>
      </c>
      <c r="C6" s="164" t="s">
        <v>8</v>
      </c>
      <c r="D6" s="45">
        <v>262</v>
      </c>
      <c r="E6" s="137">
        <v>100</v>
      </c>
      <c r="F6" s="101">
        <v>15</v>
      </c>
      <c r="G6" s="137">
        <v>100</v>
      </c>
      <c r="H6" s="101">
        <v>20</v>
      </c>
      <c r="I6" s="137">
        <v>100</v>
      </c>
      <c r="J6" s="101">
        <v>27</v>
      </c>
      <c r="K6" s="137">
        <v>100</v>
      </c>
      <c r="L6" s="101">
        <v>55</v>
      </c>
      <c r="M6" s="137">
        <v>100</v>
      </c>
      <c r="N6" s="101">
        <v>57</v>
      </c>
      <c r="O6" s="137">
        <v>100</v>
      </c>
      <c r="P6" s="101">
        <v>64</v>
      </c>
      <c r="Q6" s="137">
        <v>100</v>
      </c>
      <c r="R6" s="101">
        <v>24</v>
      </c>
      <c r="S6" s="138">
        <v>100</v>
      </c>
      <c r="T6" s="48">
        <v>105</v>
      </c>
      <c r="U6" s="137">
        <v>100</v>
      </c>
      <c r="V6" s="101">
        <v>73</v>
      </c>
      <c r="W6" s="137">
        <v>100</v>
      </c>
      <c r="X6" s="101">
        <v>49</v>
      </c>
      <c r="Y6" s="137">
        <v>100</v>
      </c>
    </row>
    <row r="7" spans="2:25" ht="18.75" x14ac:dyDescent="0.15">
      <c r="B7" s="232"/>
      <c r="C7" s="109" t="s">
        <v>207</v>
      </c>
      <c r="D7" s="55">
        <v>43</v>
      </c>
      <c r="E7" s="177">
        <v>16.412213740458014</v>
      </c>
      <c r="F7" s="110">
        <v>1</v>
      </c>
      <c r="G7" s="177">
        <v>6.666666666666667</v>
      </c>
      <c r="H7" s="110">
        <v>0</v>
      </c>
      <c r="I7" s="177">
        <v>0</v>
      </c>
      <c r="J7" s="110">
        <v>1</v>
      </c>
      <c r="K7" s="177">
        <v>3.7037037037037037</v>
      </c>
      <c r="L7" s="110">
        <v>4</v>
      </c>
      <c r="M7" s="177">
        <v>7.2727272727272725</v>
      </c>
      <c r="N7" s="110">
        <v>15</v>
      </c>
      <c r="O7" s="177">
        <v>26.315789473684209</v>
      </c>
      <c r="P7" s="110">
        <v>14</v>
      </c>
      <c r="Q7" s="177">
        <v>21.875</v>
      </c>
      <c r="R7" s="110">
        <v>8</v>
      </c>
      <c r="S7" s="178">
        <v>33.333333333333336</v>
      </c>
      <c r="T7" s="58">
        <v>11</v>
      </c>
      <c r="U7" s="177">
        <v>10.476190476190476</v>
      </c>
      <c r="V7" s="110">
        <v>18</v>
      </c>
      <c r="W7" s="177">
        <v>24.657534246575342</v>
      </c>
      <c r="X7" s="110">
        <v>13</v>
      </c>
      <c r="Y7" s="177">
        <v>26.530612244897959</v>
      </c>
    </row>
    <row r="8" spans="2:25" ht="19.5" thickBot="1" x14ac:dyDescent="0.2">
      <c r="B8" s="232"/>
      <c r="C8" s="112" t="s">
        <v>208</v>
      </c>
      <c r="D8" s="68">
        <v>219</v>
      </c>
      <c r="E8" s="158">
        <v>83.587786259541986</v>
      </c>
      <c r="F8" s="103">
        <v>14</v>
      </c>
      <c r="G8" s="158">
        <v>93.333333333333329</v>
      </c>
      <c r="H8" s="103">
        <v>20</v>
      </c>
      <c r="I8" s="158">
        <v>100</v>
      </c>
      <c r="J8" s="103">
        <v>26</v>
      </c>
      <c r="K8" s="158">
        <v>96.296296296296291</v>
      </c>
      <c r="L8" s="103">
        <v>51</v>
      </c>
      <c r="M8" s="158">
        <v>92.727272727272734</v>
      </c>
      <c r="N8" s="103">
        <v>42</v>
      </c>
      <c r="O8" s="158">
        <v>73.684210526315795</v>
      </c>
      <c r="P8" s="103">
        <v>50</v>
      </c>
      <c r="Q8" s="158">
        <v>78.125</v>
      </c>
      <c r="R8" s="103">
        <v>16</v>
      </c>
      <c r="S8" s="159">
        <v>66.666666666666671</v>
      </c>
      <c r="T8" s="71">
        <v>94</v>
      </c>
      <c r="U8" s="158">
        <v>89.523809523809518</v>
      </c>
      <c r="V8" s="103">
        <v>55</v>
      </c>
      <c r="W8" s="158">
        <v>75.342465753424662</v>
      </c>
      <c r="X8" s="103">
        <v>36</v>
      </c>
      <c r="Y8" s="158">
        <v>73.469387755102048</v>
      </c>
    </row>
    <row r="9" spans="2:25" ht="19.5" thickTop="1" x14ac:dyDescent="0.15">
      <c r="B9" s="239" t="s">
        <v>39</v>
      </c>
      <c r="C9" s="115" t="s">
        <v>8</v>
      </c>
      <c r="D9" s="60">
        <v>102</v>
      </c>
      <c r="E9" s="161">
        <v>100</v>
      </c>
      <c r="F9" s="105">
        <v>9</v>
      </c>
      <c r="G9" s="161">
        <v>100</v>
      </c>
      <c r="H9" s="105">
        <v>8</v>
      </c>
      <c r="I9" s="161">
        <v>100</v>
      </c>
      <c r="J9" s="105">
        <v>11</v>
      </c>
      <c r="K9" s="161">
        <v>100</v>
      </c>
      <c r="L9" s="105">
        <v>18</v>
      </c>
      <c r="M9" s="161">
        <v>100</v>
      </c>
      <c r="N9" s="105">
        <v>25</v>
      </c>
      <c r="O9" s="161">
        <v>100</v>
      </c>
      <c r="P9" s="105">
        <v>25</v>
      </c>
      <c r="Q9" s="161">
        <v>100</v>
      </c>
      <c r="R9" s="105">
        <v>6</v>
      </c>
      <c r="S9" s="162">
        <v>100</v>
      </c>
      <c r="T9" s="63">
        <v>41</v>
      </c>
      <c r="U9" s="161">
        <v>100</v>
      </c>
      <c r="V9" s="105">
        <v>28</v>
      </c>
      <c r="W9" s="161">
        <v>100</v>
      </c>
      <c r="X9" s="105">
        <v>16</v>
      </c>
      <c r="Y9" s="161">
        <v>100</v>
      </c>
    </row>
    <row r="10" spans="2:25" ht="18.75" x14ac:dyDescent="0.15">
      <c r="B10" s="228"/>
      <c r="C10" s="109" t="s">
        <v>207</v>
      </c>
      <c r="D10" s="55">
        <v>24</v>
      </c>
      <c r="E10" s="177">
        <v>23.529411764705884</v>
      </c>
      <c r="F10" s="110">
        <v>0</v>
      </c>
      <c r="G10" s="177">
        <v>0</v>
      </c>
      <c r="H10" s="110">
        <v>0</v>
      </c>
      <c r="I10" s="177">
        <v>0</v>
      </c>
      <c r="J10" s="110">
        <v>1</v>
      </c>
      <c r="K10" s="177">
        <v>9.0909090909090917</v>
      </c>
      <c r="L10" s="110">
        <v>3</v>
      </c>
      <c r="M10" s="177">
        <v>16.666666666666668</v>
      </c>
      <c r="N10" s="110">
        <v>9</v>
      </c>
      <c r="O10" s="177">
        <v>36</v>
      </c>
      <c r="P10" s="110">
        <v>8</v>
      </c>
      <c r="Q10" s="177">
        <v>32</v>
      </c>
      <c r="R10" s="110">
        <v>3</v>
      </c>
      <c r="S10" s="178">
        <v>50</v>
      </c>
      <c r="T10" s="58">
        <v>7</v>
      </c>
      <c r="U10" s="177">
        <v>17.073170731707318</v>
      </c>
      <c r="V10" s="110">
        <v>12</v>
      </c>
      <c r="W10" s="177">
        <v>42.857142857142854</v>
      </c>
      <c r="X10" s="110">
        <v>5</v>
      </c>
      <c r="Y10" s="177">
        <v>31.25</v>
      </c>
    </row>
    <row r="11" spans="2:25" ht="19.5" thickBot="1" x14ac:dyDescent="0.2">
      <c r="B11" s="241"/>
      <c r="C11" s="112" t="s">
        <v>208</v>
      </c>
      <c r="D11" s="68">
        <v>78</v>
      </c>
      <c r="E11" s="158">
        <v>76.470588235294116</v>
      </c>
      <c r="F11" s="103">
        <v>9</v>
      </c>
      <c r="G11" s="158">
        <v>100</v>
      </c>
      <c r="H11" s="103">
        <v>8</v>
      </c>
      <c r="I11" s="158">
        <v>100</v>
      </c>
      <c r="J11" s="103">
        <v>10</v>
      </c>
      <c r="K11" s="158">
        <v>90.909090909090907</v>
      </c>
      <c r="L11" s="103">
        <v>15</v>
      </c>
      <c r="M11" s="158">
        <v>83.333333333333329</v>
      </c>
      <c r="N11" s="103">
        <v>16</v>
      </c>
      <c r="O11" s="158">
        <v>64</v>
      </c>
      <c r="P11" s="103">
        <v>17</v>
      </c>
      <c r="Q11" s="158">
        <v>68</v>
      </c>
      <c r="R11" s="103">
        <v>3</v>
      </c>
      <c r="S11" s="159">
        <v>50</v>
      </c>
      <c r="T11" s="71">
        <v>34</v>
      </c>
      <c r="U11" s="158">
        <v>82.926829268292678</v>
      </c>
      <c r="V11" s="103">
        <v>16</v>
      </c>
      <c r="W11" s="158">
        <v>57.142857142857146</v>
      </c>
      <c r="X11" s="103">
        <v>11</v>
      </c>
      <c r="Y11" s="158">
        <v>68.75</v>
      </c>
    </row>
    <row r="12" spans="2:25" ht="19.5" thickTop="1" x14ac:dyDescent="0.15">
      <c r="B12" s="239" t="s">
        <v>40</v>
      </c>
      <c r="C12" s="115" t="s">
        <v>8</v>
      </c>
      <c r="D12" s="60">
        <v>160</v>
      </c>
      <c r="E12" s="161">
        <v>100</v>
      </c>
      <c r="F12" s="105">
        <v>6</v>
      </c>
      <c r="G12" s="161">
        <v>100</v>
      </c>
      <c r="H12" s="105">
        <v>12</v>
      </c>
      <c r="I12" s="161">
        <v>100</v>
      </c>
      <c r="J12" s="105">
        <v>16</v>
      </c>
      <c r="K12" s="161">
        <v>100</v>
      </c>
      <c r="L12" s="105">
        <v>37</v>
      </c>
      <c r="M12" s="161">
        <v>100</v>
      </c>
      <c r="N12" s="105">
        <v>32</v>
      </c>
      <c r="O12" s="161">
        <v>100</v>
      </c>
      <c r="P12" s="105">
        <v>39</v>
      </c>
      <c r="Q12" s="161">
        <v>100</v>
      </c>
      <c r="R12" s="105">
        <v>18</v>
      </c>
      <c r="S12" s="162">
        <v>100</v>
      </c>
      <c r="T12" s="63">
        <v>64</v>
      </c>
      <c r="U12" s="161">
        <v>100</v>
      </c>
      <c r="V12" s="105">
        <v>45</v>
      </c>
      <c r="W12" s="161">
        <v>100</v>
      </c>
      <c r="X12" s="105">
        <v>33</v>
      </c>
      <c r="Y12" s="161">
        <v>100</v>
      </c>
    </row>
    <row r="13" spans="2:25" ht="18.75" x14ac:dyDescent="0.15">
      <c r="B13" s="228"/>
      <c r="C13" s="109" t="s">
        <v>207</v>
      </c>
      <c r="D13" s="55">
        <v>19</v>
      </c>
      <c r="E13" s="177">
        <v>11.875</v>
      </c>
      <c r="F13" s="110">
        <v>1</v>
      </c>
      <c r="G13" s="177">
        <v>16.666666666666668</v>
      </c>
      <c r="H13" s="110">
        <v>0</v>
      </c>
      <c r="I13" s="177">
        <v>0</v>
      </c>
      <c r="J13" s="110">
        <v>0</v>
      </c>
      <c r="K13" s="177">
        <v>0</v>
      </c>
      <c r="L13" s="110">
        <v>1</v>
      </c>
      <c r="M13" s="177">
        <v>2.7027027027027026</v>
      </c>
      <c r="N13" s="110">
        <v>6</v>
      </c>
      <c r="O13" s="177">
        <v>18.75</v>
      </c>
      <c r="P13" s="110">
        <v>6</v>
      </c>
      <c r="Q13" s="177">
        <v>15.384615384615385</v>
      </c>
      <c r="R13" s="110">
        <v>5</v>
      </c>
      <c r="S13" s="178">
        <v>27.777777777777779</v>
      </c>
      <c r="T13" s="58">
        <v>4</v>
      </c>
      <c r="U13" s="177">
        <v>6.25</v>
      </c>
      <c r="V13" s="110">
        <v>6</v>
      </c>
      <c r="W13" s="177">
        <v>13.333333333333334</v>
      </c>
      <c r="X13" s="110">
        <v>8</v>
      </c>
      <c r="Y13" s="177">
        <v>24.242424242424242</v>
      </c>
    </row>
    <row r="14" spans="2:25" ht="18.75" x14ac:dyDescent="0.15">
      <c r="B14" s="240"/>
      <c r="C14" s="115" t="s">
        <v>208</v>
      </c>
      <c r="D14" s="60">
        <v>141</v>
      </c>
      <c r="E14" s="161">
        <v>88.125</v>
      </c>
      <c r="F14" s="105">
        <v>5</v>
      </c>
      <c r="G14" s="161">
        <v>83.333333333333329</v>
      </c>
      <c r="H14" s="105">
        <v>12</v>
      </c>
      <c r="I14" s="161">
        <v>100</v>
      </c>
      <c r="J14" s="105">
        <v>16</v>
      </c>
      <c r="K14" s="161">
        <v>100</v>
      </c>
      <c r="L14" s="105">
        <v>36</v>
      </c>
      <c r="M14" s="161">
        <v>97.297297297297291</v>
      </c>
      <c r="N14" s="105">
        <v>26</v>
      </c>
      <c r="O14" s="161">
        <v>81.25</v>
      </c>
      <c r="P14" s="105">
        <v>33</v>
      </c>
      <c r="Q14" s="161">
        <v>84.615384615384613</v>
      </c>
      <c r="R14" s="105">
        <v>13</v>
      </c>
      <c r="S14" s="162">
        <v>72.222222222222229</v>
      </c>
      <c r="T14" s="63">
        <v>60</v>
      </c>
      <c r="U14" s="161">
        <v>93.75</v>
      </c>
      <c r="V14" s="105">
        <v>39</v>
      </c>
      <c r="W14" s="161">
        <v>86.666666666666671</v>
      </c>
      <c r="X14" s="105">
        <v>25</v>
      </c>
      <c r="Y14" s="161">
        <v>75.757575757575751</v>
      </c>
    </row>
    <row r="15" spans="2:25" ht="18.75" x14ac:dyDescent="0.15">
      <c r="B15" s="187"/>
      <c r="C15" s="188"/>
      <c r="D15" s="128"/>
      <c r="E15" s="189"/>
      <c r="F15" s="128"/>
      <c r="G15" s="189"/>
      <c r="H15" s="128"/>
      <c r="I15" s="189"/>
      <c r="J15" s="128"/>
      <c r="K15" s="189"/>
      <c r="L15" s="128"/>
      <c r="M15" s="189"/>
      <c r="N15" s="128"/>
      <c r="O15" s="189"/>
      <c r="P15" s="128"/>
      <c r="Q15" s="189"/>
      <c r="R15" s="128"/>
      <c r="S15" s="189"/>
      <c r="T15" s="128"/>
      <c r="U15" s="189"/>
      <c r="V15" s="128"/>
      <c r="W15" s="189"/>
      <c r="X15" s="128"/>
      <c r="Y15" s="189"/>
    </row>
    <row r="17" spans="3:3" ht="18.75" x14ac:dyDescent="0.15">
      <c r="C17" s="1"/>
    </row>
    <row r="18" spans="3:3" ht="18.75" x14ac:dyDescent="0.15">
      <c r="C18" s="1"/>
    </row>
    <row r="19" spans="3:3" ht="18.75" x14ac:dyDescent="0.15">
      <c r="C19" s="1"/>
    </row>
  </sheetData>
  <mergeCells count="14">
    <mergeCell ref="V4:W4"/>
    <mergeCell ref="X4:Y4"/>
    <mergeCell ref="B6:B8"/>
    <mergeCell ref="D4:E4"/>
    <mergeCell ref="F4:G4"/>
    <mergeCell ref="H4:I4"/>
    <mergeCell ref="J4:K4"/>
    <mergeCell ref="L4:M4"/>
    <mergeCell ref="N4:O4"/>
    <mergeCell ref="B9:B11"/>
    <mergeCell ref="B12:B14"/>
    <mergeCell ref="P4:Q4"/>
    <mergeCell ref="R4:S4"/>
    <mergeCell ref="T4:U4"/>
  </mergeCells>
  <phoneticPr fontId="18"/>
  <printOptions horizontalCentered="1"/>
  <pageMargins left="0.31496062992125984" right="0.31496062992125984" top="0.59055118110236227" bottom="0.39370078740157483" header="0.31496062992125984" footer="0.19685039370078741"/>
  <pageSetup paperSize="9" scale="70" firstPageNumber="171" orientation="landscape" useFirstPageNumber="1" horizontalDpi="1200" verticalDpi="1200" r:id="rId1"/>
  <headerFooter>
    <oddFooter>&amp;C&amp;"HG丸ｺﾞｼｯｸM-PRO,標準"&amp;8鳥取県福祉保健部健康医療局健康政策課
― &amp;P ―</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rgb="FF00B0F0"/>
  </sheetPr>
  <dimension ref="B1:Y18"/>
  <sheetViews>
    <sheetView zoomScale="80" zoomScaleNormal="80" workbookViewId="0">
      <selection activeCell="E6" sqref="E6"/>
    </sheetView>
  </sheetViews>
  <sheetFormatPr defaultRowHeight="13.5" x14ac:dyDescent="0.15"/>
  <cols>
    <col min="1" max="2" width="3.625" customWidth="1"/>
    <col min="3" max="3" width="20.625" customWidth="1"/>
    <col min="4" max="4" width="6.125" customWidth="1"/>
    <col min="6" max="6" width="6.125" customWidth="1"/>
    <col min="8" max="8" width="6.125" customWidth="1"/>
    <col min="10" max="10" width="6.125" customWidth="1"/>
    <col min="12" max="12" width="6.125" customWidth="1"/>
    <col min="14" max="14" width="6.125" customWidth="1"/>
    <col min="16" max="16" width="6.125" customWidth="1"/>
    <col min="18" max="18" width="6.125" customWidth="1"/>
  </cols>
  <sheetData>
    <row r="1" spans="2:25" ht="18.75" customHeight="1" x14ac:dyDescent="0.15"/>
    <row r="2" spans="2:25" ht="18.75" x14ac:dyDescent="0.15">
      <c r="B2" s="254" t="s">
        <v>209</v>
      </c>
      <c r="C2" s="254"/>
      <c r="D2" s="254"/>
      <c r="E2" s="254"/>
      <c r="F2" s="254"/>
      <c r="G2" s="254"/>
      <c r="H2" s="254"/>
      <c r="I2" s="254"/>
      <c r="J2" s="254"/>
      <c r="K2" s="254"/>
      <c r="L2" s="254"/>
      <c r="M2" s="254"/>
      <c r="N2" s="254"/>
      <c r="O2" s="254"/>
      <c r="P2" s="254"/>
      <c r="Q2" s="254"/>
      <c r="R2" s="254"/>
      <c r="S2" s="254"/>
      <c r="T2" s="254"/>
      <c r="U2" s="254"/>
      <c r="V2" s="254"/>
      <c r="W2" s="254"/>
      <c r="X2" s="254"/>
      <c r="Y2" s="254"/>
    </row>
    <row r="4" spans="2:25" ht="18.75" x14ac:dyDescent="0.15">
      <c r="B4" s="37"/>
      <c r="C4" s="38"/>
      <c r="D4" s="230" t="s">
        <v>8</v>
      </c>
      <c r="E4" s="223"/>
      <c r="F4" s="230" t="s">
        <v>9</v>
      </c>
      <c r="G4" s="223"/>
      <c r="H4" s="230" t="s">
        <v>10</v>
      </c>
      <c r="I4" s="223"/>
      <c r="J4" s="230" t="s">
        <v>11</v>
      </c>
      <c r="K4" s="223"/>
      <c r="L4" s="230" t="s">
        <v>12</v>
      </c>
      <c r="M4" s="223"/>
      <c r="N4" s="230" t="s">
        <v>13</v>
      </c>
      <c r="O4" s="223"/>
      <c r="P4" s="230" t="s">
        <v>14</v>
      </c>
      <c r="Q4" s="223"/>
      <c r="R4" s="230" t="s">
        <v>25</v>
      </c>
      <c r="S4" s="231"/>
      <c r="T4" s="242" t="s">
        <v>44</v>
      </c>
      <c r="U4" s="223"/>
      <c r="V4" s="230" t="s">
        <v>45</v>
      </c>
      <c r="W4" s="223"/>
      <c r="X4" s="230" t="s">
        <v>46</v>
      </c>
      <c r="Y4" s="223"/>
    </row>
    <row r="5" spans="2:25" ht="18.75" x14ac:dyDescent="0.15">
      <c r="B5" s="98"/>
      <c r="C5" s="99"/>
      <c r="D5" s="41" t="s">
        <v>5</v>
      </c>
      <c r="E5" s="42" t="s">
        <v>36</v>
      </c>
      <c r="F5" s="100" t="s">
        <v>5</v>
      </c>
      <c r="G5" s="42" t="s">
        <v>36</v>
      </c>
      <c r="H5" s="100" t="s">
        <v>5</v>
      </c>
      <c r="I5" s="42" t="s">
        <v>36</v>
      </c>
      <c r="J5" s="100" t="s">
        <v>5</v>
      </c>
      <c r="K5" s="42" t="s">
        <v>36</v>
      </c>
      <c r="L5" s="100" t="s">
        <v>5</v>
      </c>
      <c r="M5" s="42" t="s">
        <v>36</v>
      </c>
      <c r="N5" s="100" t="s">
        <v>5</v>
      </c>
      <c r="O5" s="42" t="s">
        <v>36</v>
      </c>
      <c r="P5" s="100" t="s">
        <v>5</v>
      </c>
      <c r="Q5" s="42" t="s">
        <v>36</v>
      </c>
      <c r="R5" s="100" t="s">
        <v>5</v>
      </c>
      <c r="S5" s="43" t="s">
        <v>36</v>
      </c>
      <c r="T5" s="44" t="s">
        <v>5</v>
      </c>
      <c r="U5" s="42" t="s">
        <v>36</v>
      </c>
      <c r="V5" s="100" t="s">
        <v>5</v>
      </c>
      <c r="W5" s="42" t="s">
        <v>36</v>
      </c>
      <c r="X5" s="100" t="s">
        <v>5</v>
      </c>
      <c r="Y5" s="42" t="s">
        <v>36</v>
      </c>
    </row>
    <row r="6" spans="2:25" ht="18.75" x14ac:dyDescent="0.15">
      <c r="B6" s="240" t="s">
        <v>37</v>
      </c>
      <c r="C6" s="164" t="s">
        <v>8</v>
      </c>
      <c r="D6" s="45">
        <v>42</v>
      </c>
      <c r="E6" s="137">
        <v>100</v>
      </c>
      <c r="F6" s="101">
        <v>1</v>
      </c>
      <c r="G6" s="137">
        <v>100</v>
      </c>
      <c r="H6" s="101">
        <v>0</v>
      </c>
      <c r="I6" s="137">
        <v>0</v>
      </c>
      <c r="J6" s="101">
        <v>1</v>
      </c>
      <c r="K6" s="137">
        <v>100</v>
      </c>
      <c r="L6" s="101">
        <v>3</v>
      </c>
      <c r="M6" s="137">
        <v>100</v>
      </c>
      <c r="N6" s="101">
        <v>15</v>
      </c>
      <c r="O6" s="137">
        <v>100</v>
      </c>
      <c r="P6" s="101">
        <v>14</v>
      </c>
      <c r="Q6" s="137">
        <v>100</v>
      </c>
      <c r="R6" s="101">
        <v>8</v>
      </c>
      <c r="S6" s="138">
        <v>100</v>
      </c>
      <c r="T6" s="48">
        <v>10</v>
      </c>
      <c r="U6" s="137">
        <v>100</v>
      </c>
      <c r="V6" s="101">
        <v>18</v>
      </c>
      <c r="W6" s="137">
        <v>100</v>
      </c>
      <c r="X6" s="101">
        <v>13</v>
      </c>
      <c r="Y6" s="137">
        <v>100</v>
      </c>
    </row>
    <row r="7" spans="2:25" ht="18.75" x14ac:dyDescent="0.15">
      <c r="B7" s="232"/>
      <c r="C7" s="109" t="s">
        <v>210</v>
      </c>
      <c r="D7" s="55">
        <v>33</v>
      </c>
      <c r="E7" s="177">
        <v>78.571428571428569</v>
      </c>
      <c r="F7" s="110">
        <v>0</v>
      </c>
      <c r="G7" s="177">
        <v>0</v>
      </c>
      <c r="H7" s="110">
        <v>0</v>
      </c>
      <c r="I7" s="177">
        <v>0</v>
      </c>
      <c r="J7" s="110">
        <v>0</v>
      </c>
      <c r="K7" s="177">
        <v>0</v>
      </c>
      <c r="L7" s="110">
        <v>2</v>
      </c>
      <c r="M7" s="177">
        <v>66.666666666666671</v>
      </c>
      <c r="N7" s="110">
        <v>11</v>
      </c>
      <c r="O7" s="177">
        <v>73.333333333333329</v>
      </c>
      <c r="P7" s="110">
        <v>13</v>
      </c>
      <c r="Q7" s="177">
        <v>92.857142857142861</v>
      </c>
      <c r="R7" s="110">
        <v>7</v>
      </c>
      <c r="S7" s="178">
        <v>87.5</v>
      </c>
      <c r="T7" s="58">
        <v>6</v>
      </c>
      <c r="U7" s="177">
        <v>60</v>
      </c>
      <c r="V7" s="110">
        <v>15</v>
      </c>
      <c r="W7" s="177">
        <v>83.333333333333329</v>
      </c>
      <c r="X7" s="110">
        <v>12</v>
      </c>
      <c r="Y7" s="177">
        <v>92.307692307692307</v>
      </c>
    </row>
    <row r="8" spans="2:25" ht="19.5" thickBot="1" x14ac:dyDescent="0.2">
      <c r="B8" s="232"/>
      <c r="C8" s="112" t="s">
        <v>211</v>
      </c>
      <c r="D8" s="68">
        <v>9</v>
      </c>
      <c r="E8" s="158">
        <v>21.428571428571427</v>
      </c>
      <c r="F8" s="103">
        <v>1</v>
      </c>
      <c r="G8" s="158">
        <v>100</v>
      </c>
      <c r="H8" s="103">
        <v>0</v>
      </c>
      <c r="I8" s="158">
        <v>0</v>
      </c>
      <c r="J8" s="103">
        <v>1</v>
      </c>
      <c r="K8" s="158">
        <v>100</v>
      </c>
      <c r="L8" s="103">
        <v>1</v>
      </c>
      <c r="M8" s="158">
        <v>33.333333333333336</v>
      </c>
      <c r="N8" s="103">
        <v>4</v>
      </c>
      <c r="O8" s="158">
        <v>26.666666666666668</v>
      </c>
      <c r="P8" s="103">
        <v>1</v>
      </c>
      <c r="Q8" s="158">
        <v>7.1428571428571432</v>
      </c>
      <c r="R8" s="103">
        <v>1</v>
      </c>
      <c r="S8" s="159">
        <v>12.5</v>
      </c>
      <c r="T8" s="71">
        <v>4</v>
      </c>
      <c r="U8" s="158">
        <v>40</v>
      </c>
      <c r="V8" s="103">
        <v>3</v>
      </c>
      <c r="W8" s="158">
        <v>16.666666666666668</v>
      </c>
      <c r="X8" s="103">
        <v>1</v>
      </c>
      <c r="Y8" s="158">
        <v>7.6923076923076925</v>
      </c>
    </row>
    <row r="9" spans="2:25" ht="19.5" thickTop="1" x14ac:dyDescent="0.15">
      <c r="B9" s="239" t="s">
        <v>39</v>
      </c>
      <c r="C9" s="115" t="s">
        <v>8</v>
      </c>
      <c r="D9" s="60">
        <v>23</v>
      </c>
      <c r="E9" s="161">
        <v>100</v>
      </c>
      <c r="F9" s="105">
        <v>0</v>
      </c>
      <c r="G9" s="161">
        <v>0</v>
      </c>
      <c r="H9" s="105">
        <v>0</v>
      </c>
      <c r="I9" s="161">
        <v>0</v>
      </c>
      <c r="J9" s="105">
        <v>1</v>
      </c>
      <c r="K9" s="161">
        <v>100</v>
      </c>
      <c r="L9" s="105">
        <v>2</v>
      </c>
      <c r="M9" s="161">
        <v>100</v>
      </c>
      <c r="N9" s="105">
        <v>9</v>
      </c>
      <c r="O9" s="161">
        <v>100</v>
      </c>
      <c r="P9" s="105">
        <v>8</v>
      </c>
      <c r="Q9" s="161">
        <v>100</v>
      </c>
      <c r="R9" s="105">
        <v>3</v>
      </c>
      <c r="S9" s="162">
        <v>100</v>
      </c>
      <c r="T9" s="63">
        <v>6</v>
      </c>
      <c r="U9" s="161">
        <v>100</v>
      </c>
      <c r="V9" s="105">
        <v>12</v>
      </c>
      <c r="W9" s="161">
        <v>100</v>
      </c>
      <c r="X9" s="105">
        <v>5</v>
      </c>
      <c r="Y9" s="161">
        <v>100</v>
      </c>
    </row>
    <row r="10" spans="2:25" ht="18.75" x14ac:dyDescent="0.15">
      <c r="B10" s="228"/>
      <c r="C10" s="109" t="s">
        <v>210</v>
      </c>
      <c r="D10" s="55">
        <v>18</v>
      </c>
      <c r="E10" s="177">
        <v>78.260869565217391</v>
      </c>
      <c r="F10" s="110">
        <v>0</v>
      </c>
      <c r="G10" s="177">
        <v>0</v>
      </c>
      <c r="H10" s="110">
        <v>0</v>
      </c>
      <c r="I10" s="177">
        <v>0</v>
      </c>
      <c r="J10" s="110">
        <v>0</v>
      </c>
      <c r="K10" s="177">
        <v>0</v>
      </c>
      <c r="L10" s="110">
        <v>1</v>
      </c>
      <c r="M10" s="177">
        <v>50</v>
      </c>
      <c r="N10" s="110">
        <v>6</v>
      </c>
      <c r="O10" s="177">
        <v>66.666666666666671</v>
      </c>
      <c r="P10" s="110">
        <v>8</v>
      </c>
      <c r="Q10" s="177">
        <v>100</v>
      </c>
      <c r="R10" s="110">
        <v>3</v>
      </c>
      <c r="S10" s="178">
        <v>100</v>
      </c>
      <c r="T10" s="58">
        <v>3</v>
      </c>
      <c r="U10" s="177">
        <v>50</v>
      </c>
      <c r="V10" s="110">
        <v>10</v>
      </c>
      <c r="W10" s="177">
        <v>83.333333333333329</v>
      </c>
      <c r="X10" s="110">
        <v>5</v>
      </c>
      <c r="Y10" s="177">
        <v>100</v>
      </c>
    </row>
    <row r="11" spans="2:25" ht="19.5" thickBot="1" x14ac:dyDescent="0.2">
      <c r="B11" s="241"/>
      <c r="C11" s="112" t="s">
        <v>211</v>
      </c>
      <c r="D11" s="68">
        <v>5</v>
      </c>
      <c r="E11" s="158">
        <v>21.739130434782609</v>
      </c>
      <c r="F11" s="103">
        <v>0</v>
      </c>
      <c r="G11" s="158">
        <v>0</v>
      </c>
      <c r="H11" s="103">
        <v>0</v>
      </c>
      <c r="I11" s="158">
        <v>0</v>
      </c>
      <c r="J11" s="103">
        <v>1</v>
      </c>
      <c r="K11" s="158">
        <v>100</v>
      </c>
      <c r="L11" s="103">
        <v>1</v>
      </c>
      <c r="M11" s="158">
        <v>50</v>
      </c>
      <c r="N11" s="103">
        <v>3</v>
      </c>
      <c r="O11" s="158">
        <v>33.333333333333336</v>
      </c>
      <c r="P11" s="103">
        <v>0</v>
      </c>
      <c r="Q11" s="158">
        <v>0</v>
      </c>
      <c r="R11" s="103">
        <v>0</v>
      </c>
      <c r="S11" s="159">
        <v>0</v>
      </c>
      <c r="T11" s="71">
        <v>3</v>
      </c>
      <c r="U11" s="158">
        <v>50</v>
      </c>
      <c r="V11" s="103">
        <v>2</v>
      </c>
      <c r="W11" s="158">
        <v>16.666666666666668</v>
      </c>
      <c r="X11" s="103">
        <v>0</v>
      </c>
      <c r="Y11" s="158">
        <v>0</v>
      </c>
    </row>
    <row r="12" spans="2:25" ht="19.5" thickTop="1" x14ac:dyDescent="0.15">
      <c r="B12" s="239" t="s">
        <v>40</v>
      </c>
      <c r="C12" s="115" t="s">
        <v>8</v>
      </c>
      <c r="D12" s="60">
        <v>19</v>
      </c>
      <c r="E12" s="161">
        <v>100</v>
      </c>
      <c r="F12" s="105">
        <v>1</v>
      </c>
      <c r="G12" s="161">
        <v>100</v>
      </c>
      <c r="H12" s="105">
        <v>0</v>
      </c>
      <c r="I12" s="161">
        <v>0</v>
      </c>
      <c r="J12" s="105">
        <v>0</v>
      </c>
      <c r="K12" s="161">
        <v>0</v>
      </c>
      <c r="L12" s="105">
        <v>1</v>
      </c>
      <c r="M12" s="161">
        <v>100</v>
      </c>
      <c r="N12" s="105">
        <v>6</v>
      </c>
      <c r="O12" s="161">
        <v>100</v>
      </c>
      <c r="P12" s="105">
        <v>6</v>
      </c>
      <c r="Q12" s="161">
        <v>100</v>
      </c>
      <c r="R12" s="105">
        <v>5</v>
      </c>
      <c r="S12" s="162">
        <v>100</v>
      </c>
      <c r="T12" s="63">
        <v>4</v>
      </c>
      <c r="U12" s="161">
        <v>100</v>
      </c>
      <c r="V12" s="105">
        <v>6</v>
      </c>
      <c r="W12" s="161">
        <v>100</v>
      </c>
      <c r="X12" s="105">
        <v>8</v>
      </c>
      <c r="Y12" s="161">
        <v>100</v>
      </c>
    </row>
    <row r="13" spans="2:25" ht="18.75" x14ac:dyDescent="0.15">
      <c r="B13" s="228"/>
      <c r="C13" s="109" t="s">
        <v>210</v>
      </c>
      <c r="D13" s="55">
        <v>15</v>
      </c>
      <c r="E13" s="177">
        <v>78.94736842105263</v>
      </c>
      <c r="F13" s="110">
        <v>0</v>
      </c>
      <c r="G13" s="177">
        <v>0</v>
      </c>
      <c r="H13" s="110">
        <v>0</v>
      </c>
      <c r="I13" s="177">
        <v>0</v>
      </c>
      <c r="J13" s="110">
        <v>0</v>
      </c>
      <c r="K13" s="177">
        <v>0</v>
      </c>
      <c r="L13" s="110">
        <v>1</v>
      </c>
      <c r="M13" s="177">
        <v>100</v>
      </c>
      <c r="N13" s="110">
        <v>5</v>
      </c>
      <c r="O13" s="177">
        <v>83.333333333333329</v>
      </c>
      <c r="P13" s="110">
        <v>5</v>
      </c>
      <c r="Q13" s="177">
        <v>83.333333333333329</v>
      </c>
      <c r="R13" s="110">
        <v>4</v>
      </c>
      <c r="S13" s="178">
        <v>80</v>
      </c>
      <c r="T13" s="58">
        <v>3</v>
      </c>
      <c r="U13" s="177">
        <v>75</v>
      </c>
      <c r="V13" s="110">
        <v>5</v>
      </c>
      <c r="W13" s="177">
        <v>83.333333333333329</v>
      </c>
      <c r="X13" s="110">
        <v>7</v>
      </c>
      <c r="Y13" s="177">
        <v>87.5</v>
      </c>
    </row>
    <row r="14" spans="2:25" ht="18.75" x14ac:dyDescent="0.15">
      <c r="B14" s="240"/>
      <c r="C14" s="115" t="s">
        <v>211</v>
      </c>
      <c r="D14" s="60">
        <v>4</v>
      </c>
      <c r="E14" s="161">
        <v>21.05263157894737</v>
      </c>
      <c r="F14" s="105">
        <v>1</v>
      </c>
      <c r="G14" s="161">
        <v>100</v>
      </c>
      <c r="H14" s="105">
        <v>0</v>
      </c>
      <c r="I14" s="161">
        <v>0</v>
      </c>
      <c r="J14" s="105">
        <v>0</v>
      </c>
      <c r="K14" s="161">
        <v>0</v>
      </c>
      <c r="L14" s="105">
        <v>0</v>
      </c>
      <c r="M14" s="161">
        <v>0</v>
      </c>
      <c r="N14" s="105">
        <v>1</v>
      </c>
      <c r="O14" s="161">
        <v>16.666666666666668</v>
      </c>
      <c r="P14" s="105">
        <v>1</v>
      </c>
      <c r="Q14" s="161">
        <v>16.666666666666668</v>
      </c>
      <c r="R14" s="105">
        <v>1</v>
      </c>
      <c r="S14" s="162">
        <v>20</v>
      </c>
      <c r="T14" s="63">
        <v>1</v>
      </c>
      <c r="U14" s="161">
        <v>25</v>
      </c>
      <c r="V14" s="105">
        <v>1</v>
      </c>
      <c r="W14" s="161">
        <v>16.666666666666668</v>
      </c>
      <c r="X14" s="105">
        <v>1</v>
      </c>
      <c r="Y14" s="161">
        <v>12.5</v>
      </c>
    </row>
    <row r="17" spans="3:3" ht="18.75" x14ac:dyDescent="0.15">
      <c r="C17" s="1" t="s">
        <v>212</v>
      </c>
    </row>
    <row r="18" spans="3:3" ht="18.75" x14ac:dyDescent="0.15">
      <c r="C18" s="1" t="s">
        <v>213</v>
      </c>
    </row>
  </sheetData>
  <mergeCells count="15">
    <mergeCell ref="B2:Y2"/>
    <mergeCell ref="V4:W4"/>
    <mergeCell ref="X4:Y4"/>
    <mergeCell ref="B6:B8"/>
    <mergeCell ref="D4:E4"/>
    <mergeCell ref="F4:G4"/>
    <mergeCell ref="H4:I4"/>
    <mergeCell ref="J4:K4"/>
    <mergeCell ref="L4:M4"/>
    <mergeCell ref="N4:O4"/>
    <mergeCell ref="B9:B11"/>
    <mergeCell ref="B12:B14"/>
    <mergeCell ref="P4:Q4"/>
    <mergeCell ref="R4:S4"/>
    <mergeCell ref="T4:U4"/>
  </mergeCells>
  <phoneticPr fontId="18"/>
  <printOptions horizontalCentered="1"/>
  <pageMargins left="0.31496062992125984" right="0.31496062992125984" top="0.59055118110236227" bottom="0.39370078740157483" header="0.31496062992125984" footer="0.19685039370078741"/>
  <pageSetup paperSize="9" scale="70" firstPageNumber="172" orientation="landscape" useFirstPageNumber="1" horizontalDpi="1200" verticalDpi="1200" r:id="rId1"/>
  <headerFooter>
    <oddFooter>&amp;C&amp;"HG丸ｺﾞｼｯｸM-PRO,標準"&amp;8鳥取県福祉保健部健康医療局健康政策課
― &amp;P ―</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rgb="FF00B0F0"/>
  </sheetPr>
  <dimension ref="B1:Y31"/>
  <sheetViews>
    <sheetView topLeftCell="A7" zoomScale="80" zoomScaleNormal="80" workbookViewId="0"/>
  </sheetViews>
  <sheetFormatPr defaultRowHeight="18.75" x14ac:dyDescent="0.15"/>
  <cols>
    <col min="1" max="2" width="3.625" style="1" customWidth="1"/>
    <col min="3" max="3" width="36.125" style="1" customWidth="1"/>
    <col min="4" max="4" width="6.125" style="1" customWidth="1"/>
    <col min="5" max="5" width="9" style="1"/>
    <col min="6" max="6" width="6.125" style="1" customWidth="1"/>
    <col min="7" max="7" width="9" style="1"/>
    <col min="8" max="8" width="6.125" style="1" customWidth="1"/>
    <col min="9" max="9" width="9" style="1"/>
    <col min="10" max="10" width="6.125" style="1" customWidth="1"/>
    <col min="11" max="11" width="9" style="1"/>
    <col min="12" max="12" width="6.125" style="1" customWidth="1"/>
    <col min="13" max="13" width="9" style="1"/>
    <col min="14" max="14" width="6.125" style="1" customWidth="1"/>
    <col min="15" max="15" width="9" style="1"/>
    <col min="16" max="16" width="6.125" style="1" customWidth="1"/>
    <col min="17" max="17" width="9" style="1"/>
    <col min="18" max="18" width="6.125" style="1" customWidth="1"/>
    <col min="19" max="16384" width="9" style="1"/>
  </cols>
  <sheetData>
    <row r="1" spans="2:25" ht="18.75" customHeight="1" x14ac:dyDescent="0.15"/>
    <row r="2" spans="2:25" ht="18.75" customHeight="1" x14ac:dyDescent="0.15">
      <c r="B2" s="2" t="s">
        <v>214</v>
      </c>
    </row>
    <row r="3" spans="2:25" ht="18.75" customHeight="1" x14ac:dyDescent="0.15"/>
    <row r="4" spans="2:25" x14ac:dyDescent="0.15">
      <c r="B4" s="37"/>
      <c r="C4" s="38"/>
      <c r="D4" s="230" t="s">
        <v>8</v>
      </c>
      <c r="E4" s="223"/>
      <c r="F4" s="230" t="s">
        <v>9</v>
      </c>
      <c r="G4" s="223"/>
      <c r="H4" s="230" t="s">
        <v>10</v>
      </c>
      <c r="I4" s="223"/>
      <c r="J4" s="230" t="s">
        <v>11</v>
      </c>
      <c r="K4" s="223"/>
      <c r="L4" s="230" t="s">
        <v>12</v>
      </c>
      <c r="M4" s="223"/>
      <c r="N4" s="230" t="s">
        <v>13</v>
      </c>
      <c r="O4" s="223"/>
      <c r="P4" s="230" t="s">
        <v>14</v>
      </c>
      <c r="Q4" s="223"/>
      <c r="R4" s="230" t="s">
        <v>25</v>
      </c>
      <c r="S4" s="231"/>
      <c r="T4" s="242" t="s">
        <v>44</v>
      </c>
      <c r="U4" s="223"/>
      <c r="V4" s="230" t="s">
        <v>45</v>
      </c>
      <c r="W4" s="223"/>
      <c r="X4" s="230" t="s">
        <v>46</v>
      </c>
      <c r="Y4" s="223"/>
    </row>
    <row r="5" spans="2:25" x14ac:dyDescent="0.15">
      <c r="B5" s="98"/>
      <c r="C5" s="99"/>
      <c r="D5" s="41" t="s">
        <v>5</v>
      </c>
      <c r="E5" s="42" t="s">
        <v>215</v>
      </c>
      <c r="F5" s="100" t="s">
        <v>5</v>
      </c>
      <c r="G5" s="42" t="s">
        <v>215</v>
      </c>
      <c r="H5" s="100" t="s">
        <v>5</v>
      </c>
      <c r="I5" s="42" t="s">
        <v>215</v>
      </c>
      <c r="J5" s="100" t="s">
        <v>5</v>
      </c>
      <c r="K5" s="42" t="s">
        <v>215</v>
      </c>
      <c r="L5" s="100" t="s">
        <v>5</v>
      </c>
      <c r="M5" s="42" t="s">
        <v>215</v>
      </c>
      <c r="N5" s="100" t="s">
        <v>5</v>
      </c>
      <c r="O5" s="42" t="s">
        <v>215</v>
      </c>
      <c r="P5" s="100" t="s">
        <v>5</v>
      </c>
      <c r="Q5" s="42" t="s">
        <v>215</v>
      </c>
      <c r="R5" s="100" t="s">
        <v>5</v>
      </c>
      <c r="S5" s="43" t="s">
        <v>215</v>
      </c>
      <c r="T5" s="44" t="s">
        <v>5</v>
      </c>
      <c r="U5" s="42" t="s">
        <v>215</v>
      </c>
      <c r="V5" s="100" t="s">
        <v>5</v>
      </c>
      <c r="W5" s="42" t="s">
        <v>215</v>
      </c>
      <c r="X5" s="100" t="s">
        <v>5</v>
      </c>
      <c r="Y5" s="42" t="s">
        <v>215</v>
      </c>
    </row>
    <row r="6" spans="2:25" x14ac:dyDescent="0.15">
      <c r="B6" s="240" t="s">
        <v>37</v>
      </c>
      <c r="C6" s="164" t="s">
        <v>8</v>
      </c>
      <c r="D6" s="45">
        <v>264</v>
      </c>
      <c r="E6" s="137">
        <v>100</v>
      </c>
      <c r="F6" s="101">
        <v>15</v>
      </c>
      <c r="G6" s="137">
        <v>100</v>
      </c>
      <c r="H6" s="101">
        <v>21</v>
      </c>
      <c r="I6" s="137">
        <v>100</v>
      </c>
      <c r="J6" s="101">
        <v>27</v>
      </c>
      <c r="K6" s="137">
        <v>100</v>
      </c>
      <c r="L6" s="101">
        <v>55</v>
      </c>
      <c r="M6" s="137">
        <v>100</v>
      </c>
      <c r="N6" s="101">
        <v>57</v>
      </c>
      <c r="O6" s="137">
        <v>100</v>
      </c>
      <c r="P6" s="101">
        <v>64</v>
      </c>
      <c r="Q6" s="137">
        <v>100</v>
      </c>
      <c r="R6" s="101">
        <v>25</v>
      </c>
      <c r="S6" s="138">
        <v>100</v>
      </c>
      <c r="T6" s="48">
        <v>105</v>
      </c>
      <c r="U6" s="137">
        <v>100</v>
      </c>
      <c r="V6" s="101">
        <v>73</v>
      </c>
      <c r="W6" s="137">
        <v>100</v>
      </c>
      <c r="X6" s="101">
        <v>50</v>
      </c>
      <c r="Y6" s="137">
        <v>100</v>
      </c>
    </row>
    <row r="7" spans="2:25" x14ac:dyDescent="0.15">
      <c r="B7" s="232"/>
      <c r="C7" s="109" t="s">
        <v>216</v>
      </c>
      <c r="D7" s="55">
        <v>129</v>
      </c>
      <c r="E7" s="177">
        <v>48.863636363636367</v>
      </c>
      <c r="F7" s="110">
        <v>2</v>
      </c>
      <c r="G7" s="177">
        <v>13.333333333333334</v>
      </c>
      <c r="H7" s="110">
        <v>3</v>
      </c>
      <c r="I7" s="177">
        <v>14.285714285714286</v>
      </c>
      <c r="J7" s="110">
        <v>7</v>
      </c>
      <c r="K7" s="177">
        <v>25.925925925925927</v>
      </c>
      <c r="L7" s="110">
        <v>22</v>
      </c>
      <c r="M7" s="177">
        <v>40</v>
      </c>
      <c r="N7" s="110">
        <v>34</v>
      </c>
      <c r="O7" s="177">
        <v>59.649122807017541</v>
      </c>
      <c r="P7" s="110">
        <v>44</v>
      </c>
      <c r="Q7" s="177">
        <v>68.75</v>
      </c>
      <c r="R7" s="110">
        <v>17</v>
      </c>
      <c r="S7" s="178">
        <v>68</v>
      </c>
      <c r="T7" s="58">
        <v>43</v>
      </c>
      <c r="U7" s="177">
        <v>40.952380952380949</v>
      </c>
      <c r="V7" s="110">
        <v>43</v>
      </c>
      <c r="W7" s="177">
        <v>58.904109589041099</v>
      </c>
      <c r="X7" s="110">
        <v>38</v>
      </c>
      <c r="Y7" s="177">
        <v>76</v>
      </c>
    </row>
    <row r="8" spans="2:25" x14ac:dyDescent="0.15">
      <c r="B8" s="232"/>
      <c r="C8" s="109" t="s">
        <v>217</v>
      </c>
      <c r="D8" s="55">
        <v>72</v>
      </c>
      <c r="E8" s="177">
        <v>27.272727272727273</v>
      </c>
      <c r="F8" s="110">
        <v>0</v>
      </c>
      <c r="G8" s="177">
        <v>0</v>
      </c>
      <c r="H8" s="110">
        <v>0</v>
      </c>
      <c r="I8" s="177">
        <v>0</v>
      </c>
      <c r="J8" s="110">
        <v>2</v>
      </c>
      <c r="K8" s="177">
        <v>7.4074074074074074</v>
      </c>
      <c r="L8" s="110">
        <v>7</v>
      </c>
      <c r="M8" s="177">
        <v>12.727272727272727</v>
      </c>
      <c r="N8" s="110">
        <v>18</v>
      </c>
      <c r="O8" s="177">
        <v>31.578947368421051</v>
      </c>
      <c r="P8" s="110">
        <v>31</v>
      </c>
      <c r="Q8" s="177">
        <v>48.4375</v>
      </c>
      <c r="R8" s="110">
        <v>14</v>
      </c>
      <c r="S8" s="178">
        <v>56</v>
      </c>
      <c r="T8" s="58">
        <v>13</v>
      </c>
      <c r="U8" s="177">
        <v>12.380952380952381</v>
      </c>
      <c r="V8" s="110">
        <v>31</v>
      </c>
      <c r="W8" s="177">
        <v>42.465753424657535</v>
      </c>
      <c r="X8" s="110">
        <v>28</v>
      </c>
      <c r="Y8" s="177">
        <v>56</v>
      </c>
    </row>
    <row r="9" spans="2:25" x14ac:dyDescent="0.15">
      <c r="B9" s="232"/>
      <c r="C9" s="109" t="s">
        <v>218</v>
      </c>
      <c r="D9" s="55">
        <v>8</v>
      </c>
      <c r="E9" s="177">
        <v>3.0303030303030303</v>
      </c>
      <c r="F9" s="110">
        <v>0</v>
      </c>
      <c r="G9" s="177">
        <v>0</v>
      </c>
      <c r="H9" s="110">
        <v>0</v>
      </c>
      <c r="I9" s="177">
        <v>0</v>
      </c>
      <c r="J9" s="110">
        <v>1</v>
      </c>
      <c r="K9" s="177">
        <v>3.7037037037037037</v>
      </c>
      <c r="L9" s="110">
        <v>3</v>
      </c>
      <c r="M9" s="177">
        <v>5.4545454545454541</v>
      </c>
      <c r="N9" s="110">
        <v>2</v>
      </c>
      <c r="O9" s="177">
        <v>3.5087719298245612</v>
      </c>
      <c r="P9" s="110">
        <v>2</v>
      </c>
      <c r="Q9" s="177">
        <v>3.125</v>
      </c>
      <c r="R9" s="110">
        <v>0</v>
      </c>
      <c r="S9" s="178">
        <v>0</v>
      </c>
      <c r="T9" s="58">
        <v>5</v>
      </c>
      <c r="U9" s="177">
        <v>4.7619047619047619</v>
      </c>
      <c r="V9" s="110">
        <v>3</v>
      </c>
      <c r="W9" s="177">
        <v>4.1095890410958908</v>
      </c>
      <c r="X9" s="110">
        <v>0</v>
      </c>
      <c r="Y9" s="177">
        <v>0</v>
      </c>
    </row>
    <row r="10" spans="2:25" ht="19.5" thickBot="1" x14ac:dyDescent="0.2">
      <c r="B10" s="241"/>
      <c r="C10" s="112" t="s">
        <v>170</v>
      </c>
      <c r="D10" s="68">
        <v>127</v>
      </c>
      <c r="E10" s="158">
        <v>48.106060606060609</v>
      </c>
      <c r="F10" s="103">
        <v>13</v>
      </c>
      <c r="G10" s="158">
        <v>86.666666666666671</v>
      </c>
      <c r="H10" s="103">
        <v>18</v>
      </c>
      <c r="I10" s="158">
        <v>85.714285714285708</v>
      </c>
      <c r="J10" s="103">
        <v>19</v>
      </c>
      <c r="K10" s="158">
        <v>70.370370370370367</v>
      </c>
      <c r="L10" s="103">
        <v>30</v>
      </c>
      <c r="M10" s="158">
        <v>54.545454545454547</v>
      </c>
      <c r="N10" s="103">
        <v>21</v>
      </c>
      <c r="O10" s="158">
        <v>36.842105263157897</v>
      </c>
      <c r="P10" s="103">
        <v>18</v>
      </c>
      <c r="Q10" s="158">
        <v>28.125</v>
      </c>
      <c r="R10" s="103">
        <v>8</v>
      </c>
      <c r="S10" s="159">
        <v>32</v>
      </c>
      <c r="T10" s="71">
        <v>57</v>
      </c>
      <c r="U10" s="158">
        <v>54.285714285714285</v>
      </c>
      <c r="V10" s="103">
        <v>27</v>
      </c>
      <c r="W10" s="158">
        <v>36.986301369863014</v>
      </c>
      <c r="X10" s="103">
        <v>12</v>
      </c>
      <c r="Y10" s="158">
        <v>24</v>
      </c>
    </row>
    <row r="11" spans="2:25" ht="19.5" thickTop="1" x14ac:dyDescent="0.15">
      <c r="B11" s="239" t="s">
        <v>39</v>
      </c>
      <c r="C11" s="190" t="s">
        <v>8</v>
      </c>
      <c r="D11" s="45">
        <v>103</v>
      </c>
      <c r="E11" s="137">
        <v>100</v>
      </c>
      <c r="F11" s="101">
        <v>9</v>
      </c>
      <c r="G11" s="137">
        <v>100</v>
      </c>
      <c r="H11" s="101">
        <v>8</v>
      </c>
      <c r="I11" s="137">
        <v>100</v>
      </c>
      <c r="J11" s="101">
        <v>11</v>
      </c>
      <c r="K11" s="137">
        <v>100</v>
      </c>
      <c r="L11" s="101">
        <v>18</v>
      </c>
      <c r="M11" s="137">
        <v>100</v>
      </c>
      <c r="N11" s="101">
        <v>25</v>
      </c>
      <c r="O11" s="137">
        <v>100</v>
      </c>
      <c r="P11" s="101">
        <v>25</v>
      </c>
      <c r="Q11" s="137">
        <v>100</v>
      </c>
      <c r="R11" s="101">
        <v>7</v>
      </c>
      <c r="S11" s="138">
        <v>100</v>
      </c>
      <c r="T11" s="48">
        <v>41</v>
      </c>
      <c r="U11" s="137">
        <v>100</v>
      </c>
      <c r="V11" s="101">
        <v>28</v>
      </c>
      <c r="W11" s="137">
        <v>100</v>
      </c>
      <c r="X11" s="101">
        <v>17</v>
      </c>
      <c r="Y11" s="137">
        <v>100</v>
      </c>
    </row>
    <row r="12" spans="2:25" x14ac:dyDescent="0.15">
      <c r="B12" s="228"/>
      <c r="C12" s="109" t="s">
        <v>216</v>
      </c>
      <c r="D12" s="55">
        <v>52</v>
      </c>
      <c r="E12" s="177">
        <v>50.485436893203882</v>
      </c>
      <c r="F12" s="110">
        <v>1</v>
      </c>
      <c r="G12" s="177">
        <v>11.111111111111111</v>
      </c>
      <c r="H12" s="110">
        <v>2</v>
      </c>
      <c r="I12" s="177">
        <v>25</v>
      </c>
      <c r="J12" s="110">
        <v>3</v>
      </c>
      <c r="K12" s="177">
        <v>27.272727272727273</v>
      </c>
      <c r="L12" s="110">
        <v>13</v>
      </c>
      <c r="M12" s="177">
        <v>72.222222222222229</v>
      </c>
      <c r="N12" s="110">
        <v>14</v>
      </c>
      <c r="O12" s="177">
        <v>56</v>
      </c>
      <c r="P12" s="110">
        <v>16</v>
      </c>
      <c r="Q12" s="177">
        <v>64</v>
      </c>
      <c r="R12" s="110">
        <v>3</v>
      </c>
      <c r="S12" s="178">
        <v>42.857142857142854</v>
      </c>
      <c r="T12" s="58">
        <v>22</v>
      </c>
      <c r="U12" s="177">
        <v>53.658536585365852</v>
      </c>
      <c r="V12" s="110">
        <v>15</v>
      </c>
      <c r="W12" s="177">
        <v>53.571428571428569</v>
      </c>
      <c r="X12" s="110">
        <v>12</v>
      </c>
      <c r="Y12" s="177">
        <v>70.588235294117652</v>
      </c>
    </row>
    <row r="13" spans="2:25" x14ac:dyDescent="0.15">
      <c r="B13" s="228"/>
      <c r="C13" s="109" t="s">
        <v>217</v>
      </c>
      <c r="D13" s="55">
        <v>29</v>
      </c>
      <c r="E13" s="177">
        <v>28.155339805825243</v>
      </c>
      <c r="F13" s="110">
        <v>0</v>
      </c>
      <c r="G13" s="177">
        <v>0</v>
      </c>
      <c r="H13" s="110">
        <v>0</v>
      </c>
      <c r="I13" s="177">
        <v>0</v>
      </c>
      <c r="J13" s="110">
        <v>2</v>
      </c>
      <c r="K13" s="177">
        <v>18.181818181818183</v>
      </c>
      <c r="L13" s="110">
        <v>4</v>
      </c>
      <c r="M13" s="177">
        <v>22.222222222222221</v>
      </c>
      <c r="N13" s="110">
        <v>9</v>
      </c>
      <c r="O13" s="177">
        <v>36</v>
      </c>
      <c r="P13" s="110">
        <v>11</v>
      </c>
      <c r="Q13" s="177">
        <v>44</v>
      </c>
      <c r="R13" s="110">
        <v>3</v>
      </c>
      <c r="S13" s="178">
        <v>42.857142857142854</v>
      </c>
      <c r="T13" s="58">
        <v>8</v>
      </c>
      <c r="U13" s="177">
        <v>19.512195121951219</v>
      </c>
      <c r="V13" s="110">
        <v>14</v>
      </c>
      <c r="W13" s="177">
        <v>50</v>
      </c>
      <c r="X13" s="110">
        <v>7</v>
      </c>
      <c r="Y13" s="177">
        <v>41.176470588235297</v>
      </c>
    </row>
    <row r="14" spans="2:25" x14ac:dyDescent="0.15">
      <c r="B14" s="240"/>
      <c r="C14" s="109" t="s">
        <v>218</v>
      </c>
      <c r="D14" s="55">
        <v>4</v>
      </c>
      <c r="E14" s="177">
        <v>3.883495145631068</v>
      </c>
      <c r="F14" s="110">
        <v>0</v>
      </c>
      <c r="G14" s="177">
        <v>0</v>
      </c>
      <c r="H14" s="110">
        <v>0</v>
      </c>
      <c r="I14" s="177">
        <v>0</v>
      </c>
      <c r="J14" s="110">
        <v>1</v>
      </c>
      <c r="K14" s="177">
        <v>9.0909090909090917</v>
      </c>
      <c r="L14" s="110">
        <v>0</v>
      </c>
      <c r="M14" s="177">
        <v>0</v>
      </c>
      <c r="N14" s="110">
        <v>1</v>
      </c>
      <c r="O14" s="177">
        <v>4</v>
      </c>
      <c r="P14" s="110">
        <v>2</v>
      </c>
      <c r="Q14" s="177">
        <v>8</v>
      </c>
      <c r="R14" s="110">
        <v>0</v>
      </c>
      <c r="S14" s="178">
        <v>0</v>
      </c>
      <c r="T14" s="58">
        <v>2</v>
      </c>
      <c r="U14" s="177">
        <v>4.8780487804878048</v>
      </c>
      <c r="V14" s="110">
        <v>2</v>
      </c>
      <c r="W14" s="177">
        <v>7.1428571428571432</v>
      </c>
      <c r="X14" s="110">
        <v>0</v>
      </c>
      <c r="Y14" s="177">
        <v>0</v>
      </c>
    </row>
    <row r="15" spans="2:25" ht="19.5" thickBot="1" x14ac:dyDescent="0.2">
      <c r="B15" s="241"/>
      <c r="C15" s="112" t="s">
        <v>170</v>
      </c>
      <c r="D15" s="68">
        <v>47</v>
      </c>
      <c r="E15" s="158">
        <v>45.631067961165051</v>
      </c>
      <c r="F15" s="103">
        <v>8</v>
      </c>
      <c r="G15" s="158">
        <v>88.888888888888886</v>
      </c>
      <c r="H15" s="103">
        <v>6</v>
      </c>
      <c r="I15" s="158">
        <v>75</v>
      </c>
      <c r="J15" s="103">
        <v>7</v>
      </c>
      <c r="K15" s="158">
        <v>63.636363636363633</v>
      </c>
      <c r="L15" s="103">
        <v>5</v>
      </c>
      <c r="M15" s="158">
        <v>27.777777777777779</v>
      </c>
      <c r="N15" s="103">
        <v>10</v>
      </c>
      <c r="O15" s="158">
        <v>40</v>
      </c>
      <c r="P15" s="103">
        <v>7</v>
      </c>
      <c r="Q15" s="158">
        <v>28</v>
      </c>
      <c r="R15" s="103">
        <v>4</v>
      </c>
      <c r="S15" s="159">
        <v>57.142857142857146</v>
      </c>
      <c r="T15" s="71">
        <v>17</v>
      </c>
      <c r="U15" s="158">
        <v>41.463414634146339</v>
      </c>
      <c r="V15" s="103">
        <v>11</v>
      </c>
      <c r="W15" s="158">
        <v>39.285714285714285</v>
      </c>
      <c r="X15" s="103">
        <v>5</v>
      </c>
      <c r="Y15" s="158">
        <v>29.411764705882351</v>
      </c>
    </row>
    <row r="16" spans="2:25" ht="19.5" thickTop="1" x14ac:dyDescent="0.15">
      <c r="B16" s="239" t="s">
        <v>40</v>
      </c>
      <c r="C16" s="190" t="s">
        <v>8</v>
      </c>
      <c r="D16" s="73">
        <v>161</v>
      </c>
      <c r="E16" s="148">
        <v>100</v>
      </c>
      <c r="F16" s="104">
        <v>6</v>
      </c>
      <c r="G16" s="148">
        <v>100</v>
      </c>
      <c r="H16" s="104">
        <v>13</v>
      </c>
      <c r="I16" s="148">
        <v>100</v>
      </c>
      <c r="J16" s="104">
        <v>16</v>
      </c>
      <c r="K16" s="148">
        <v>100</v>
      </c>
      <c r="L16" s="104">
        <v>37</v>
      </c>
      <c r="M16" s="148">
        <v>100</v>
      </c>
      <c r="N16" s="104">
        <v>32</v>
      </c>
      <c r="O16" s="148">
        <v>100</v>
      </c>
      <c r="P16" s="104">
        <v>39</v>
      </c>
      <c r="Q16" s="148">
        <v>100</v>
      </c>
      <c r="R16" s="104">
        <v>18</v>
      </c>
      <c r="S16" s="149">
        <v>100</v>
      </c>
      <c r="T16" s="76">
        <v>64</v>
      </c>
      <c r="U16" s="148">
        <v>100</v>
      </c>
      <c r="V16" s="104">
        <v>45</v>
      </c>
      <c r="W16" s="148">
        <v>100</v>
      </c>
      <c r="X16" s="104">
        <v>33</v>
      </c>
      <c r="Y16" s="148">
        <v>100</v>
      </c>
    </row>
    <row r="17" spans="2:25" x14ac:dyDescent="0.15">
      <c r="B17" s="228"/>
      <c r="C17" s="109" t="s">
        <v>216</v>
      </c>
      <c r="D17" s="55">
        <v>77</v>
      </c>
      <c r="E17" s="177">
        <v>47.826086956521742</v>
      </c>
      <c r="F17" s="110">
        <v>1</v>
      </c>
      <c r="G17" s="177">
        <v>16.666666666666668</v>
      </c>
      <c r="H17" s="110">
        <v>1</v>
      </c>
      <c r="I17" s="177">
        <v>7.6923076923076925</v>
      </c>
      <c r="J17" s="110">
        <v>4</v>
      </c>
      <c r="K17" s="177">
        <v>25</v>
      </c>
      <c r="L17" s="110">
        <v>9</v>
      </c>
      <c r="M17" s="177">
        <v>24.324324324324323</v>
      </c>
      <c r="N17" s="110">
        <v>20</v>
      </c>
      <c r="O17" s="177">
        <v>62.5</v>
      </c>
      <c r="P17" s="110">
        <v>28</v>
      </c>
      <c r="Q17" s="177">
        <v>71.794871794871796</v>
      </c>
      <c r="R17" s="110">
        <v>14</v>
      </c>
      <c r="S17" s="178">
        <v>77.777777777777771</v>
      </c>
      <c r="T17" s="58">
        <v>21</v>
      </c>
      <c r="U17" s="177">
        <v>32.8125</v>
      </c>
      <c r="V17" s="110">
        <v>28</v>
      </c>
      <c r="W17" s="177">
        <v>62.222222222222221</v>
      </c>
      <c r="X17" s="110">
        <v>26</v>
      </c>
      <c r="Y17" s="177">
        <v>78.787878787878782</v>
      </c>
    </row>
    <row r="18" spans="2:25" x14ac:dyDescent="0.15">
      <c r="B18" s="228"/>
      <c r="C18" s="109" t="s">
        <v>217</v>
      </c>
      <c r="D18" s="55">
        <v>43</v>
      </c>
      <c r="E18" s="177">
        <v>26.70807453416149</v>
      </c>
      <c r="F18" s="110">
        <v>0</v>
      </c>
      <c r="G18" s="177">
        <v>0</v>
      </c>
      <c r="H18" s="110">
        <v>0</v>
      </c>
      <c r="I18" s="177">
        <v>0</v>
      </c>
      <c r="J18" s="110">
        <v>0</v>
      </c>
      <c r="K18" s="177">
        <v>0</v>
      </c>
      <c r="L18" s="110">
        <v>3</v>
      </c>
      <c r="M18" s="177">
        <v>8.1081081081081088</v>
      </c>
      <c r="N18" s="110">
        <v>9</v>
      </c>
      <c r="O18" s="177">
        <v>28.125</v>
      </c>
      <c r="P18" s="110">
        <v>20</v>
      </c>
      <c r="Q18" s="177">
        <v>51.282051282051285</v>
      </c>
      <c r="R18" s="110">
        <v>11</v>
      </c>
      <c r="S18" s="178">
        <v>61.111111111111114</v>
      </c>
      <c r="T18" s="58">
        <v>5</v>
      </c>
      <c r="U18" s="177">
        <v>7.8125</v>
      </c>
      <c r="V18" s="110">
        <v>17</v>
      </c>
      <c r="W18" s="177">
        <v>37.777777777777779</v>
      </c>
      <c r="X18" s="110">
        <v>21</v>
      </c>
      <c r="Y18" s="177">
        <v>63.636363636363633</v>
      </c>
    </row>
    <row r="19" spans="2:25" x14ac:dyDescent="0.15">
      <c r="B19" s="240"/>
      <c r="C19" s="109" t="s">
        <v>218</v>
      </c>
      <c r="D19" s="55">
        <v>4</v>
      </c>
      <c r="E19" s="177">
        <v>2.4844720496894408</v>
      </c>
      <c r="F19" s="110">
        <v>0</v>
      </c>
      <c r="G19" s="177">
        <v>0</v>
      </c>
      <c r="H19" s="110">
        <v>0</v>
      </c>
      <c r="I19" s="177">
        <v>0</v>
      </c>
      <c r="J19" s="110">
        <v>0</v>
      </c>
      <c r="K19" s="177">
        <v>0</v>
      </c>
      <c r="L19" s="110">
        <v>3</v>
      </c>
      <c r="M19" s="177">
        <v>8.1081081081081088</v>
      </c>
      <c r="N19" s="110">
        <v>1</v>
      </c>
      <c r="O19" s="177">
        <v>3.125</v>
      </c>
      <c r="P19" s="110">
        <v>0</v>
      </c>
      <c r="Q19" s="177">
        <v>0</v>
      </c>
      <c r="R19" s="110">
        <v>0</v>
      </c>
      <c r="S19" s="178">
        <v>0</v>
      </c>
      <c r="T19" s="58">
        <v>3</v>
      </c>
      <c r="U19" s="177">
        <v>4.6875</v>
      </c>
      <c r="V19" s="110">
        <v>1</v>
      </c>
      <c r="W19" s="177">
        <v>2.2222222222222223</v>
      </c>
      <c r="X19" s="110">
        <v>0</v>
      </c>
      <c r="Y19" s="177">
        <v>0</v>
      </c>
    </row>
    <row r="20" spans="2:25" x14ac:dyDescent="0.15">
      <c r="B20" s="240"/>
      <c r="C20" s="115" t="s">
        <v>170</v>
      </c>
      <c r="D20" s="60">
        <v>80</v>
      </c>
      <c r="E20" s="161">
        <v>49.689440993788821</v>
      </c>
      <c r="F20" s="105">
        <v>5</v>
      </c>
      <c r="G20" s="161">
        <v>83.333333333333329</v>
      </c>
      <c r="H20" s="105">
        <v>12</v>
      </c>
      <c r="I20" s="161">
        <v>92.307692307692307</v>
      </c>
      <c r="J20" s="105">
        <v>12</v>
      </c>
      <c r="K20" s="161">
        <v>75</v>
      </c>
      <c r="L20" s="105">
        <v>25</v>
      </c>
      <c r="M20" s="161">
        <v>67.567567567567565</v>
      </c>
      <c r="N20" s="105">
        <v>11</v>
      </c>
      <c r="O20" s="161">
        <v>34.375</v>
      </c>
      <c r="P20" s="105">
        <v>11</v>
      </c>
      <c r="Q20" s="161">
        <v>28.205128205128204</v>
      </c>
      <c r="R20" s="105">
        <v>4</v>
      </c>
      <c r="S20" s="162">
        <v>22.222222222222221</v>
      </c>
      <c r="T20" s="63">
        <v>40</v>
      </c>
      <c r="U20" s="161">
        <v>62.5</v>
      </c>
      <c r="V20" s="105">
        <v>16</v>
      </c>
      <c r="W20" s="161">
        <v>35.555555555555557</v>
      </c>
      <c r="X20" s="105">
        <v>7</v>
      </c>
      <c r="Y20" s="161">
        <v>21.212121212121211</v>
      </c>
    </row>
    <row r="21" spans="2:25" x14ac:dyDescent="0.15">
      <c r="C21" s="191" t="s">
        <v>219</v>
      </c>
      <c r="Y21" s="3"/>
    </row>
    <row r="22" spans="2:25" s="128" customFormat="1" x14ac:dyDescent="0.15">
      <c r="C22" s="192"/>
    </row>
    <row r="23" spans="2:25" s="128" customFormat="1" ht="19.5" x14ac:dyDescent="0.15">
      <c r="B23" s="193"/>
      <c r="C23" s="194"/>
      <c r="D23" s="195"/>
      <c r="E23" s="195"/>
      <c r="F23" s="195"/>
      <c r="G23" s="195"/>
      <c r="H23" s="195"/>
      <c r="I23" s="195"/>
      <c r="J23" s="195"/>
      <c r="K23" s="195"/>
      <c r="L23" s="195"/>
      <c r="M23" s="195"/>
      <c r="N23" s="195"/>
      <c r="O23" s="195"/>
      <c r="P23" s="195"/>
      <c r="Q23" s="195"/>
    </row>
    <row r="24" spans="2:25" s="128" customFormat="1" ht="19.5" x14ac:dyDescent="0.15">
      <c r="B24" s="193"/>
      <c r="C24" s="194" t="s">
        <v>220</v>
      </c>
      <c r="D24" s="195"/>
      <c r="E24" s="195"/>
      <c r="F24" s="195"/>
      <c r="G24" s="195"/>
      <c r="H24" s="195"/>
      <c r="I24" s="195"/>
      <c r="J24" s="195"/>
      <c r="K24" s="195"/>
      <c r="L24" s="195"/>
      <c r="M24" s="195"/>
      <c r="N24" s="195"/>
      <c r="O24" s="195"/>
      <c r="P24" s="195"/>
      <c r="Q24" s="195"/>
    </row>
    <row r="25" spans="2:25" s="128" customFormat="1" ht="19.5" x14ac:dyDescent="0.15">
      <c r="B25" s="193"/>
      <c r="C25" s="194" t="s">
        <v>221</v>
      </c>
      <c r="D25" s="195"/>
      <c r="E25" s="195"/>
      <c r="F25" s="195"/>
      <c r="G25" s="195"/>
      <c r="H25" s="195"/>
      <c r="I25" s="195"/>
      <c r="J25" s="195"/>
      <c r="K25" s="195"/>
      <c r="L25" s="195"/>
      <c r="M25" s="195"/>
      <c r="N25" s="195"/>
      <c r="O25" s="195"/>
      <c r="P25" s="195"/>
      <c r="Q25" s="195"/>
    </row>
    <row r="26" spans="2:25" s="128" customFormat="1" ht="19.5" x14ac:dyDescent="0.15">
      <c r="B26" s="193"/>
      <c r="C26" s="188" t="s">
        <v>222</v>
      </c>
      <c r="D26" s="195"/>
      <c r="E26" s="195"/>
      <c r="F26" s="195"/>
      <c r="G26" s="195"/>
      <c r="H26" s="195"/>
      <c r="I26" s="195"/>
      <c r="J26" s="195"/>
      <c r="K26" s="195"/>
      <c r="L26" s="195"/>
      <c r="M26" s="195"/>
      <c r="N26" s="195"/>
      <c r="O26" s="195"/>
      <c r="P26" s="195"/>
      <c r="Q26" s="195"/>
    </row>
    <row r="27" spans="2:25" s="128" customFormat="1" ht="19.5" x14ac:dyDescent="0.15">
      <c r="B27" s="193"/>
      <c r="C27" s="194" t="s">
        <v>223</v>
      </c>
      <c r="D27" s="195"/>
      <c r="E27" s="195"/>
      <c r="F27" s="195"/>
      <c r="G27" s="195"/>
      <c r="H27" s="195"/>
      <c r="I27" s="195"/>
      <c r="J27" s="195"/>
      <c r="K27" s="195"/>
      <c r="L27" s="195"/>
      <c r="M27" s="195"/>
      <c r="N27" s="195"/>
      <c r="O27" s="195"/>
      <c r="P27" s="195"/>
      <c r="Q27" s="195"/>
    </row>
    <row r="28" spans="2:25" s="128" customFormat="1" x14ac:dyDescent="0.15">
      <c r="B28" s="194"/>
      <c r="D28" s="196"/>
      <c r="E28" s="196"/>
      <c r="F28" s="196"/>
      <c r="G28" s="196"/>
      <c r="H28" s="196"/>
      <c r="I28" s="196"/>
      <c r="J28" s="196"/>
      <c r="K28" s="196"/>
      <c r="L28" s="196"/>
      <c r="M28" s="196"/>
      <c r="N28" s="196"/>
      <c r="O28" s="196"/>
      <c r="P28" s="196"/>
      <c r="Q28" s="196"/>
    </row>
    <row r="29" spans="2:25" s="128" customFormat="1" x14ac:dyDescent="0.15">
      <c r="B29" s="194"/>
      <c r="C29" s="194"/>
      <c r="D29" s="196"/>
      <c r="E29" s="196"/>
      <c r="F29" s="196"/>
      <c r="G29" s="196"/>
      <c r="H29" s="196"/>
      <c r="I29" s="196"/>
      <c r="J29" s="196"/>
      <c r="K29" s="196"/>
      <c r="L29" s="196"/>
      <c r="M29" s="196"/>
      <c r="N29" s="196"/>
      <c r="O29" s="196"/>
      <c r="P29" s="196"/>
      <c r="Q29" s="196"/>
    </row>
    <row r="30" spans="2:25" s="128" customFormat="1" x14ac:dyDescent="0.15">
      <c r="C30" s="194"/>
    </row>
    <row r="31" spans="2:25" s="128" customFormat="1" x14ac:dyDescent="0.15"/>
  </sheetData>
  <mergeCells count="14">
    <mergeCell ref="V4:W4"/>
    <mergeCell ref="X4:Y4"/>
    <mergeCell ref="B6:B10"/>
    <mergeCell ref="D4:E4"/>
    <mergeCell ref="F4:G4"/>
    <mergeCell ref="H4:I4"/>
    <mergeCell ref="J4:K4"/>
    <mergeCell ref="L4:M4"/>
    <mergeCell ref="N4:O4"/>
    <mergeCell ref="B11:B15"/>
    <mergeCell ref="B16:B20"/>
    <mergeCell ref="P4:Q4"/>
    <mergeCell ref="R4:S4"/>
    <mergeCell ref="T4:U4"/>
  </mergeCells>
  <phoneticPr fontId="18"/>
  <printOptions horizontalCentered="1"/>
  <pageMargins left="0.31496062992125984" right="0.31496062992125984" top="0.59055118110236227" bottom="0.39370078740157483" header="0.31496062992125984" footer="0.19685039370078741"/>
  <pageSetup paperSize="9" scale="65" firstPageNumber="173" orientation="landscape" useFirstPageNumber="1" horizontalDpi="1200" verticalDpi="1200" r:id="rId1"/>
  <headerFooter>
    <oddFooter>&amp;C&amp;"HG丸ｺﾞｼｯｸM-PRO,標準"&amp;8鳥取県福祉保健部健康医療局健康政策課
― &amp;P ―</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rgb="FF00B0F0"/>
  </sheetPr>
  <dimension ref="B1:Y26"/>
  <sheetViews>
    <sheetView topLeftCell="A10" zoomScale="80" zoomScaleNormal="80" workbookViewId="0"/>
  </sheetViews>
  <sheetFormatPr defaultRowHeight="18.75" x14ac:dyDescent="0.15"/>
  <cols>
    <col min="1" max="2" width="3.625" style="1" customWidth="1"/>
    <col min="3" max="3" width="33.75" style="1" customWidth="1"/>
    <col min="4" max="4" width="6.125" style="1" customWidth="1"/>
    <col min="5" max="5" width="9" style="1"/>
    <col min="6" max="6" width="6.125" style="1" customWidth="1"/>
    <col min="7" max="7" width="9" style="1"/>
    <col min="8" max="8" width="6.125" style="1" customWidth="1"/>
    <col min="9" max="9" width="9" style="1"/>
    <col min="10" max="10" width="6.125" style="1" customWidth="1"/>
    <col min="11" max="11" width="9" style="1"/>
    <col min="12" max="12" width="6.125" style="1" customWidth="1"/>
    <col min="13" max="13" width="9" style="1"/>
    <col min="14" max="14" width="6.125" style="1" customWidth="1"/>
    <col min="15" max="15" width="9" style="1"/>
    <col min="16" max="16" width="6.125" style="1" customWidth="1"/>
    <col min="17" max="17" width="9" style="1"/>
    <col min="18" max="18" width="6.125" style="1" customWidth="1"/>
    <col min="19" max="16384" width="9" style="1"/>
  </cols>
  <sheetData>
    <row r="1" spans="2:25" ht="18.75" customHeight="1" x14ac:dyDescent="0.15"/>
    <row r="2" spans="2:25" ht="18.75" customHeight="1" x14ac:dyDescent="0.15">
      <c r="B2" s="2" t="s">
        <v>224</v>
      </c>
    </row>
    <row r="3" spans="2:25" ht="18.75" customHeight="1" x14ac:dyDescent="0.15">
      <c r="B3" s="2"/>
    </row>
    <row r="4" spans="2:25" x14ac:dyDescent="0.15">
      <c r="B4" s="37"/>
      <c r="C4" s="38"/>
      <c r="D4" s="230" t="s">
        <v>8</v>
      </c>
      <c r="E4" s="223"/>
      <c r="F4" s="230" t="s">
        <v>9</v>
      </c>
      <c r="G4" s="223"/>
      <c r="H4" s="230" t="s">
        <v>10</v>
      </c>
      <c r="I4" s="223"/>
      <c r="J4" s="230" t="s">
        <v>11</v>
      </c>
      <c r="K4" s="223"/>
      <c r="L4" s="230" t="s">
        <v>12</v>
      </c>
      <c r="M4" s="223"/>
      <c r="N4" s="230" t="s">
        <v>13</v>
      </c>
      <c r="O4" s="223"/>
      <c r="P4" s="230" t="s">
        <v>14</v>
      </c>
      <c r="Q4" s="223"/>
      <c r="R4" s="230" t="s">
        <v>25</v>
      </c>
      <c r="S4" s="231"/>
      <c r="T4" s="242" t="s">
        <v>44</v>
      </c>
      <c r="U4" s="223"/>
      <c r="V4" s="230" t="s">
        <v>45</v>
      </c>
      <c r="W4" s="223"/>
      <c r="X4" s="230" t="s">
        <v>46</v>
      </c>
      <c r="Y4" s="223"/>
    </row>
    <row r="5" spans="2:25" x14ac:dyDescent="0.15">
      <c r="B5" s="98"/>
      <c r="C5" s="99"/>
      <c r="D5" s="41" t="s">
        <v>5</v>
      </c>
      <c r="E5" s="42" t="s">
        <v>161</v>
      </c>
      <c r="F5" s="100" t="s">
        <v>5</v>
      </c>
      <c r="G5" s="42" t="s">
        <v>161</v>
      </c>
      <c r="H5" s="100" t="s">
        <v>5</v>
      </c>
      <c r="I5" s="42" t="s">
        <v>161</v>
      </c>
      <c r="J5" s="100" t="s">
        <v>5</v>
      </c>
      <c r="K5" s="42" t="s">
        <v>161</v>
      </c>
      <c r="L5" s="100" t="s">
        <v>5</v>
      </c>
      <c r="M5" s="42" t="s">
        <v>161</v>
      </c>
      <c r="N5" s="100" t="s">
        <v>5</v>
      </c>
      <c r="O5" s="42" t="s">
        <v>161</v>
      </c>
      <c r="P5" s="100" t="s">
        <v>5</v>
      </c>
      <c r="Q5" s="42" t="s">
        <v>161</v>
      </c>
      <c r="R5" s="100" t="s">
        <v>5</v>
      </c>
      <c r="S5" s="43" t="s">
        <v>161</v>
      </c>
      <c r="T5" s="44" t="s">
        <v>5</v>
      </c>
      <c r="U5" s="42" t="s">
        <v>161</v>
      </c>
      <c r="V5" s="100" t="s">
        <v>5</v>
      </c>
      <c r="W5" s="42" t="s">
        <v>161</v>
      </c>
      <c r="X5" s="100" t="s">
        <v>5</v>
      </c>
      <c r="Y5" s="42" t="s">
        <v>161</v>
      </c>
    </row>
    <row r="6" spans="2:25" x14ac:dyDescent="0.15">
      <c r="B6" s="240" t="s">
        <v>37</v>
      </c>
      <c r="C6" s="164" t="s">
        <v>8</v>
      </c>
      <c r="D6" s="45">
        <v>255</v>
      </c>
      <c r="E6" s="137">
        <v>100</v>
      </c>
      <c r="F6" s="101">
        <v>15</v>
      </c>
      <c r="G6" s="137">
        <v>100</v>
      </c>
      <c r="H6" s="101">
        <v>21</v>
      </c>
      <c r="I6" s="137">
        <v>100</v>
      </c>
      <c r="J6" s="101">
        <v>26</v>
      </c>
      <c r="K6" s="137">
        <v>100</v>
      </c>
      <c r="L6" s="101">
        <v>49</v>
      </c>
      <c r="M6" s="137">
        <v>100</v>
      </c>
      <c r="N6" s="101">
        <v>57</v>
      </c>
      <c r="O6" s="137">
        <v>100</v>
      </c>
      <c r="P6" s="101">
        <v>63</v>
      </c>
      <c r="Q6" s="137">
        <v>100</v>
      </c>
      <c r="R6" s="101">
        <v>24</v>
      </c>
      <c r="S6" s="138">
        <v>100</v>
      </c>
      <c r="T6" s="48">
        <v>98</v>
      </c>
      <c r="U6" s="137">
        <v>100</v>
      </c>
      <c r="V6" s="101">
        <v>72</v>
      </c>
      <c r="W6" s="137">
        <v>100</v>
      </c>
      <c r="X6" s="101">
        <v>49</v>
      </c>
      <c r="Y6" s="137">
        <v>100</v>
      </c>
    </row>
    <row r="7" spans="2:25" x14ac:dyDescent="0.15">
      <c r="B7" s="232"/>
      <c r="C7" s="121" t="s">
        <v>225</v>
      </c>
      <c r="D7" s="55">
        <v>68</v>
      </c>
      <c r="E7" s="177">
        <v>26.666666666666668</v>
      </c>
      <c r="F7" s="110">
        <v>0</v>
      </c>
      <c r="G7" s="177">
        <v>0</v>
      </c>
      <c r="H7" s="110">
        <v>2</v>
      </c>
      <c r="I7" s="177">
        <v>9.5238095238095237</v>
      </c>
      <c r="J7" s="110">
        <v>5</v>
      </c>
      <c r="K7" s="177">
        <v>19.23076923076923</v>
      </c>
      <c r="L7" s="110">
        <v>8</v>
      </c>
      <c r="M7" s="177">
        <v>16.326530612244898</v>
      </c>
      <c r="N7" s="110">
        <v>20</v>
      </c>
      <c r="O7" s="177">
        <v>35.087719298245617</v>
      </c>
      <c r="P7" s="110">
        <v>25</v>
      </c>
      <c r="Q7" s="177">
        <v>39.682539682539684</v>
      </c>
      <c r="R7" s="110">
        <v>8</v>
      </c>
      <c r="S7" s="178">
        <v>33.333333333333336</v>
      </c>
      <c r="T7" s="58">
        <v>20</v>
      </c>
      <c r="U7" s="177">
        <v>20.408163265306122</v>
      </c>
      <c r="V7" s="110">
        <v>28</v>
      </c>
      <c r="W7" s="177">
        <v>38.888888888888886</v>
      </c>
      <c r="X7" s="110">
        <v>18</v>
      </c>
      <c r="Y7" s="177">
        <v>36.734693877551024</v>
      </c>
    </row>
    <row r="8" spans="2:25" ht="37.5" x14ac:dyDescent="0.15">
      <c r="B8" s="232"/>
      <c r="C8" s="121" t="s">
        <v>226</v>
      </c>
      <c r="D8" s="55">
        <v>52</v>
      </c>
      <c r="E8" s="177">
        <v>20.392156862745097</v>
      </c>
      <c r="F8" s="110">
        <v>0</v>
      </c>
      <c r="G8" s="177">
        <v>0</v>
      </c>
      <c r="H8" s="110">
        <v>0</v>
      </c>
      <c r="I8" s="177">
        <v>0</v>
      </c>
      <c r="J8" s="110">
        <v>2</v>
      </c>
      <c r="K8" s="177">
        <v>7.6923076923076925</v>
      </c>
      <c r="L8" s="110">
        <v>5</v>
      </c>
      <c r="M8" s="177">
        <v>10.204081632653061</v>
      </c>
      <c r="N8" s="110">
        <v>17</v>
      </c>
      <c r="O8" s="177">
        <v>29.82456140350877</v>
      </c>
      <c r="P8" s="110">
        <v>21</v>
      </c>
      <c r="Q8" s="177">
        <v>33.333333333333336</v>
      </c>
      <c r="R8" s="110">
        <v>7</v>
      </c>
      <c r="S8" s="178">
        <v>29.166666666666668</v>
      </c>
      <c r="T8" s="58">
        <v>13</v>
      </c>
      <c r="U8" s="177">
        <v>13.26530612244898</v>
      </c>
      <c r="V8" s="110">
        <v>24</v>
      </c>
      <c r="W8" s="177">
        <v>33.333333333333336</v>
      </c>
      <c r="X8" s="110">
        <v>15</v>
      </c>
      <c r="Y8" s="177">
        <v>30.612244897959183</v>
      </c>
    </row>
    <row r="9" spans="2:25" ht="19.5" thickBot="1" x14ac:dyDescent="0.2">
      <c r="B9" s="232"/>
      <c r="C9" s="122" t="s">
        <v>170</v>
      </c>
      <c r="D9" s="68">
        <v>187</v>
      </c>
      <c r="E9" s="158">
        <v>73.333333333333329</v>
      </c>
      <c r="F9" s="103">
        <v>15</v>
      </c>
      <c r="G9" s="158">
        <v>100</v>
      </c>
      <c r="H9" s="103">
        <v>19</v>
      </c>
      <c r="I9" s="158">
        <v>90.476190476190482</v>
      </c>
      <c r="J9" s="103">
        <v>21</v>
      </c>
      <c r="K9" s="158">
        <v>80.769230769230774</v>
      </c>
      <c r="L9" s="103">
        <v>41</v>
      </c>
      <c r="M9" s="158">
        <v>83.673469387755105</v>
      </c>
      <c r="N9" s="103">
        <v>37</v>
      </c>
      <c r="O9" s="158">
        <v>64.912280701754383</v>
      </c>
      <c r="P9" s="103">
        <v>38</v>
      </c>
      <c r="Q9" s="158">
        <v>60.317460317460316</v>
      </c>
      <c r="R9" s="103">
        <v>16</v>
      </c>
      <c r="S9" s="159">
        <v>66.666666666666671</v>
      </c>
      <c r="T9" s="71">
        <v>78</v>
      </c>
      <c r="U9" s="158">
        <v>79.591836734693871</v>
      </c>
      <c r="V9" s="103">
        <v>44</v>
      </c>
      <c r="W9" s="158">
        <v>61.111111111111114</v>
      </c>
      <c r="X9" s="103">
        <v>31</v>
      </c>
      <c r="Y9" s="158">
        <v>63.265306122448976</v>
      </c>
    </row>
    <row r="10" spans="2:25" ht="19.5" thickTop="1" x14ac:dyDescent="0.15">
      <c r="B10" s="239" t="s">
        <v>39</v>
      </c>
      <c r="C10" s="120" t="s">
        <v>8</v>
      </c>
      <c r="D10" s="60">
        <v>99</v>
      </c>
      <c r="E10" s="161">
        <v>100</v>
      </c>
      <c r="F10" s="105">
        <v>9</v>
      </c>
      <c r="G10" s="161">
        <v>100</v>
      </c>
      <c r="H10" s="105">
        <v>8</v>
      </c>
      <c r="I10" s="161">
        <v>100</v>
      </c>
      <c r="J10" s="105">
        <v>10</v>
      </c>
      <c r="K10" s="161">
        <v>100</v>
      </c>
      <c r="L10" s="105">
        <v>15</v>
      </c>
      <c r="M10" s="161">
        <v>100</v>
      </c>
      <c r="N10" s="105">
        <v>25</v>
      </c>
      <c r="O10" s="161">
        <v>100</v>
      </c>
      <c r="P10" s="105">
        <v>25</v>
      </c>
      <c r="Q10" s="161">
        <v>100</v>
      </c>
      <c r="R10" s="105">
        <v>7</v>
      </c>
      <c r="S10" s="162">
        <v>100</v>
      </c>
      <c r="T10" s="63">
        <v>37</v>
      </c>
      <c r="U10" s="161">
        <v>100</v>
      </c>
      <c r="V10" s="105">
        <v>28</v>
      </c>
      <c r="W10" s="161">
        <v>100</v>
      </c>
      <c r="X10" s="105">
        <v>17</v>
      </c>
      <c r="Y10" s="161">
        <v>100</v>
      </c>
    </row>
    <row r="11" spans="2:25" x14ac:dyDescent="0.15">
      <c r="B11" s="228"/>
      <c r="C11" s="121" t="s">
        <v>225</v>
      </c>
      <c r="D11" s="55">
        <v>27</v>
      </c>
      <c r="E11" s="177">
        <v>27.272727272727273</v>
      </c>
      <c r="F11" s="110">
        <v>0</v>
      </c>
      <c r="G11" s="177">
        <v>0</v>
      </c>
      <c r="H11" s="110">
        <v>2</v>
      </c>
      <c r="I11" s="177">
        <v>25</v>
      </c>
      <c r="J11" s="110">
        <v>4</v>
      </c>
      <c r="K11" s="177">
        <v>40</v>
      </c>
      <c r="L11" s="110">
        <v>3</v>
      </c>
      <c r="M11" s="177">
        <v>20</v>
      </c>
      <c r="N11" s="110">
        <v>8</v>
      </c>
      <c r="O11" s="177">
        <v>32</v>
      </c>
      <c r="P11" s="110">
        <v>8</v>
      </c>
      <c r="Q11" s="177">
        <v>32</v>
      </c>
      <c r="R11" s="110">
        <v>2</v>
      </c>
      <c r="S11" s="178">
        <v>28.571428571428573</v>
      </c>
      <c r="T11" s="58">
        <v>11</v>
      </c>
      <c r="U11" s="177">
        <v>29.72972972972973</v>
      </c>
      <c r="V11" s="110">
        <v>9</v>
      </c>
      <c r="W11" s="177">
        <v>32.142857142857146</v>
      </c>
      <c r="X11" s="110">
        <v>5</v>
      </c>
      <c r="Y11" s="177">
        <v>29.411764705882351</v>
      </c>
    </row>
    <row r="12" spans="2:25" ht="37.5" x14ac:dyDescent="0.15">
      <c r="B12" s="228"/>
      <c r="C12" s="121" t="s">
        <v>226</v>
      </c>
      <c r="D12" s="55">
        <v>14</v>
      </c>
      <c r="E12" s="177">
        <v>14.141414141414142</v>
      </c>
      <c r="F12" s="110">
        <v>0</v>
      </c>
      <c r="G12" s="177">
        <v>0</v>
      </c>
      <c r="H12" s="110">
        <v>0</v>
      </c>
      <c r="I12" s="177">
        <v>0</v>
      </c>
      <c r="J12" s="110">
        <v>2</v>
      </c>
      <c r="K12" s="177">
        <v>20</v>
      </c>
      <c r="L12" s="110">
        <v>1</v>
      </c>
      <c r="M12" s="177">
        <v>6.666666666666667</v>
      </c>
      <c r="N12" s="110">
        <v>5</v>
      </c>
      <c r="O12" s="177">
        <v>20</v>
      </c>
      <c r="P12" s="110">
        <v>5</v>
      </c>
      <c r="Q12" s="177">
        <v>20</v>
      </c>
      <c r="R12" s="110">
        <v>1</v>
      </c>
      <c r="S12" s="178">
        <v>14.285714285714286</v>
      </c>
      <c r="T12" s="58">
        <v>6</v>
      </c>
      <c r="U12" s="177">
        <v>16.216216216216218</v>
      </c>
      <c r="V12" s="110">
        <v>6</v>
      </c>
      <c r="W12" s="177">
        <v>21.428571428571427</v>
      </c>
      <c r="X12" s="110">
        <v>2</v>
      </c>
      <c r="Y12" s="177">
        <v>11.764705882352942</v>
      </c>
    </row>
    <row r="13" spans="2:25" ht="19.5" thickBot="1" x14ac:dyDescent="0.2">
      <c r="B13" s="241"/>
      <c r="C13" s="122" t="s">
        <v>170</v>
      </c>
      <c r="D13" s="68">
        <v>72</v>
      </c>
      <c r="E13" s="158">
        <v>72.727272727272734</v>
      </c>
      <c r="F13" s="103">
        <v>9</v>
      </c>
      <c r="G13" s="158">
        <v>100</v>
      </c>
      <c r="H13" s="103">
        <v>6</v>
      </c>
      <c r="I13" s="158">
        <v>75</v>
      </c>
      <c r="J13" s="103">
        <v>6</v>
      </c>
      <c r="K13" s="158">
        <v>60</v>
      </c>
      <c r="L13" s="103">
        <v>12</v>
      </c>
      <c r="M13" s="158">
        <v>80</v>
      </c>
      <c r="N13" s="103">
        <v>17</v>
      </c>
      <c r="O13" s="158">
        <v>68</v>
      </c>
      <c r="P13" s="103">
        <v>17</v>
      </c>
      <c r="Q13" s="158">
        <v>68</v>
      </c>
      <c r="R13" s="103">
        <v>5</v>
      </c>
      <c r="S13" s="159">
        <v>71.428571428571431</v>
      </c>
      <c r="T13" s="71">
        <v>26</v>
      </c>
      <c r="U13" s="158">
        <v>70.270270270270274</v>
      </c>
      <c r="V13" s="103">
        <v>19</v>
      </c>
      <c r="W13" s="158">
        <v>67.857142857142861</v>
      </c>
      <c r="X13" s="103">
        <v>12</v>
      </c>
      <c r="Y13" s="158">
        <v>70.588235294117652</v>
      </c>
    </row>
    <row r="14" spans="2:25" ht="19.5" thickTop="1" x14ac:dyDescent="0.15">
      <c r="B14" s="239" t="s">
        <v>40</v>
      </c>
      <c r="C14" s="120" t="s">
        <v>8</v>
      </c>
      <c r="D14" s="60">
        <v>156</v>
      </c>
      <c r="E14" s="161">
        <v>100</v>
      </c>
      <c r="F14" s="105">
        <v>6</v>
      </c>
      <c r="G14" s="161">
        <v>100</v>
      </c>
      <c r="H14" s="105">
        <v>13</v>
      </c>
      <c r="I14" s="161">
        <v>100</v>
      </c>
      <c r="J14" s="105">
        <v>16</v>
      </c>
      <c r="K14" s="161">
        <v>100</v>
      </c>
      <c r="L14" s="105">
        <v>34</v>
      </c>
      <c r="M14" s="161">
        <v>100</v>
      </c>
      <c r="N14" s="105">
        <v>32</v>
      </c>
      <c r="O14" s="161">
        <v>100</v>
      </c>
      <c r="P14" s="105">
        <v>38</v>
      </c>
      <c r="Q14" s="161">
        <v>100</v>
      </c>
      <c r="R14" s="105">
        <v>17</v>
      </c>
      <c r="S14" s="162">
        <v>100</v>
      </c>
      <c r="T14" s="63">
        <v>61</v>
      </c>
      <c r="U14" s="161">
        <v>100</v>
      </c>
      <c r="V14" s="105">
        <v>44</v>
      </c>
      <c r="W14" s="161">
        <v>100</v>
      </c>
      <c r="X14" s="105">
        <v>32</v>
      </c>
      <c r="Y14" s="161">
        <v>100</v>
      </c>
    </row>
    <row r="15" spans="2:25" x14ac:dyDescent="0.15">
      <c r="B15" s="228"/>
      <c r="C15" s="121" t="s">
        <v>225</v>
      </c>
      <c r="D15" s="55">
        <v>41</v>
      </c>
      <c r="E15" s="177">
        <v>26.282051282051281</v>
      </c>
      <c r="F15" s="110">
        <v>0</v>
      </c>
      <c r="G15" s="177">
        <v>0</v>
      </c>
      <c r="H15" s="110">
        <v>0</v>
      </c>
      <c r="I15" s="177">
        <v>0</v>
      </c>
      <c r="J15" s="110">
        <v>1</v>
      </c>
      <c r="K15" s="177">
        <v>6.25</v>
      </c>
      <c r="L15" s="110">
        <v>5</v>
      </c>
      <c r="M15" s="177">
        <v>14.705882352941176</v>
      </c>
      <c r="N15" s="110">
        <v>12</v>
      </c>
      <c r="O15" s="177">
        <v>37.5</v>
      </c>
      <c r="P15" s="110">
        <v>17</v>
      </c>
      <c r="Q15" s="177">
        <v>44.736842105263158</v>
      </c>
      <c r="R15" s="110">
        <v>6</v>
      </c>
      <c r="S15" s="178">
        <v>35.294117647058826</v>
      </c>
      <c r="T15" s="58">
        <v>9</v>
      </c>
      <c r="U15" s="177">
        <v>14.754098360655737</v>
      </c>
      <c r="V15" s="110">
        <v>19</v>
      </c>
      <c r="W15" s="177">
        <v>43.18181818181818</v>
      </c>
      <c r="X15" s="110">
        <v>13</v>
      </c>
      <c r="Y15" s="177">
        <v>40.625</v>
      </c>
    </row>
    <row r="16" spans="2:25" ht="37.5" x14ac:dyDescent="0.15">
      <c r="B16" s="240"/>
      <c r="C16" s="121" t="s">
        <v>226</v>
      </c>
      <c r="D16" s="55">
        <v>38</v>
      </c>
      <c r="E16" s="177">
        <v>24.358974358974358</v>
      </c>
      <c r="F16" s="110">
        <v>0</v>
      </c>
      <c r="G16" s="177">
        <v>0</v>
      </c>
      <c r="H16" s="110">
        <v>0</v>
      </c>
      <c r="I16" s="177">
        <v>0</v>
      </c>
      <c r="J16" s="110">
        <v>0</v>
      </c>
      <c r="K16" s="177">
        <v>0</v>
      </c>
      <c r="L16" s="110">
        <v>4</v>
      </c>
      <c r="M16" s="177">
        <v>11.764705882352942</v>
      </c>
      <c r="N16" s="110">
        <v>12</v>
      </c>
      <c r="O16" s="177">
        <v>37.5</v>
      </c>
      <c r="P16" s="110">
        <v>16</v>
      </c>
      <c r="Q16" s="177">
        <v>42.10526315789474</v>
      </c>
      <c r="R16" s="110">
        <v>6</v>
      </c>
      <c r="S16" s="178">
        <v>35.294117647058826</v>
      </c>
      <c r="T16" s="58">
        <v>7</v>
      </c>
      <c r="U16" s="177">
        <v>11.475409836065573</v>
      </c>
      <c r="V16" s="110">
        <v>18</v>
      </c>
      <c r="W16" s="177">
        <v>40.909090909090907</v>
      </c>
      <c r="X16" s="110">
        <v>13</v>
      </c>
      <c r="Y16" s="177">
        <v>40.625</v>
      </c>
    </row>
    <row r="17" spans="2:25" x14ac:dyDescent="0.15">
      <c r="B17" s="240"/>
      <c r="C17" s="120" t="s">
        <v>170</v>
      </c>
      <c r="D17" s="60">
        <v>115</v>
      </c>
      <c r="E17" s="161">
        <v>73.717948717948715</v>
      </c>
      <c r="F17" s="105">
        <v>6</v>
      </c>
      <c r="G17" s="161">
        <v>100</v>
      </c>
      <c r="H17" s="105">
        <v>13</v>
      </c>
      <c r="I17" s="161">
        <v>100</v>
      </c>
      <c r="J17" s="105">
        <v>15</v>
      </c>
      <c r="K17" s="161">
        <v>93.75</v>
      </c>
      <c r="L17" s="105">
        <v>29</v>
      </c>
      <c r="M17" s="161">
        <v>85.294117647058826</v>
      </c>
      <c r="N17" s="105">
        <v>20</v>
      </c>
      <c r="O17" s="161">
        <v>62.5</v>
      </c>
      <c r="P17" s="105">
        <v>21</v>
      </c>
      <c r="Q17" s="161">
        <v>55.263157894736842</v>
      </c>
      <c r="R17" s="105">
        <v>11</v>
      </c>
      <c r="S17" s="162">
        <v>64.705882352941174</v>
      </c>
      <c r="T17" s="63">
        <v>52</v>
      </c>
      <c r="U17" s="161">
        <v>85.245901639344268</v>
      </c>
      <c r="V17" s="105">
        <v>25</v>
      </c>
      <c r="W17" s="161">
        <v>56.81818181818182</v>
      </c>
      <c r="X17" s="105">
        <v>19</v>
      </c>
      <c r="Y17" s="161">
        <v>59.375</v>
      </c>
    </row>
    <row r="18" spans="2:25" ht="19.5" x14ac:dyDescent="0.15">
      <c r="C18" s="197"/>
      <c r="Y18" s="3"/>
    </row>
    <row r="19" spans="2:25" x14ac:dyDescent="0.15">
      <c r="C19" s="1" t="s">
        <v>227</v>
      </c>
      <c r="Y19" s="3"/>
    </row>
    <row r="20" spans="2:25" x14ac:dyDescent="0.15">
      <c r="C20" s="1" t="s">
        <v>228</v>
      </c>
      <c r="Y20" s="3"/>
    </row>
    <row r="22" spans="2:25" x14ac:dyDescent="0.15">
      <c r="B22" s="194"/>
      <c r="C22" s="198"/>
      <c r="D22" s="199"/>
      <c r="E22" s="199"/>
      <c r="F22" s="199"/>
      <c r="G22" s="199"/>
      <c r="H22" s="199"/>
      <c r="I22" s="199"/>
      <c r="J22" s="199"/>
      <c r="K22" s="199"/>
      <c r="L22" s="199"/>
      <c r="M22" s="199"/>
      <c r="N22" s="199"/>
      <c r="O22" s="199"/>
      <c r="P22" s="199"/>
      <c r="Q22" s="199"/>
      <c r="R22" s="167"/>
      <c r="S22" s="167"/>
      <c r="T22" s="168"/>
    </row>
    <row r="23" spans="2:25" x14ac:dyDescent="0.15">
      <c r="B23" s="194"/>
      <c r="C23" s="200" t="s">
        <v>229</v>
      </c>
      <c r="D23" s="196"/>
      <c r="E23" s="196"/>
      <c r="F23" s="196"/>
      <c r="G23" s="196"/>
      <c r="H23" s="196"/>
      <c r="I23" s="196"/>
      <c r="J23" s="196"/>
      <c r="K23" s="196"/>
      <c r="L23" s="196"/>
      <c r="M23" s="196"/>
      <c r="N23" s="196"/>
      <c r="O23" s="196"/>
      <c r="P23" s="196"/>
      <c r="Q23" s="196"/>
      <c r="R23" s="128"/>
      <c r="S23" s="128"/>
      <c r="T23" s="110"/>
    </row>
    <row r="24" spans="2:25" x14ac:dyDescent="0.15">
      <c r="B24" s="194"/>
      <c r="C24" s="200" t="s">
        <v>230</v>
      </c>
      <c r="D24" s="196"/>
      <c r="E24" s="196"/>
      <c r="F24" s="196"/>
      <c r="G24" s="196"/>
      <c r="H24" s="196"/>
      <c r="I24" s="196"/>
      <c r="J24" s="196"/>
      <c r="K24" s="196"/>
      <c r="L24" s="196"/>
      <c r="M24" s="196"/>
      <c r="N24" s="196"/>
      <c r="O24" s="196"/>
      <c r="P24" s="196"/>
      <c r="Q24" s="196"/>
      <c r="R24" s="128"/>
      <c r="S24" s="128"/>
      <c r="T24" s="110"/>
    </row>
    <row r="25" spans="2:25" x14ac:dyDescent="0.15">
      <c r="B25" s="194"/>
      <c r="C25" s="200" t="s">
        <v>231</v>
      </c>
      <c r="D25" s="196"/>
      <c r="E25" s="196"/>
      <c r="F25" s="196"/>
      <c r="G25" s="196"/>
      <c r="H25" s="196"/>
      <c r="I25" s="196"/>
      <c r="J25" s="196"/>
      <c r="K25" s="196"/>
      <c r="L25" s="196"/>
      <c r="M25" s="196"/>
      <c r="N25" s="196"/>
      <c r="O25" s="196"/>
      <c r="P25" s="196"/>
      <c r="Q25" s="196"/>
      <c r="R25" s="128"/>
      <c r="S25" s="128"/>
      <c r="T25" s="110"/>
    </row>
    <row r="26" spans="2:25" x14ac:dyDescent="0.15">
      <c r="B26" s="194"/>
      <c r="C26" s="201"/>
      <c r="D26" s="202"/>
      <c r="E26" s="202"/>
      <c r="F26" s="202"/>
      <c r="G26" s="202"/>
      <c r="H26" s="202"/>
      <c r="I26" s="202"/>
      <c r="J26" s="202"/>
      <c r="K26" s="202"/>
      <c r="L26" s="202"/>
      <c r="M26" s="202"/>
      <c r="N26" s="202"/>
      <c r="O26" s="202"/>
      <c r="P26" s="202"/>
      <c r="Q26" s="202"/>
      <c r="R26" s="173"/>
      <c r="S26" s="173"/>
      <c r="T26" s="174"/>
    </row>
  </sheetData>
  <mergeCells count="14">
    <mergeCell ref="V4:W4"/>
    <mergeCell ref="X4:Y4"/>
    <mergeCell ref="B6:B9"/>
    <mergeCell ref="D4:E4"/>
    <mergeCell ref="F4:G4"/>
    <mergeCell ref="H4:I4"/>
    <mergeCell ref="J4:K4"/>
    <mergeCell ref="L4:M4"/>
    <mergeCell ref="N4:O4"/>
    <mergeCell ref="B10:B13"/>
    <mergeCell ref="B14:B17"/>
    <mergeCell ref="P4:Q4"/>
    <mergeCell ref="R4:S4"/>
    <mergeCell ref="T4:U4"/>
  </mergeCells>
  <phoneticPr fontId="18"/>
  <printOptions horizontalCentered="1"/>
  <pageMargins left="0.31496062992125984" right="0.31496062992125984" top="0.59055118110236227" bottom="0.39370078740157483" header="0.31496062992125984" footer="0.19685039370078741"/>
  <pageSetup paperSize="9" scale="65" firstPageNumber="174" orientation="landscape" useFirstPageNumber="1" horizontalDpi="1200" verticalDpi="1200" r:id="rId1"/>
  <headerFooter>
    <oddFooter>&amp;C&amp;"HG丸ｺﾞｼｯｸM-PRO,標準"&amp;8鳥取県福祉保健部健康医療局健康政策課
― &amp;P ―</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rgb="FFFF0000"/>
  </sheetPr>
  <dimension ref="B1:Y28"/>
  <sheetViews>
    <sheetView view="pageBreakPreview" zoomScale="60" zoomScaleNormal="80" workbookViewId="0"/>
  </sheetViews>
  <sheetFormatPr defaultRowHeight="18.75" x14ac:dyDescent="0.15"/>
  <cols>
    <col min="1" max="2" width="3.625" style="1" customWidth="1"/>
    <col min="3" max="3" width="27.875" style="1" customWidth="1"/>
    <col min="4" max="4" width="6.125" style="1" customWidth="1"/>
    <col min="5" max="5" width="9" style="1"/>
    <col min="6" max="6" width="6.125" style="1" customWidth="1"/>
    <col min="7" max="7" width="9" style="1"/>
    <col min="8" max="8" width="6.125" style="1" customWidth="1"/>
    <col min="9" max="9" width="9" style="1"/>
    <col min="10" max="10" width="6.125" style="1" customWidth="1"/>
    <col min="11" max="11" width="9" style="1"/>
    <col min="12" max="12" width="6.125" style="1" customWidth="1"/>
    <col min="13" max="13" width="9" style="1"/>
    <col min="14" max="14" width="6.125" style="1" customWidth="1"/>
    <col min="15" max="15" width="9" style="1"/>
    <col min="16" max="16" width="6.125" style="1" customWidth="1"/>
    <col min="17" max="17" width="9" style="1"/>
    <col min="18" max="18" width="6.125" style="1" customWidth="1"/>
    <col min="19" max="16384" width="9" style="1"/>
  </cols>
  <sheetData>
    <row r="1" spans="2:25" ht="18.75" customHeight="1" x14ac:dyDescent="0.15"/>
    <row r="2" spans="2:25" ht="18.75" customHeight="1" x14ac:dyDescent="0.15">
      <c r="B2" s="2" t="s">
        <v>232</v>
      </c>
    </row>
    <row r="3" spans="2:25" ht="18.75" customHeight="1" x14ac:dyDescent="0.15"/>
    <row r="4" spans="2:25" x14ac:dyDescent="0.15">
      <c r="B4" s="37"/>
      <c r="C4" s="38"/>
      <c r="D4" s="230" t="s">
        <v>8</v>
      </c>
      <c r="E4" s="223"/>
      <c r="F4" s="230" t="s">
        <v>9</v>
      </c>
      <c r="G4" s="223"/>
      <c r="H4" s="230" t="s">
        <v>10</v>
      </c>
      <c r="I4" s="223"/>
      <c r="J4" s="230" t="s">
        <v>11</v>
      </c>
      <c r="K4" s="223"/>
      <c r="L4" s="230" t="s">
        <v>12</v>
      </c>
      <c r="M4" s="223"/>
      <c r="N4" s="230" t="s">
        <v>13</v>
      </c>
      <c r="O4" s="223"/>
      <c r="P4" s="230" t="s">
        <v>14</v>
      </c>
      <c r="Q4" s="223"/>
      <c r="R4" s="230" t="s">
        <v>25</v>
      </c>
      <c r="S4" s="231"/>
      <c r="T4" s="242" t="s">
        <v>44</v>
      </c>
      <c r="U4" s="223"/>
      <c r="V4" s="230" t="s">
        <v>45</v>
      </c>
      <c r="W4" s="223"/>
      <c r="X4" s="230" t="s">
        <v>46</v>
      </c>
      <c r="Y4" s="223"/>
    </row>
    <row r="5" spans="2:25" x14ac:dyDescent="0.15">
      <c r="B5" s="98"/>
      <c r="C5" s="99"/>
      <c r="D5" s="41" t="s">
        <v>5</v>
      </c>
      <c r="E5" s="42" t="s">
        <v>36</v>
      </c>
      <c r="F5" s="100" t="s">
        <v>5</v>
      </c>
      <c r="G5" s="42" t="s">
        <v>36</v>
      </c>
      <c r="H5" s="100" t="s">
        <v>5</v>
      </c>
      <c r="I5" s="42" t="s">
        <v>36</v>
      </c>
      <c r="J5" s="100" t="s">
        <v>5</v>
      </c>
      <c r="K5" s="42" t="s">
        <v>36</v>
      </c>
      <c r="L5" s="100" t="s">
        <v>5</v>
      </c>
      <c r="M5" s="42" t="s">
        <v>36</v>
      </c>
      <c r="N5" s="100" t="s">
        <v>5</v>
      </c>
      <c r="O5" s="42" t="s">
        <v>36</v>
      </c>
      <c r="P5" s="100" t="s">
        <v>5</v>
      </c>
      <c r="Q5" s="42" t="s">
        <v>36</v>
      </c>
      <c r="R5" s="100" t="s">
        <v>5</v>
      </c>
      <c r="S5" s="43" t="s">
        <v>36</v>
      </c>
      <c r="T5" s="44" t="s">
        <v>5</v>
      </c>
      <c r="U5" s="42" t="s">
        <v>36</v>
      </c>
      <c r="V5" s="100" t="s">
        <v>5</v>
      </c>
      <c r="W5" s="42" t="s">
        <v>36</v>
      </c>
      <c r="X5" s="100" t="s">
        <v>5</v>
      </c>
      <c r="Y5" s="42" t="s">
        <v>36</v>
      </c>
    </row>
    <row r="6" spans="2:25" x14ac:dyDescent="0.15">
      <c r="B6" s="240" t="s">
        <v>37</v>
      </c>
      <c r="C6" s="164" t="s">
        <v>8</v>
      </c>
      <c r="D6" s="45">
        <f>SUM(D$7:D$9)</f>
        <v>260</v>
      </c>
      <c r="E6" s="137">
        <v>100</v>
      </c>
      <c r="F6" s="101">
        <f>SUM(F7:F9)</f>
        <v>15</v>
      </c>
      <c r="G6" s="137">
        <v>100</v>
      </c>
      <c r="H6" s="101">
        <f>SUM(H7:H9)</f>
        <v>20</v>
      </c>
      <c r="I6" s="137">
        <v>100</v>
      </c>
      <c r="J6" s="101">
        <f>SUM(J7:J9)</f>
        <v>27</v>
      </c>
      <c r="K6" s="137">
        <v>100</v>
      </c>
      <c r="L6" s="101">
        <f>SUM(L7:L9)</f>
        <v>55</v>
      </c>
      <c r="M6" s="137">
        <v>100</v>
      </c>
      <c r="N6" s="101">
        <f>SUM(N7:N9)</f>
        <v>57</v>
      </c>
      <c r="O6" s="137">
        <v>100</v>
      </c>
      <c r="P6" s="101">
        <f>SUM(P7:P9)</f>
        <v>63</v>
      </c>
      <c r="Q6" s="137">
        <v>100</v>
      </c>
      <c r="R6" s="101">
        <f>SUM(R7:R9)</f>
        <v>23</v>
      </c>
      <c r="S6" s="138">
        <v>100</v>
      </c>
      <c r="T6" s="48">
        <f>SUM(T7:T9)</f>
        <v>105</v>
      </c>
      <c r="U6" s="137">
        <v>100</v>
      </c>
      <c r="V6" s="101">
        <f>SUM(V7:V9)</f>
        <v>73</v>
      </c>
      <c r="W6" s="137">
        <v>100</v>
      </c>
      <c r="X6" s="101">
        <f>SUM(X7:X9)</f>
        <v>47</v>
      </c>
      <c r="Y6" s="137">
        <v>100</v>
      </c>
    </row>
    <row r="7" spans="2:25" x14ac:dyDescent="0.15">
      <c r="B7" s="232"/>
      <c r="C7" s="109" t="s">
        <v>233</v>
      </c>
      <c r="D7" s="55">
        <v>5</v>
      </c>
      <c r="E7" s="177">
        <f>D7/D$6*100</f>
        <v>1.9230769230769231</v>
      </c>
      <c r="F7" s="110">
        <f>F15+F11</f>
        <v>0</v>
      </c>
      <c r="G7" s="177">
        <f>F7/F$6*100</f>
        <v>0</v>
      </c>
      <c r="H7" s="110">
        <f>H15+H11</f>
        <v>0</v>
      </c>
      <c r="I7" s="177">
        <f>H7/H$6*100</f>
        <v>0</v>
      </c>
      <c r="J7" s="110">
        <f>J15+J11</f>
        <v>0</v>
      </c>
      <c r="K7" s="177">
        <f>J7/J$6*100</f>
        <v>0</v>
      </c>
      <c r="L7" s="110">
        <f>L15+L11</f>
        <v>1</v>
      </c>
      <c r="M7" s="177">
        <f>L7/L$6*100</f>
        <v>1.8181818181818181</v>
      </c>
      <c r="N7" s="110">
        <f>N15+N11</f>
        <v>2</v>
      </c>
      <c r="O7" s="177">
        <f>N7/N$6*100</f>
        <v>3.5087719298245612</v>
      </c>
      <c r="P7" s="110">
        <f>P15+P11</f>
        <v>2</v>
      </c>
      <c r="Q7" s="177">
        <f>P7/P$6*100</f>
        <v>3.1746031746031744</v>
      </c>
      <c r="R7" s="110">
        <f>R15+R11</f>
        <v>0</v>
      </c>
      <c r="S7" s="178">
        <f>R7/R$6*100</f>
        <v>0</v>
      </c>
      <c r="T7" s="58">
        <f>T15+T11</f>
        <v>1</v>
      </c>
      <c r="U7" s="177">
        <f>T7/T$6*100</f>
        <v>0.95238095238095244</v>
      </c>
      <c r="V7" s="110">
        <f>V15+V11</f>
        <v>3</v>
      </c>
      <c r="W7" s="177">
        <f>V7/V$6*100</f>
        <v>4.10958904109589</v>
      </c>
      <c r="X7" s="110">
        <f>X15+X11</f>
        <v>1</v>
      </c>
      <c r="Y7" s="177">
        <f>X7/X$6*100</f>
        <v>2.1276595744680851</v>
      </c>
    </row>
    <row r="8" spans="2:25" x14ac:dyDescent="0.15">
      <c r="B8" s="232"/>
      <c r="C8" s="109" t="s">
        <v>234</v>
      </c>
      <c r="D8" s="55">
        <v>194</v>
      </c>
      <c r="E8" s="177">
        <f>D8/D$6*100</f>
        <v>74.615384615384613</v>
      </c>
      <c r="F8" s="110">
        <f>F16+F12</f>
        <v>13</v>
      </c>
      <c r="G8" s="177">
        <f>F8/F$6*100</f>
        <v>86.666666666666671</v>
      </c>
      <c r="H8" s="110">
        <f>H16+H12</f>
        <v>20</v>
      </c>
      <c r="I8" s="177">
        <f>H8/H$6*100</f>
        <v>100</v>
      </c>
      <c r="J8" s="110">
        <f>J16+J12</f>
        <v>23</v>
      </c>
      <c r="K8" s="177">
        <f>J8/J$6*100</f>
        <v>85.18518518518519</v>
      </c>
      <c r="L8" s="110">
        <f>L16+L12</f>
        <v>46</v>
      </c>
      <c r="M8" s="177">
        <f>L8/L$6*100</f>
        <v>83.636363636363626</v>
      </c>
      <c r="N8" s="110">
        <f>N16+N12</f>
        <v>39</v>
      </c>
      <c r="O8" s="177">
        <f>N8/N$6*100</f>
        <v>68.421052631578945</v>
      </c>
      <c r="P8" s="110">
        <f>P16+P12</f>
        <v>39</v>
      </c>
      <c r="Q8" s="177">
        <f>P8/P$6*100</f>
        <v>61.904761904761905</v>
      </c>
      <c r="R8" s="110">
        <f>R16+R12</f>
        <v>15</v>
      </c>
      <c r="S8" s="178">
        <f>R8/R$6*100</f>
        <v>65.217391304347828</v>
      </c>
      <c r="T8" s="58">
        <f>T16+T12</f>
        <v>88</v>
      </c>
      <c r="U8" s="177">
        <f>T8/T$6*100</f>
        <v>83.80952380952381</v>
      </c>
      <c r="V8" s="110">
        <f>V16+V12</f>
        <v>41</v>
      </c>
      <c r="W8" s="177">
        <f>V8/V$6*100</f>
        <v>56.164383561643838</v>
      </c>
      <c r="X8" s="110">
        <f>X16+X12</f>
        <v>33</v>
      </c>
      <c r="Y8" s="177">
        <f>X8/X$6*100</f>
        <v>70.212765957446805</v>
      </c>
    </row>
    <row r="9" spans="2:25" ht="19.5" thickBot="1" x14ac:dyDescent="0.2">
      <c r="B9" s="232"/>
      <c r="C9" s="112" t="s">
        <v>235</v>
      </c>
      <c r="D9" s="68">
        <v>61</v>
      </c>
      <c r="E9" s="158">
        <f>D9/D$6*100</f>
        <v>23.46153846153846</v>
      </c>
      <c r="F9" s="103">
        <f>F17+F13</f>
        <v>2</v>
      </c>
      <c r="G9" s="158">
        <f>F9/F$6*100</f>
        <v>13.333333333333334</v>
      </c>
      <c r="H9" s="103">
        <f>H17+H13</f>
        <v>0</v>
      </c>
      <c r="I9" s="158">
        <f>H9/H$6*100</f>
        <v>0</v>
      </c>
      <c r="J9" s="103">
        <f>J17+J13</f>
        <v>4</v>
      </c>
      <c r="K9" s="158">
        <f>J9/J$6*100</f>
        <v>14.814814814814813</v>
      </c>
      <c r="L9" s="103">
        <f>L17+L13</f>
        <v>8</v>
      </c>
      <c r="M9" s="158">
        <f>L9/L$6*100</f>
        <v>14.545454545454545</v>
      </c>
      <c r="N9" s="103">
        <f>N17+N13</f>
        <v>16</v>
      </c>
      <c r="O9" s="158">
        <f>N9/N$6*100</f>
        <v>28.07017543859649</v>
      </c>
      <c r="P9" s="103">
        <f>P17+P13</f>
        <v>22</v>
      </c>
      <c r="Q9" s="158">
        <f>P9/P$6*100</f>
        <v>34.920634920634917</v>
      </c>
      <c r="R9" s="103">
        <f>R17+R13</f>
        <v>8</v>
      </c>
      <c r="S9" s="159">
        <f>R9/R$6*100</f>
        <v>34.782608695652172</v>
      </c>
      <c r="T9" s="71">
        <f>T17+T13</f>
        <v>16</v>
      </c>
      <c r="U9" s="158">
        <f>T9/T$6*100</f>
        <v>15.238095238095239</v>
      </c>
      <c r="V9" s="103">
        <f>V17+V13</f>
        <v>29</v>
      </c>
      <c r="W9" s="158">
        <f>V9/V$6*100</f>
        <v>39.726027397260275</v>
      </c>
      <c r="X9" s="103">
        <f>X17+X13</f>
        <v>13</v>
      </c>
      <c r="Y9" s="158">
        <f>X9/X$6*100</f>
        <v>27.659574468085108</v>
      </c>
    </row>
    <row r="10" spans="2:25" ht="19.5" thickTop="1" x14ac:dyDescent="0.15">
      <c r="B10" s="239" t="s">
        <v>39</v>
      </c>
      <c r="C10" s="115" t="s">
        <v>8</v>
      </c>
      <c r="D10" s="60">
        <f>SUM(D11:D13)</f>
        <v>100</v>
      </c>
      <c r="E10" s="161">
        <v>100</v>
      </c>
      <c r="F10" s="105">
        <f>SUM(F$11:F$13)</f>
        <v>9</v>
      </c>
      <c r="G10" s="161">
        <v>100</v>
      </c>
      <c r="H10" s="105">
        <f>SUM(H$11:H$13)</f>
        <v>7</v>
      </c>
      <c r="I10" s="161">
        <v>100</v>
      </c>
      <c r="J10" s="105">
        <f>SUM(J$11:J$13)</f>
        <v>11</v>
      </c>
      <c r="K10" s="161">
        <v>100</v>
      </c>
      <c r="L10" s="105">
        <f>SUM(L$11:L$13)</f>
        <v>18</v>
      </c>
      <c r="M10" s="161">
        <v>100</v>
      </c>
      <c r="N10" s="105">
        <f>SUM(N$11:N$13)</f>
        <v>25</v>
      </c>
      <c r="O10" s="161">
        <v>100</v>
      </c>
      <c r="P10" s="105">
        <f>SUM(P$11:P$13)</f>
        <v>25</v>
      </c>
      <c r="Q10" s="161">
        <v>100</v>
      </c>
      <c r="R10" s="105">
        <f>SUM(R$11:R$13)</f>
        <v>5</v>
      </c>
      <c r="S10" s="162">
        <v>100</v>
      </c>
      <c r="T10" s="63">
        <f>SUM(T$11:T$13)</f>
        <v>41</v>
      </c>
      <c r="U10" s="161">
        <v>100</v>
      </c>
      <c r="V10" s="105">
        <f>SUM(V$11:V$13)</f>
        <v>28</v>
      </c>
      <c r="W10" s="161">
        <v>100</v>
      </c>
      <c r="X10" s="105">
        <f>SUM(X$11:X$13)</f>
        <v>15</v>
      </c>
      <c r="Y10" s="161">
        <v>100</v>
      </c>
    </row>
    <row r="11" spans="2:25" x14ac:dyDescent="0.15">
      <c r="B11" s="228"/>
      <c r="C11" s="109" t="s">
        <v>233</v>
      </c>
      <c r="D11" s="55">
        <v>3</v>
      </c>
      <c r="E11" s="177">
        <f>D11/D$10*100</f>
        <v>3</v>
      </c>
      <c r="F11" s="110">
        <v>0</v>
      </c>
      <c r="G11" s="177">
        <f>F11/F$10*100</f>
        <v>0</v>
      </c>
      <c r="H11" s="110">
        <v>0</v>
      </c>
      <c r="I11" s="177">
        <f>H11/H$10*100</f>
        <v>0</v>
      </c>
      <c r="J11" s="110">
        <v>0</v>
      </c>
      <c r="K11" s="177">
        <f>J11/J$10*100</f>
        <v>0</v>
      </c>
      <c r="L11" s="110">
        <v>1</v>
      </c>
      <c r="M11" s="177">
        <f>L11/L$10*100</f>
        <v>5.5555555555555554</v>
      </c>
      <c r="N11" s="110">
        <v>1</v>
      </c>
      <c r="O11" s="177">
        <f>N11/N$10*100</f>
        <v>4</v>
      </c>
      <c r="P11" s="110">
        <v>1</v>
      </c>
      <c r="Q11" s="177">
        <f>P11/P$10*100</f>
        <v>4</v>
      </c>
      <c r="R11" s="110">
        <v>0</v>
      </c>
      <c r="S11" s="178">
        <f>R11/R$10*100</f>
        <v>0</v>
      </c>
      <c r="T11" s="58">
        <v>1</v>
      </c>
      <c r="U11" s="177">
        <f>T11/T$10*100</f>
        <v>2.4390243902439024</v>
      </c>
      <c r="V11" s="110">
        <v>1</v>
      </c>
      <c r="W11" s="177">
        <f>V11/V$10*100</f>
        <v>3.5714285714285712</v>
      </c>
      <c r="X11" s="110">
        <v>1</v>
      </c>
      <c r="Y11" s="177">
        <f>X11/X$10*100</f>
        <v>6.666666666666667</v>
      </c>
    </row>
    <row r="12" spans="2:25" x14ac:dyDescent="0.15">
      <c r="B12" s="228"/>
      <c r="C12" s="109" t="s">
        <v>234</v>
      </c>
      <c r="D12" s="55">
        <v>71</v>
      </c>
      <c r="E12" s="177">
        <f>D12/D$10*100</f>
        <v>71</v>
      </c>
      <c r="F12" s="110">
        <v>8</v>
      </c>
      <c r="G12" s="177">
        <f>F12/F$10*100</f>
        <v>88.888888888888886</v>
      </c>
      <c r="H12" s="110">
        <v>7</v>
      </c>
      <c r="I12" s="177">
        <f>H12/H$10*100</f>
        <v>100</v>
      </c>
      <c r="J12" s="110">
        <v>8</v>
      </c>
      <c r="K12" s="177">
        <f>J12/J$10*100</f>
        <v>72.727272727272734</v>
      </c>
      <c r="L12" s="110">
        <v>13</v>
      </c>
      <c r="M12" s="177">
        <f>L12/L$10*100</f>
        <v>72.222222222222214</v>
      </c>
      <c r="N12" s="110">
        <v>17</v>
      </c>
      <c r="O12" s="177">
        <f>N12/N$10*100</f>
        <v>68</v>
      </c>
      <c r="P12" s="110">
        <v>14</v>
      </c>
      <c r="Q12" s="177">
        <f>P12/P$10*100</f>
        <v>56.000000000000007</v>
      </c>
      <c r="R12" s="110">
        <v>4</v>
      </c>
      <c r="S12" s="178">
        <f>R12/R$10*100</f>
        <v>80</v>
      </c>
      <c r="T12" s="58">
        <v>30</v>
      </c>
      <c r="U12" s="177">
        <f>T12/T$10*100</f>
        <v>73.170731707317074</v>
      </c>
      <c r="V12" s="110">
        <v>16</v>
      </c>
      <c r="W12" s="177">
        <f>V12/V$10*100</f>
        <v>57.142857142857139</v>
      </c>
      <c r="X12" s="110">
        <v>10</v>
      </c>
      <c r="Y12" s="177">
        <f>X12/X$10*100</f>
        <v>66.666666666666657</v>
      </c>
    </row>
    <row r="13" spans="2:25" ht="19.5" thickBot="1" x14ac:dyDescent="0.2">
      <c r="B13" s="241"/>
      <c r="C13" s="112" t="s">
        <v>235</v>
      </c>
      <c r="D13" s="68">
        <v>26</v>
      </c>
      <c r="E13" s="158">
        <f>D13/D$10*100</f>
        <v>26</v>
      </c>
      <c r="F13" s="103">
        <v>1</v>
      </c>
      <c r="G13" s="158">
        <f>F13/F$10*100</f>
        <v>11.111111111111111</v>
      </c>
      <c r="H13" s="103">
        <v>0</v>
      </c>
      <c r="I13" s="158">
        <f>H13/H$10*100</f>
        <v>0</v>
      </c>
      <c r="J13" s="103">
        <v>3</v>
      </c>
      <c r="K13" s="158">
        <f>J13/J$10*100</f>
        <v>27.27272727272727</v>
      </c>
      <c r="L13" s="103">
        <v>4</v>
      </c>
      <c r="M13" s="158">
        <f>L13/L$10*100</f>
        <v>22.222222222222221</v>
      </c>
      <c r="N13" s="103">
        <v>7</v>
      </c>
      <c r="O13" s="158">
        <f>N13/N$10*100</f>
        <v>28.000000000000004</v>
      </c>
      <c r="P13" s="103">
        <v>10</v>
      </c>
      <c r="Q13" s="158">
        <f>P13/P$10*100</f>
        <v>40</v>
      </c>
      <c r="R13" s="103">
        <v>1</v>
      </c>
      <c r="S13" s="159">
        <f>R13/R$10*100</f>
        <v>20</v>
      </c>
      <c r="T13" s="71">
        <v>10</v>
      </c>
      <c r="U13" s="158">
        <f>T13/T$10*100</f>
        <v>24.390243902439025</v>
      </c>
      <c r="V13" s="103">
        <v>11</v>
      </c>
      <c r="W13" s="158">
        <f>V13/V$10*100</f>
        <v>39.285714285714285</v>
      </c>
      <c r="X13" s="103">
        <v>4</v>
      </c>
      <c r="Y13" s="158">
        <f>X13/X$10*100</f>
        <v>26.666666666666668</v>
      </c>
    </row>
    <row r="14" spans="2:25" ht="19.5" thickTop="1" x14ac:dyDescent="0.15">
      <c r="B14" s="239" t="s">
        <v>40</v>
      </c>
      <c r="C14" s="115" t="s">
        <v>8</v>
      </c>
      <c r="D14" s="60">
        <f>SUM(D$15:D$17)</f>
        <v>160</v>
      </c>
      <c r="E14" s="161">
        <v>100</v>
      </c>
      <c r="F14" s="105">
        <f>SUM(F$15:F$17)</f>
        <v>6</v>
      </c>
      <c r="G14" s="161">
        <v>100</v>
      </c>
      <c r="H14" s="105">
        <f>SUM(H15:H$17)</f>
        <v>13</v>
      </c>
      <c r="I14" s="161">
        <v>100</v>
      </c>
      <c r="J14" s="105">
        <f>SUM(J15:J$17)</f>
        <v>16</v>
      </c>
      <c r="K14" s="161">
        <v>100</v>
      </c>
      <c r="L14" s="105">
        <f>SUM(L15:L$17)</f>
        <v>37</v>
      </c>
      <c r="M14" s="161">
        <v>100</v>
      </c>
      <c r="N14" s="105">
        <f>SUM(N15:N$17)</f>
        <v>32</v>
      </c>
      <c r="O14" s="161">
        <v>100</v>
      </c>
      <c r="P14" s="105">
        <f>SUM(P15:P$17)</f>
        <v>38</v>
      </c>
      <c r="Q14" s="161">
        <v>100</v>
      </c>
      <c r="R14" s="105">
        <f>SUM(R15:R$17)</f>
        <v>18</v>
      </c>
      <c r="S14" s="162">
        <v>100</v>
      </c>
      <c r="T14" s="63">
        <f>SUM(T15:T$17)</f>
        <v>64</v>
      </c>
      <c r="U14" s="161">
        <v>100</v>
      </c>
      <c r="V14" s="105">
        <f>SUM(V15:V$17)</f>
        <v>45</v>
      </c>
      <c r="W14" s="161">
        <v>100</v>
      </c>
      <c r="X14" s="105">
        <f>SUM(X15:X$17)</f>
        <v>32</v>
      </c>
      <c r="Y14" s="161">
        <v>100</v>
      </c>
    </row>
    <row r="15" spans="2:25" x14ac:dyDescent="0.15">
      <c r="B15" s="228"/>
      <c r="C15" s="109" t="s">
        <v>233</v>
      </c>
      <c r="D15" s="55">
        <v>2</v>
      </c>
      <c r="E15" s="177">
        <f>D15/D$14*100</f>
        <v>1.25</v>
      </c>
      <c r="F15" s="110">
        <v>0</v>
      </c>
      <c r="G15" s="177">
        <f>F15/F$14*100</f>
        <v>0</v>
      </c>
      <c r="H15" s="110">
        <v>0</v>
      </c>
      <c r="I15" s="177">
        <f>H15/H$14*100</f>
        <v>0</v>
      </c>
      <c r="J15" s="110">
        <v>0</v>
      </c>
      <c r="K15" s="177">
        <f>J15/J$14*100</f>
        <v>0</v>
      </c>
      <c r="L15" s="110">
        <v>0</v>
      </c>
      <c r="M15" s="177">
        <f>L15/L$14*100</f>
        <v>0</v>
      </c>
      <c r="N15" s="110">
        <v>1</v>
      </c>
      <c r="O15" s="177">
        <f>N15/N$14*100</f>
        <v>3.125</v>
      </c>
      <c r="P15" s="110">
        <v>1</v>
      </c>
      <c r="Q15" s="177">
        <f>P15/P$14*100</f>
        <v>2.6315789473684208</v>
      </c>
      <c r="R15" s="110">
        <v>0</v>
      </c>
      <c r="S15" s="178">
        <f>R15/R$14*100</f>
        <v>0</v>
      </c>
      <c r="T15" s="58">
        <v>0</v>
      </c>
      <c r="U15" s="177">
        <f>T15/T$14*100</f>
        <v>0</v>
      </c>
      <c r="V15" s="110">
        <v>2</v>
      </c>
      <c r="W15" s="177">
        <f>V15/V$14*100</f>
        <v>4.4444444444444446</v>
      </c>
      <c r="X15" s="110">
        <v>0</v>
      </c>
      <c r="Y15" s="177">
        <f>X15/X$14*100</f>
        <v>0</v>
      </c>
    </row>
    <row r="16" spans="2:25" x14ac:dyDescent="0.15">
      <c r="B16" s="240"/>
      <c r="C16" s="109" t="s">
        <v>234</v>
      </c>
      <c r="D16" s="55">
        <v>124</v>
      </c>
      <c r="E16" s="177">
        <f>D16/D$14*100</f>
        <v>77.5</v>
      </c>
      <c r="F16" s="110">
        <v>5</v>
      </c>
      <c r="G16" s="177">
        <f>F16/F$14*100</f>
        <v>83.333333333333343</v>
      </c>
      <c r="H16" s="110">
        <v>13</v>
      </c>
      <c r="I16" s="177">
        <f>H16/H$14*100</f>
        <v>100</v>
      </c>
      <c r="J16" s="110">
        <v>15</v>
      </c>
      <c r="K16" s="177">
        <f>J16/J$14*100</f>
        <v>93.75</v>
      </c>
      <c r="L16" s="110">
        <v>33</v>
      </c>
      <c r="M16" s="177">
        <f>L16/L$14*100</f>
        <v>89.189189189189193</v>
      </c>
      <c r="N16" s="110">
        <v>22</v>
      </c>
      <c r="O16" s="177">
        <f>N16/N$14*100</f>
        <v>68.75</v>
      </c>
      <c r="P16" s="110">
        <v>25</v>
      </c>
      <c r="Q16" s="177">
        <f>P16/P$14*100</f>
        <v>65.789473684210535</v>
      </c>
      <c r="R16" s="110">
        <v>11</v>
      </c>
      <c r="S16" s="178">
        <f>R16/R$14*100</f>
        <v>61.111111111111114</v>
      </c>
      <c r="T16" s="58">
        <v>58</v>
      </c>
      <c r="U16" s="177">
        <f>T16/T$14*100</f>
        <v>90.625</v>
      </c>
      <c r="V16" s="110">
        <v>25</v>
      </c>
      <c r="W16" s="177">
        <f>V16/V$14*100</f>
        <v>55.555555555555557</v>
      </c>
      <c r="X16" s="110">
        <v>23</v>
      </c>
      <c r="Y16" s="177">
        <f>X16/X$14*100</f>
        <v>71.875</v>
      </c>
    </row>
    <row r="17" spans="2:25" x14ac:dyDescent="0.15">
      <c r="B17" s="240"/>
      <c r="C17" s="115" t="s">
        <v>235</v>
      </c>
      <c r="D17" s="60">
        <v>34</v>
      </c>
      <c r="E17" s="161">
        <f>D17/D$14*100</f>
        <v>21.25</v>
      </c>
      <c r="F17" s="214">
        <v>1</v>
      </c>
      <c r="G17" s="161">
        <f>F17/F$14*100</f>
        <v>16.666666666666664</v>
      </c>
      <c r="H17" s="105">
        <v>0</v>
      </c>
      <c r="I17" s="161">
        <f>H17/H$14*100</f>
        <v>0</v>
      </c>
      <c r="J17" s="105">
        <v>1</v>
      </c>
      <c r="K17" s="161">
        <f>J17/J$14*100</f>
        <v>6.25</v>
      </c>
      <c r="L17" s="105">
        <v>4</v>
      </c>
      <c r="M17" s="161">
        <f>L17/L$14*100</f>
        <v>10.810810810810811</v>
      </c>
      <c r="N17" s="105">
        <v>9</v>
      </c>
      <c r="O17" s="161">
        <f>N17/N$14*100</f>
        <v>28.125</v>
      </c>
      <c r="P17" s="105">
        <v>12</v>
      </c>
      <c r="Q17" s="161">
        <f>P17/P$14*100</f>
        <v>31.578947368421051</v>
      </c>
      <c r="R17" s="105">
        <v>7</v>
      </c>
      <c r="S17" s="162">
        <f>R17/R$14*100</f>
        <v>38.888888888888893</v>
      </c>
      <c r="T17" s="63">
        <v>6</v>
      </c>
      <c r="U17" s="161">
        <f>T17/T$14*100</f>
        <v>9.375</v>
      </c>
      <c r="V17" s="105">
        <v>18</v>
      </c>
      <c r="W17" s="161">
        <f>V17/V$14*100</f>
        <v>40</v>
      </c>
      <c r="X17" s="105">
        <v>9</v>
      </c>
      <c r="Y17" s="161">
        <f>X17/X$14*100</f>
        <v>28.125</v>
      </c>
    </row>
    <row r="18" spans="2:25" x14ac:dyDescent="0.15">
      <c r="Y18" s="3"/>
    </row>
    <row r="19" spans="2:25" x14ac:dyDescent="0.15">
      <c r="C19" s="191" t="s">
        <v>236</v>
      </c>
    </row>
    <row r="20" spans="2:25" x14ac:dyDescent="0.15">
      <c r="C20" s="191" t="s">
        <v>237</v>
      </c>
    </row>
    <row r="21" spans="2:25" x14ac:dyDescent="0.15">
      <c r="C21" s="1" t="s">
        <v>238</v>
      </c>
    </row>
    <row r="23" spans="2:25" x14ac:dyDescent="0.15">
      <c r="C23" s="1" t="s">
        <v>239</v>
      </c>
    </row>
    <row r="25" spans="2:25" x14ac:dyDescent="0.15">
      <c r="C25" s="1" t="s">
        <v>240</v>
      </c>
    </row>
    <row r="26" spans="2:25" x14ac:dyDescent="0.15">
      <c r="C26" s="1" t="s">
        <v>241</v>
      </c>
    </row>
    <row r="27" spans="2:25" x14ac:dyDescent="0.15">
      <c r="C27" s="1" t="s">
        <v>242</v>
      </c>
    </row>
    <row r="28" spans="2:25" x14ac:dyDescent="0.15">
      <c r="C28" s="1" t="s">
        <v>243</v>
      </c>
    </row>
  </sheetData>
  <mergeCells count="14">
    <mergeCell ref="V4:W4"/>
    <mergeCell ref="X4:Y4"/>
    <mergeCell ref="B6:B9"/>
    <mergeCell ref="D4:E4"/>
    <mergeCell ref="F4:G4"/>
    <mergeCell ref="H4:I4"/>
    <mergeCell ref="J4:K4"/>
    <mergeCell ref="L4:M4"/>
    <mergeCell ref="N4:O4"/>
    <mergeCell ref="B10:B13"/>
    <mergeCell ref="B14:B17"/>
    <mergeCell ref="P4:Q4"/>
    <mergeCell ref="R4:S4"/>
    <mergeCell ref="T4:U4"/>
  </mergeCells>
  <phoneticPr fontId="18"/>
  <printOptions horizontalCentered="1"/>
  <pageMargins left="0.31496062992125984" right="0.31496062992125984" top="0.59055118110236227" bottom="0.39370078740157483" header="0.31496062992125984" footer="0.19685039370078741"/>
  <pageSetup paperSize="9" scale="65" firstPageNumber="175" orientation="landscape" useFirstPageNumber="1" horizontalDpi="1200" verticalDpi="1200" r:id="rId1"/>
  <headerFooter>
    <oddFooter>&amp;C&amp;"HG丸ｺﾞｼｯｸM-PRO,標準"&amp;8鳥取県福祉保健部健康医療局健康政策課
― &amp;P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00B0F0"/>
    <pageSetUpPr fitToPage="1"/>
  </sheetPr>
  <dimension ref="B1:N21"/>
  <sheetViews>
    <sheetView zoomScale="80" zoomScaleNormal="80" zoomScaleSheetLayoutView="85" workbookViewId="0">
      <selection activeCell="B2" sqref="B2:N2"/>
    </sheetView>
  </sheetViews>
  <sheetFormatPr defaultRowHeight="18.75" x14ac:dyDescent="0.15"/>
  <cols>
    <col min="1" max="1" width="3.625" style="1" customWidth="1"/>
    <col min="2" max="2" width="10.625" style="1" customWidth="1"/>
    <col min="3" max="3" width="6.375" style="1" customWidth="1"/>
    <col min="4" max="5" width="9.625" style="1" customWidth="1"/>
    <col min="6" max="6" width="6.375" style="1" customWidth="1"/>
    <col min="7" max="8" width="9.625" style="1" customWidth="1"/>
    <col min="9" max="9" width="6.375" style="1" customWidth="1"/>
    <col min="10" max="11" width="9.625" style="1" customWidth="1"/>
    <col min="12" max="12" width="6.375" style="1" customWidth="1"/>
    <col min="13" max="14" width="9.625" style="1" customWidth="1"/>
    <col min="15" max="16384" width="9" style="1"/>
  </cols>
  <sheetData>
    <row r="1" spans="2:14" ht="18.75" customHeight="1" x14ac:dyDescent="0.15"/>
    <row r="2" spans="2:14" x14ac:dyDescent="0.15">
      <c r="B2" s="224" t="s">
        <v>22</v>
      </c>
      <c r="C2" s="224"/>
      <c r="D2" s="224"/>
      <c r="E2" s="224"/>
      <c r="F2" s="224"/>
      <c r="G2" s="224"/>
      <c r="H2" s="224"/>
      <c r="I2" s="224"/>
      <c r="J2" s="224"/>
      <c r="K2" s="224"/>
      <c r="L2" s="224"/>
      <c r="M2" s="224"/>
      <c r="N2" s="224"/>
    </row>
    <row r="3" spans="2:14" x14ac:dyDescent="0.15">
      <c r="N3" s="3"/>
    </row>
    <row r="4" spans="2:14" x14ac:dyDescent="0.15">
      <c r="B4" s="218"/>
      <c r="C4" s="221" t="s">
        <v>1</v>
      </c>
      <c r="D4" s="221"/>
      <c r="E4" s="221"/>
      <c r="F4" s="221"/>
      <c r="G4" s="221"/>
      <c r="H4" s="222"/>
      <c r="I4" s="223" t="s">
        <v>2</v>
      </c>
      <c r="J4" s="221"/>
      <c r="K4" s="221"/>
      <c r="L4" s="221"/>
      <c r="M4" s="221"/>
      <c r="N4" s="221"/>
    </row>
    <row r="5" spans="2:14" x14ac:dyDescent="0.15">
      <c r="B5" s="219"/>
      <c r="C5" s="221" t="s">
        <v>3</v>
      </c>
      <c r="D5" s="221"/>
      <c r="E5" s="221"/>
      <c r="F5" s="221" t="s">
        <v>4</v>
      </c>
      <c r="G5" s="221"/>
      <c r="H5" s="222"/>
      <c r="I5" s="223" t="s">
        <v>3</v>
      </c>
      <c r="J5" s="221"/>
      <c r="K5" s="221"/>
      <c r="L5" s="221" t="s">
        <v>4</v>
      </c>
      <c r="M5" s="221"/>
      <c r="N5" s="221"/>
    </row>
    <row r="6" spans="2:14" x14ac:dyDescent="0.15">
      <c r="B6" s="220"/>
      <c r="C6" s="4" t="s">
        <v>5</v>
      </c>
      <c r="D6" s="4" t="s">
        <v>6</v>
      </c>
      <c r="E6" s="5" t="s">
        <v>7</v>
      </c>
      <c r="F6" s="4" t="s">
        <v>5</v>
      </c>
      <c r="G6" s="4" t="s">
        <v>6</v>
      </c>
      <c r="H6" s="6" t="s">
        <v>7</v>
      </c>
      <c r="I6" s="7" t="s">
        <v>5</v>
      </c>
      <c r="J6" s="4" t="s">
        <v>6</v>
      </c>
      <c r="K6" s="5" t="s">
        <v>7</v>
      </c>
      <c r="L6" s="4" t="s">
        <v>5</v>
      </c>
      <c r="M6" s="4" t="s">
        <v>6</v>
      </c>
      <c r="N6" s="5" t="s">
        <v>7</v>
      </c>
    </row>
    <row r="7" spans="2:14" x14ac:dyDescent="0.15">
      <c r="B7" s="8" t="s">
        <v>8</v>
      </c>
      <c r="C7" s="9">
        <v>117</v>
      </c>
      <c r="D7" s="10">
        <v>166.91196581196579</v>
      </c>
      <c r="E7" s="10">
        <v>8.645550603645809</v>
      </c>
      <c r="F7" s="9">
        <v>117</v>
      </c>
      <c r="G7" s="10">
        <v>65.665811965811969</v>
      </c>
      <c r="H7" s="11">
        <v>10.888234415573407</v>
      </c>
      <c r="I7" s="12">
        <v>170</v>
      </c>
      <c r="J7" s="10">
        <v>152.82352941176475</v>
      </c>
      <c r="K7" s="10">
        <v>6.9445759696714457</v>
      </c>
      <c r="L7" s="9">
        <v>170</v>
      </c>
      <c r="M7" s="10">
        <v>51.541176470588233</v>
      </c>
      <c r="N7" s="10">
        <v>8.8393123258944311</v>
      </c>
    </row>
    <row r="8" spans="2:14" x14ac:dyDescent="0.15">
      <c r="B8" s="13" t="s">
        <v>9</v>
      </c>
      <c r="C8" s="14">
        <v>10</v>
      </c>
      <c r="D8" s="15">
        <v>166.55</v>
      </c>
      <c r="E8" s="15">
        <v>17.361659546893041</v>
      </c>
      <c r="F8" s="14">
        <v>10</v>
      </c>
      <c r="G8" s="15">
        <v>72.070000000000007</v>
      </c>
      <c r="H8" s="16">
        <v>12.311426490144129</v>
      </c>
      <c r="I8" s="17">
        <v>5</v>
      </c>
      <c r="J8" s="15">
        <v>157.24</v>
      </c>
      <c r="K8" s="15">
        <v>4.146444259844813</v>
      </c>
      <c r="L8" s="14">
        <v>5</v>
      </c>
      <c r="M8" s="15">
        <v>49.44</v>
      </c>
      <c r="N8" s="15">
        <v>4.9358889776817305</v>
      </c>
    </row>
    <row r="9" spans="2:14" x14ac:dyDescent="0.15">
      <c r="B9" s="18" t="s">
        <v>10</v>
      </c>
      <c r="C9" s="19">
        <v>10</v>
      </c>
      <c r="D9" s="20">
        <v>169.95000000000002</v>
      </c>
      <c r="E9" s="20">
        <v>6.4491601520404709</v>
      </c>
      <c r="F9" s="19">
        <v>10</v>
      </c>
      <c r="G9" s="20">
        <v>65.989999999999995</v>
      </c>
      <c r="H9" s="21">
        <v>13.803417451244973</v>
      </c>
      <c r="I9" s="22">
        <v>14</v>
      </c>
      <c r="J9" s="20">
        <v>158.43571428571428</v>
      </c>
      <c r="K9" s="20">
        <v>4.92616360995937</v>
      </c>
      <c r="L9" s="19">
        <v>14</v>
      </c>
      <c r="M9" s="20">
        <v>53.364285714285714</v>
      </c>
      <c r="N9" s="20">
        <v>11.898326135854784</v>
      </c>
    </row>
    <row r="10" spans="2:14" x14ac:dyDescent="0.15">
      <c r="B10" s="18" t="s">
        <v>11</v>
      </c>
      <c r="C10" s="19">
        <v>14</v>
      </c>
      <c r="D10" s="20">
        <v>170.45000000000002</v>
      </c>
      <c r="E10" s="20">
        <v>6.5000295857314851</v>
      </c>
      <c r="F10" s="19">
        <v>14</v>
      </c>
      <c r="G10" s="20">
        <v>69.464285714285722</v>
      </c>
      <c r="H10" s="21">
        <v>9.4496729404417668</v>
      </c>
      <c r="I10" s="22">
        <v>18</v>
      </c>
      <c r="J10" s="20">
        <v>158.32777777777775</v>
      </c>
      <c r="K10" s="20">
        <v>3.8424571727194312</v>
      </c>
      <c r="L10" s="19">
        <v>18</v>
      </c>
      <c r="M10" s="20">
        <v>55.338888888888889</v>
      </c>
      <c r="N10" s="20">
        <v>10.683915281938239</v>
      </c>
    </row>
    <row r="11" spans="2:14" x14ac:dyDescent="0.15">
      <c r="B11" s="18" t="s">
        <v>12</v>
      </c>
      <c r="C11" s="19">
        <v>22</v>
      </c>
      <c r="D11" s="20">
        <v>170.35000000000002</v>
      </c>
      <c r="E11" s="20">
        <v>4.6029752283040768</v>
      </c>
      <c r="F11" s="19">
        <v>22</v>
      </c>
      <c r="G11" s="20">
        <v>66.413636363636371</v>
      </c>
      <c r="H11" s="21">
        <v>9.0833335319114248</v>
      </c>
      <c r="I11" s="22">
        <v>41</v>
      </c>
      <c r="J11" s="20">
        <v>155.92195121951221</v>
      </c>
      <c r="K11" s="20">
        <v>4.8032547400237844</v>
      </c>
      <c r="L11" s="19">
        <v>41</v>
      </c>
      <c r="M11" s="20">
        <v>53.278048780487808</v>
      </c>
      <c r="N11" s="20">
        <v>7.6343798764248776</v>
      </c>
    </row>
    <row r="12" spans="2:14" x14ac:dyDescent="0.15">
      <c r="B12" s="18" t="s">
        <v>13</v>
      </c>
      <c r="C12" s="19">
        <v>28</v>
      </c>
      <c r="D12" s="20">
        <v>168.09642857142856</v>
      </c>
      <c r="E12" s="20">
        <v>4.8021200675177997</v>
      </c>
      <c r="F12" s="19">
        <v>28</v>
      </c>
      <c r="G12" s="20">
        <v>66.796428571428564</v>
      </c>
      <c r="H12" s="21">
        <v>12.050187708476736</v>
      </c>
      <c r="I12" s="22">
        <v>35</v>
      </c>
      <c r="J12" s="20">
        <v>153.08571428571426</v>
      </c>
      <c r="K12" s="20">
        <v>5.4430821100864213</v>
      </c>
      <c r="L12" s="19">
        <v>35</v>
      </c>
      <c r="M12" s="20">
        <v>52.482857142857142</v>
      </c>
      <c r="N12" s="20">
        <v>10.198370276790376</v>
      </c>
    </row>
    <row r="13" spans="2:14" x14ac:dyDescent="0.15">
      <c r="B13" s="18" t="s">
        <v>14</v>
      </c>
      <c r="C13" s="19">
        <v>26</v>
      </c>
      <c r="D13" s="20">
        <v>162.0230769230769</v>
      </c>
      <c r="E13" s="20">
        <v>8.5685614985157326</v>
      </c>
      <c r="F13" s="19">
        <v>26</v>
      </c>
      <c r="G13" s="20">
        <v>61.903846153846146</v>
      </c>
      <c r="H13" s="21">
        <v>8.594485709766813</v>
      </c>
      <c r="I13" s="22">
        <v>39</v>
      </c>
      <c r="J13" s="20">
        <v>148.29743589743583</v>
      </c>
      <c r="K13" s="20">
        <v>5.6966050452734871</v>
      </c>
      <c r="L13" s="19">
        <v>39</v>
      </c>
      <c r="M13" s="20">
        <v>49.448717948717949</v>
      </c>
      <c r="N13" s="20">
        <v>6.3831138991821463</v>
      </c>
    </row>
    <row r="14" spans="2:14" x14ac:dyDescent="0.15">
      <c r="B14" s="23" t="s">
        <v>15</v>
      </c>
      <c r="C14" s="24">
        <v>7</v>
      </c>
      <c r="D14" s="25">
        <v>158.62857142857141</v>
      </c>
      <c r="E14" s="25">
        <v>8.7661687347275219</v>
      </c>
      <c r="F14" s="24">
        <v>7</v>
      </c>
      <c r="G14" s="25">
        <v>55.557142857142857</v>
      </c>
      <c r="H14" s="26">
        <v>6.6835263005036136</v>
      </c>
      <c r="I14" s="27">
        <v>18</v>
      </c>
      <c r="J14" s="25">
        <v>143.96666666666667</v>
      </c>
      <c r="K14" s="25">
        <v>6.2358545808045553</v>
      </c>
      <c r="L14" s="24">
        <v>18</v>
      </c>
      <c r="M14" s="25">
        <v>45.655555555555551</v>
      </c>
      <c r="N14" s="25">
        <v>6.1026727242320193</v>
      </c>
    </row>
    <row r="15" spans="2:14" x14ac:dyDescent="0.15">
      <c r="B15" s="28" t="s">
        <v>16</v>
      </c>
      <c r="C15" s="29"/>
      <c r="D15" s="30"/>
      <c r="E15" s="30"/>
      <c r="F15" s="29"/>
      <c r="G15" s="30"/>
      <c r="H15" s="31"/>
      <c r="I15" s="32"/>
      <c r="J15" s="30"/>
      <c r="K15" s="30"/>
      <c r="L15" s="29"/>
      <c r="M15" s="30"/>
      <c r="N15" s="30"/>
    </row>
    <row r="16" spans="2:14" x14ac:dyDescent="0.15">
      <c r="B16" s="18" t="s">
        <v>17</v>
      </c>
      <c r="C16" s="19">
        <v>20</v>
      </c>
      <c r="D16" s="20">
        <v>168.25000000000003</v>
      </c>
      <c r="E16" s="20">
        <v>12.865641719016789</v>
      </c>
      <c r="F16" s="19">
        <v>20</v>
      </c>
      <c r="G16" s="20">
        <v>69.03</v>
      </c>
      <c r="H16" s="21">
        <v>13.106410645176641</v>
      </c>
      <c r="I16" s="22">
        <v>19</v>
      </c>
      <c r="J16" s="20">
        <v>158.12105263157892</v>
      </c>
      <c r="K16" s="20">
        <v>4.6518310549441404</v>
      </c>
      <c r="L16" s="19">
        <v>19</v>
      </c>
      <c r="M16" s="20">
        <v>52.331578947368413</v>
      </c>
      <c r="N16" s="20">
        <v>10.526688443696079</v>
      </c>
    </row>
    <row r="17" spans="2:14" x14ac:dyDescent="0.15">
      <c r="B17" s="18" t="s">
        <v>18</v>
      </c>
      <c r="C17" s="19">
        <v>51</v>
      </c>
      <c r="D17" s="20">
        <v>169.89411764705883</v>
      </c>
      <c r="E17" s="20">
        <v>5.2106203762970829</v>
      </c>
      <c r="F17" s="19">
        <v>51</v>
      </c>
      <c r="G17" s="20">
        <v>68.243137254901953</v>
      </c>
      <c r="H17" s="21">
        <v>10.542566194280456</v>
      </c>
      <c r="I17" s="22">
        <v>72</v>
      </c>
      <c r="J17" s="20">
        <v>155.92500000000004</v>
      </c>
      <c r="K17" s="20">
        <v>4.8299753593399393</v>
      </c>
      <c r="L17" s="19">
        <v>72</v>
      </c>
      <c r="M17" s="20">
        <v>53.62916666666667</v>
      </c>
      <c r="N17" s="20">
        <v>9.7953630521764659</v>
      </c>
    </row>
    <row r="18" spans="2:14" x14ac:dyDescent="0.15">
      <c r="B18" s="18" t="s">
        <v>19</v>
      </c>
      <c r="C18" s="19">
        <v>28</v>
      </c>
      <c r="D18" s="20">
        <v>165.09285714285713</v>
      </c>
      <c r="E18" s="20">
        <v>6.3308725378060755</v>
      </c>
      <c r="F18" s="19">
        <v>28</v>
      </c>
      <c r="G18" s="20">
        <v>63.564285714285724</v>
      </c>
      <c r="H18" s="21">
        <v>8.9466821611768825</v>
      </c>
      <c r="I18" s="22">
        <v>46</v>
      </c>
      <c r="J18" s="20">
        <v>150.53043478260869</v>
      </c>
      <c r="K18" s="20">
        <v>6.3269395643713651</v>
      </c>
      <c r="L18" s="19">
        <v>46</v>
      </c>
      <c r="M18" s="20">
        <v>51.345652173913045</v>
      </c>
      <c r="N18" s="20">
        <v>7.0688583557818028</v>
      </c>
    </row>
    <row r="19" spans="2:14" x14ac:dyDescent="0.15">
      <c r="B19" s="18" t="s">
        <v>20</v>
      </c>
      <c r="C19" s="19">
        <v>18</v>
      </c>
      <c r="D19" s="20">
        <v>159.80555555555554</v>
      </c>
      <c r="E19" s="20">
        <v>9.6856153026459655</v>
      </c>
      <c r="F19" s="19">
        <v>18</v>
      </c>
      <c r="G19" s="20">
        <v>57.894444444444439</v>
      </c>
      <c r="H19" s="21">
        <v>7.6470272749475257</v>
      </c>
      <c r="I19" s="22">
        <v>33</v>
      </c>
      <c r="J19" s="20">
        <v>146.20303030303029</v>
      </c>
      <c r="K19" s="20">
        <v>6.5885546996517386</v>
      </c>
      <c r="L19" s="19">
        <v>33</v>
      </c>
      <c r="M19" s="20">
        <v>46.803030303030305</v>
      </c>
      <c r="N19" s="20">
        <v>5.8110608351920439</v>
      </c>
    </row>
    <row r="20" spans="2:14" x14ac:dyDescent="0.15">
      <c r="B20" s="23" t="s">
        <v>21</v>
      </c>
      <c r="C20" s="24">
        <v>33</v>
      </c>
      <c r="D20" s="25">
        <v>161.30303030303031</v>
      </c>
      <c r="E20" s="25">
        <v>8.5880179919643318</v>
      </c>
      <c r="F20" s="24">
        <v>33</v>
      </c>
      <c r="G20" s="25">
        <v>60.557575757575755</v>
      </c>
      <c r="H20" s="26">
        <v>8.5454677425752514</v>
      </c>
      <c r="I20" s="27">
        <v>57</v>
      </c>
      <c r="J20" s="25">
        <v>146.92982456140348</v>
      </c>
      <c r="K20" s="25">
        <v>6.1603561154101865</v>
      </c>
      <c r="L20" s="24">
        <v>57</v>
      </c>
      <c r="M20" s="25">
        <v>48.250877192982458</v>
      </c>
      <c r="N20" s="25">
        <v>6.4898305834979952</v>
      </c>
    </row>
    <row r="21" spans="2:14" x14ac:dyDescent="0.15">
      <c r="N21" s="3"/>
    </row>
  </sheetData>
  <mergeCells count="8">
    <mergeCell ref="B2:N2"/>
    <mergeCell ref="B4:B6"/>
    <mergeCell ref="C4:H4"/>
    <mergeCell ref="I4:N4"/>
    <mergeCell ref="C5:E5"/>
    <mergeCell ref="F5:H5"/>
    <mergeCell ref="I5:K5"/>
    <mergeCell ref="L5:N5"/>
  </mergeCells>
  <phoneticPr fontId="18"/>
  <printOptions horizontalCentered="1"/>
  <pageMargins left="0.31496062992125984" right="0.31496062992125984" top="0.59055118110236227" bottom="0.39370078740157483" header="0.31496062992125984" footer="0.19685039370078741"/>
  <pageSetup paperSize="9" firstPageNumber="138" orientation="landscape" useFirstPageNumber="1" horizontalDpi="1200" verticalDpi="1200" r:id="rId1"/>
  <headerFooter>
    <oddFooter>&amp;C&amp;"HG丸ｺﾞｼｯｸM-PRO,標準"&amp;8鳥取県福祉保健部健康医療局健康政策課
― &amp;P ―</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tabColor rgb="FFFF0000"/>
  </sheetPr>
  <dimension ref="B1:Y42"/>
  <sheetViews>
    <sheetView topLeftCell="N1" zoomScale="80" zoomScaleNormal="80" workbookViewId="0"/>
  </sheetViews>
  <sheetFormatPr defaultRowHeight="18.75" x14ac:dyDescent="0.15"/>
  <cols>
    <col min="1" max="2" width="3.625" style="1" customWidth="1"/>
    <col min="3" max="3" width="15.625" style="1" customWidth="1"/>
    <col min="4" max="4" width="6.125" style="1" customWidth="1"/>
    <col min="5" max="5" width="9" style="1"/>
    <col min="6" max="6" width="6.125" style="1" customWidth="1"/>
    <col min="7" max="7" width="9" style="1"/>
    <col min="8" max="8" width="6.125" style="1" customWidth="1"/>
    <col min="9" max="9" width="9" style="1"/>
    <col min="10" max="10" width="6.125" style="1" customWidth="1"/>
    <col min="11" max="11" width="9" style="1"/>
    <col min="12" max="12" width="6.125" style="1" customWidth="1"/>
    <col min="13" max="13" width="9" style="1"/>
    <col min="14" max="14" width="6.125" style="1" customWidth="1"/>
    <col min="15" max="15" width="9" style="1"/>
    <col min="16" max="16" width="6.125" style="1" customWidth="1"/>
    <col min="17" max="17" width="9" style="1"/>
    <col min="18" max="18" width="6.125" style="1" customWidth="1"/>
    <col min="19" max="16384" width="9" style="1"/>
  </cols>
  <sheetData>
    <row r="1" spans="2:25" ht="18.75" customHeight="1" x14ac:dyDescent="0.15"/>
    <row r="2" spans="2:25" ht="18.75" customHeight="1" x14ac:dyDescent="0.15">
      <c r="B2" s="2" t="s">
        <v>244</v>
      </c>
    </row>
    <row r="3" spans="2:25" ht="18.75" customHeight="1" x14ac:dyDescent="0.15"/>
    <row r="4" spans="2:25" x14ac:dyDescent="0.15">
      <c r="B4" s="37"/>
      <c r="C4" s="38"/>
      <c r="D4" s="230" t="s">
        <v>8</v>
      </c>
      <c r="E4" s="223"/>
      <c r="F4" s="230" t="s">
        <v>9</v>
      </c>
      <c r="G4" s="223"/>
      <c r="H4" s="230" t="s">
        <v>10</v>
      </c>
      <c r="I4" s="223"/>
      <c r="J4" s="230" t="s">
        <v>11</v>
      </c>
      <c r="K4" s="223"/>
      <c r="L4" s="230" t="s">
        <v>12</v>
      </c>
      <c r="M4" s="223"/>
      <c r="N4" s="230" t="s">
        <v>13</v>
      </c>
      <c r="O4" s="223"/>
      <c r="P4" s="230" t="s">
        <v>14</v>
      </c>
      <c r="Q4" s="223"/>
      <c r="R4" s="230" t="s">
        <v>25</v>
      </c>
      <c r="S4" s="231"/>
      <c r="T4" s="242" t="s">
        <v>44</v>
      </c>
      <c r="U4" s="223"/>
      <c r="V4" s="230" t="s">
        <v>45</v>
      </c>
      <c r="W4" s="223"/>
      <c r="X4" s="230" t="s">
        <v>46</v>
      </c>
      <c r="Y4" s="223"/>
    </row>
    <row r="5" spans="2:25" x14ac:dyDescent="0.15">
      <c r="B5" s="98"/>
      <c r="C5" s="99"/>
      <c r="D5" s="41" t="s">
        <v>5</v>
      </c>
      <c r="E5" s="42" t="s">
        <v>245</v>
      </c>
      <c r="F5" s="100" t="s">
        <v>5</v>
      </c>
      <c r="G5" s="42" t="s">
        <v>245</v>
      </c>
      <c r="H5" s="100" t="s">
        <v>5</v>
      </c>
      <c r="I5" s="42" t="s">
        <v>245</v>
      </c>
      <c r="J5" s="100" t="s">
        <v>5</v>
      </c>
      <c r="K5" s="42" t="s">
        <v>245</v>
      </c>
      <c r="L5" s="100" t="s">
        <v>5</v>
      </c>
      <c r="M5" s="42" t="s">
        <v>245</v>
      </c>
      <c r="N5" s="100" t="s">
        <v>5</v>
      </c>
      <c r="O5" s="42" t="s">
        <v>245</v>
      </c>
      <c r="P5" s="100" t="s">
        <v>5</v>
      </c>
      <c r="Q5" s="42" t="s">
        <v>245</v>
      </c>
      <c r="R5" s="100" t="s">
        <v>5</v>
      </c>
      <c r="S5" s="43" t="s">
        <v>245</v>
      </c>
      <c r="T5" s="44" t="s">
        <v>5</v>
      </c>
      <c r="U5" s="42" t="s">
        <v>245</v>
      </c>
      <c r="V5" s="100" t="s">
        <v>5</v>
      </c>
      <c r="W5" s="42" t="s">
        <v>245</v>
      </c>
      <c r="X5" s="100" t="s">
        <v>5</v>
      </c>
      <c r="Y5" s="42" t="s">
        <v>245</v>
      </c>
    </row>
    <row r="6" spans="2:25" x14ac:dyDescent="0.15">
      <c r="B6" s="240" t="s">
        <v>37</v>
      </c>
      <c r="C6" s="164" t="s">
        <v>8</v>
      </c>
      <c r="D6" s="45">
        <f>D$14+D$22</f>
        <v>260</v>
      </c>
      <c r="E6" s="137">
        <v>100</v>
      </c>
      <c r="F6" s="101">
        <f>F$14+F$22</f>
        <v>15</v>
      </c>
      <c r="G6" s="137">
        <v>100</v>
      </c>
      <c r="H6" s="101">
        <f>H$14+H$22</f>
        <v>20</v>
      </c>
      <c r="I6" s="137">
        <v>100</v>
      </c>
      <c r="J6" s="101">
        <f>J$14+J$22</f>
        <v>27</v>
      </c>
      <c r="K6" s="137">
        <v>100</v>
      </c>
      <c r="L6" s="101">
        <f>L$14+L$22</f>
        <v>55</v>
      </c>
      <c r="M6" s="137">
        <v>100</v>
      </c>
      <c r="N6" s="101">
        <f>N$14+N$22</f>
        <v>57</v>
      </c>
      <c r="O6" s="137">
        <v>100</v>
      </c>
      <c r="P6" s="101">
        <f>P$14+P$22</f>
        <v>63</v>
      </c>
      <c r="Q6" s="137">
        <v>100</v>
      </c>
      <c r="R6" s="101">
        <f>R$14+R$22</f>
        <v>23</v>
      </c>
      <c r="S6" s="138">
        <v>100</v>
      </c>
      <c r="T6" s="48">
        <f>T$14+T$22</f>
        <v>105</v>
      </c>
      <c r="U6" s="137">
        <v>100</v>
      </c>
      <c r="V6" s="101">
        <f>V$14+V$22</f>
        <v>73</v>
      </c>
      <c r="W6" s="137">
        <v>100</v>
      </c>
      <c r="X6" s="101">
        <f>X$14+X$22</f>
        <v>47</v>
      </c>
      <c r="Y6" s="137">
        <v>100</v>
      </c>
    </row>
    <row r="7" spans="2:25" x14ac:dyDescent="0.15">
      <c r="B7" s="232"/>
      <c r="C7" s="109" t="s">
        <v>246</v>
      </c>
      <c r="D7" s="55">
        <f>D15+D23</f>
        <v>200</v>
      </c>
      <c r="E7" s="177">
        <f>D7/D$6*100</f>
        <v>76.923076923076934</v>
      </c>
      <c r="F7" s="110">
        <f>F15+F23</f>
        <v>13</v>
      </c>
      <c r="G7" s="177">
        <f>F7/F$6*100</f>
        <v>86.666666666666671</v>
      </c>
      <c r="H7" s="110">
        <f>H15+H23</f>
        <v>20</v>
      </c>
      <c r="I7" s="177">
        <f>H7/H$6*100</f>
        <v>100</v>
      </c>
      <c r="J7" s="110">
        <f>J15+J23</f>
        <v>23</v>
      </c>
      <c r="K7" s="177">
        <f>J7/J$6*100</f>
        <v>85.18518518518519</v>
      </c>
      <c r="L7" s="110">
        <f>L15+L23</f>
        <v>47</v>
      </c>
      <c r="M7" s="177">
        <f>L7/L$6*100</f>
        <v>85.454545454545453</v>
      </c>
      <c r="N7" s="110">
        <f>N15+N23</f>
        <v>41</v>
      </c>
      <c r="O7" s="177">
        <f>N7/N$6*100</f>
        <v>71.929824561403507</v>
      </c>
      <c r="P7" s="110">
        <f>P15+P23</f>
        <v>41</v>
      </c>
      <c r="Q7" s="177">
        <f>P7/P$6*100</f>
        <v>65.079365079365076</v>
      </c>
      <c r="R7" s="110">
        <f>R15+R23</f>
        <v>15</v>
      </c>
      <c r="S7" s="178">
        <f>R7/R$6*100</f>
        <v>65.217391304347828</v>
      </c>
      <c r="T7" s="58">
        <f>T15+T23</f>
        <v>89</v>
      </c>
      <c r="U7" s="177">
        <f>T7/T$6*100</f>
        <v>84.761904761904759</v>
      </c>
      <c r="V7" s="110">
        <f>V15+V23</f>
        <v>44</v>
      </c>
      <c r="W7" s="177">
        <f>V7/V$6*100</f>
        <v>60.273972602739725</v>
      </c>
      <c r="X7" s="110">
        <f>X15+X23</f>
        <v>34</v>
      </c>
      <c r="Y7" s="177">
        <f>X7/X$6*100</f>
        <v>72.340425531914903</v>
      </c>
    </row>
    <row r="8" spans="2:25" x14ac:dyDescent="0.15">
      <c r="B8" s="232"/>
      <c r="C8" s="109" t="s">
        <v>247</v>
      </c>
      <c r="D8" s="55">
        <f>D16+D24</f>
        <v>16</v>
      </c>
      <c r="E8" s="177">
        <f t="shared" ref="E8:E13" si="0">D8/D$6*100</f>
        <v>6.1538461538461542</v>
      </c>
      <c r="F8" s="110">
        <f>F16+F24</f>
        <v>1</v>
      </c>
      <c r="G8" s="177">
        <f t="shared" ref="G8" si="1">F8/F$6*100</f>
        <v>6.666666666666667</v>
      </c>
      <c r="H8" s="110">
        <f>H16+H24</f>
        <v>0</v>
      </c>
      <c r="I8" s="177">
        <f t="shared" ref="I8" si="2">H8/H$6*100</f>
        <v>0</v>
      </c>
      <c r="J8" s="110">
        <f>J16+J24</f>
        <v>2</v>
      </c>
      <c r="K8" s="177">
        <f t="shared" ref="K8" si="3">J8/J$6*100</f>
        <v>7.4074074074074066</v>
      </c>
      <c r="L8" s="110">
        <f>L16+L24</f>
        <v>4</v>
      </c>
      <c r="M8" s="177">
        <f t="shared" ref="M8" si="4">L8/L$6*100</f>
        <v>7.2727272727272725</v>
      </c>
      <c r="N8" s="110">
        <f>N16+N24</f>
        <v>6</v>
      </c>
      <c r="O8" s="177">
        <f t="shared" ref="O8" si="5">N8/N$6*100</f>
        <v>10.526315789473683</v>
      </c>
      <c r="P8" s="110">
        <f>P16+P24</f>
        <v>0</v>
      </c>
      <c r="Q8" s="177">
        <f t="shared" ref="Q8" si="6">P8/P$6*100</f>
        <v>0</v>
      </c>
      <c r="R8" s="110">
        <f>R16+R24</f>
        <v>3</v>
      </c>
      <c r="S8" s="178">
        <f t="shared" ref="S8" si="7">R8/R$6*100</f>
        <v>13.043478260869565</v>
      </c>
      <c r="T8" s="58">
        <f>T16+T24</f>
        <v>9</v>
      </c>
      <c r="U8" s="177">
        <f t="shared" ref="U8" si="8">T8/T$6*100</f>
        <v>8.5714285714285712</v>
      </c>
      <c r="V8" s="110">
        <f>V16+V24</f>
        <v>3</v>
      </c>
      <c r="W8" s="177">
        <f t="shared" ref="W8" si="9">V8/V$6*100</f>
        <v>4.10958904109589</v>
      </c>
      <c r="X8" s="110">
        <f>X16+X24</f>
        <v>3</v>
      </c>
      <c r="Y8" s="177">
        <f t="shared" ref="Y8" si="10">X8/X$6*100</f>
        <v>6.3829787234042552</v>
      </c>
    </row>
    <row r="9" spans="2:25" x14ac:dyDescent="0.15">
      <c r="B9" s="232"/>
      <c r="C9" s="109" t="s">
        <v>248</v>
      </c>
      <c r="D9" s="55">
        <f t="shared" ref="D9:D13" si="11">D17+D25</f>
        <v>5</v>
      </c>
      <c r="E9" s="177">
        <f t="shared" si="0"/>
        <v>1.9230769230769231</v>
      </c>
      <c r="F9" s="110">
        <f t="shared" ref="F9" si="12">F17+F25</f>
        <v>0</v>
      </c>
      <c r="G9" s="177">
        <f t="shared" ref="G9" si="13">F9/F$6*100</f>
        <v>0</v>
      </c>
      <c r="H9" s="110">
        <f t="shared" ref="H9" si="14">H17+H25</f>
        <v>0</v>
      </c>
      <c r="I9" s="177">
        <f t="shared" ref="I9" si="15">H9/H$6*100</f>
        <v>0</v>
      </c>
      <c r="J9" s="110">
        <f t="shared" ref="J9" si="16">J17+J25</f>
        <v>1</v>
      </c>
      <c r="K9" s="177">
        <f t="shared" ref="K9" si="17">J9/J$6*100</f>
        <v>3.7037037037037033</v>
      </c>
      <c r="L9" s="110">
        <f t="shared" ref="L9" si="18">L17+L25</f>
        <v>0</v>
      </c>
      <c r="M9" s="177">
        <f t="shared" ref="M9" si="19">L9/L$6*100</f>
        <v>0</v>
      </c>
      <c r="N9" s="110">
        <f t="shared" ref="N9" si="20">N17+N25</f>
        <v>2</v>
      </c>
      <c r="O9" s="177">
        <f t="shared" ref="O9" si="21">N9/N$6*100</f>
        <v>3.5087719298245612</v>
      </c>
      <c r="P9" s="110">
        <f t="shared" ref="P9" si="22">P17+P25</f>
        <v>2</v>
      </c>
      <c r="Q9" s="177">
        <f t="shared" ref="Q9" si="23">P9/P$6*100</f>
        <v>3.1746031746031744</v>
      </c>
      <c r="R9" s="110">
        <f t="shared" ref="R9" si="24">R17+R25</f>
        <v>0</v>
      </c>
      <c r="S9" s="178">
        <f t="shared" ref="S9" si="25">R9/R$6*100</f>
        <v>0</v>
      </c>
      <c r="T9" s="58">
        <f t="shared" ref="T9" si="26">T17+T25</f>
        <v>1</v>
      </c>
      <c r="U9" s="177">
        <f t="shared" ref="U9" si="27">T9/T$6*100</f>
        <v>0.95238095238095244</v>
      </c>
      <c r="V9" s="110">
        <f t="shared" ref="V9" si="28">V17+V25</f>
        <v>4</v>
      </c>
      <c r="W9" s="177">
        <f t="shared" ref="W9" si="29">V9/V$6*100</f>
        <v>5.4794520547945202</v>
      </c>
      <c r="X9" s="110">
        <f t="shared" ref="X9" si="30">X17+X25</f>
        <v>0</v>
      </c>
      <c r="Y9" s="177">
        <f t="shared" ref="Y9" si="31">X9/X$6*100</f>
        <v>0</v>
      </c>
    </row>
    <row r="10" spans="2:25" x14ac:dyDescent="0.15">
      <c r="B10" s="232"/>
      <c r="C10" s="109" t="s">
        <v>249</v>
      </c>
      <c r="D10" s="55">
        <f t="shared" si="11"/>
        <v>6</v>
      </c>
      <c r="E10" s="177">
        <f t="shared" si="0"/>
        <v>2.3076923076923079</v>
      </c>
      <c r="F10" s="110">
        <f t="shared" ref="F10" si="32">F18+F26</f>
        <v>0</v>
      </c>
      <c r="G10" s="177">
        <f t="shared" ref="G10" si="33">F10/F$6*100</f>
        <v>0</v>
      </c>
      <c r="H10" s="110">
        <f t="shared" ref="H10" si="34">H18+H26</f>
        <v>0</v>
      </c>
      <c r="I10" s="177">
        <f t="shared" ref="I10" si="35">H10/H$6*100</f>
        <v>0</v>
      </c>
      <c r="J10" s="110">
        <f t="shared" ref="J10" si="36">J18+J26</f>
        <v>0</v>
      </c>
      <c r="K10" s="177">
        <f t="shared" ref="K10" si="37">J10/J$6*100</f>
        <v>0</v>
      </c>
      <c r="L10" s="110">
        <f t="shared" ref="L10" si="38">L18+L26</f>
        <v>2</v>
      </c>
      <c r="M10" s="177">
        <f t="shared" ref="M10" si="39">L10/L$6*100</f>
        <v>3.6363636363636362</v>
      </c>
      <c r="N10" s="110">
        <f t="shared" ref="N10" si="40">N18+N26</f>
        <v>2</v>
      </c>
      <c r="O10" s="177">
        <f t="shared" ref="O10" si="41">N10/N$6*100</f>
        <v>3.5087719298245612</v>
      </c>
      <c r="P10" s="110">
        <f t="shared" ref="P10" si="42">P18+P26</f>
        <v>2</v>
      </c>
      <c r="Q10" s="177">
        <f t="shared" ref="Q10" si="43">P10/P$6*100</f>
        <v>3.1746031746031744</v>
      </c>
      <c r="R10" s="110">
        <f t="shared" ref="R10" si="44">R18+R26</f>
        <v>0</v>
      </c>
      <c r="S10" s="178">
        <f t="shared" ref="S10" si="45">R10/R$6*100</f>
        <v>0</v>
      </c>
      <c r="T10" s="58">
        <f t="shared" ref="T10" si="46">T18+T26</f>
        <v>3</v>
      </c>
      <c r="U10" s="177">
        <f t="shared" ref="U10" si="47">T10/T$6*100</f>
        <v>2.8571428571428572</v>
      </c>
      <c r="V10" s="110">
        <f t="shared" ref="V10" si="48">V18+V26</f>
        <v>2</v>
      </c>
      <c r="W10" s="177">
        <f t="shared" ref="W10" si="49">V10/V$6*100</f>
        <v>2.7397260273972601</v>
      </c>
      <c r="X10" s="110">
        <f t="shared" ref="X10" si="50">X18+X26</f>
        <v>1</v>
      </c>
      <c r="Y10" s="177">
        <f t="shared" ref="Y10" si="51">X10/X$6*100</f>
        <v>2.1276595744680851</v>
      </c>
    </row>
    <row r="11" spans="2:25" x14ac:dyDescent="0.15">
      <c r="B11" s="232"/>
      <c r="C11" s="109" t="s">
        <v>250</v>
      </c>
      <c r="D11" s="55">
        <f t="shared" si="11"/>
        <v>8</v>
      </c>
      <c r="E11" s="177">
        <f t="shared" si="0"/>
        <v>3.0769230769230771</v>
      </c>
      <c r="F11" s="110">
        <f t="shared" ref="F11" si="52">F19+F27</f>
        <v>0</v>
      </c>
      <c r="G11" s="177">
        <f t="shared" ref="G11" si="53">F11/F$6*100</f>
        <v>0</v>
      </c>
      <c r="H11" s="110">
        <f t="shared" ref="H11" si="54">H19+H27</f>
        <v>0</v>
      </c>
      <c r="I11" s="177">
        <f t="shared" ref="I11" si="55">H11/H$6*100</f>
        <v>0</v>
      </c>
      <c r="J11" s="110">
        <f t="shared" ref="J11" si="56">J19+J27</f>
        <v>1</v>
      </c>
      <c r="K11" s="177">
        <f t="shared" ref="K11" si="57">J11/J$6*100</f>
        <v>3.7037037037037033</v>
      </c>
      <c r="L11" s="110">
        <f t="shared" ref="L11" si="58">L19+L27</f>
        <v>0</v>
      </c>
      <c r="M11" s="177">
        <f t="shared" ref="M11" si="59">L11/L$6*100</f>
        <v>0</v>
      </c>
      <c r="N11" s="110">
        <f t="shared" ref="N11" si="60">N19+N27</f>
        <v>1</v>
      </c>
      <c r="O11" s="177">
        <f t="shared" ref="O11" si="61">N11/N$6*100</f>
        <v>1.7543859649122806</v>
      </c>
      <c r="P11" s="110">
        <f t="shared" ref="P11" si="62">P19+P27</f>
        <v>6</v>
      </c>
      <c r="Q11" s="177">
        <f t="shared" ref="Q11" si="63">P11/P$6*100</f>
        <v>9.5238095238095237</v>
      </c>
      <c r="R11" s="110">
        <f t="shared" ref="R11" si="64">R19+R27</f>
        <v>0</v>
      </c>
      <c r="S11" s="178">
        <f t="shared" ref="S11" si="65">R11/R$6*100</f>
        <v>0</v>
      </c>
      <c r="T11" s="58">
        <f t="shared" ref="T11" si="66">T19+T27</f>
        <v>1</v>
      </c>
      <c r="U11" s="177">
        <f t="shared" ref="U11" si="67">T11/T$6*100</f>
        <v>0.95238095238095244</v>
      </c>
      <c r="V11" s="110">
        <f t="shared" ref="V11" si="68">V19+V27</f>
        <v>4</v>
      </c>
      <c r="W11" s="177">
        <f t="shared" ref="W11" si="69">V11/V$6*100</f>
        <v>5.4794520547945202</v>
      </c>
      <c r="X11" s="110">
        <f t="shared" ref="X11" si="70">X19+X27</f>
        <v>3</v>
      </c>
      <c r="Y11" s="177">
        <f t="shared" ref="Y11" si="71">X11/X$6*100</f>
        <v>6.3829787234042552</v>
      </c>
    </row>
    <row r="12" spans="2:25" x14ac:dyDescent="0.15">
      <c r="B12" s="232"/>
      <c r="C12" s="109" t="s">
        <v>251</v>
      </c>
      <c r="D12" s="55">
        <f t="shared" si="11"/>
        <v>2</v>
      </c>
      <c r="E12" s="177">
        <f t="shared" si="0"/>
        <v>0.76923076923076927</v>
      </c>
      <c r="F12" s="110">
        <f t="shared" ref="F12" si="72">F20+F28</f>
        <v>0</v>
      </c>
      <c r="G12" s="177">
        <f t="shared" ref="G12" si="73">F12/F$6*100</f>
        <v>0</v>
      </c>
      <c r="H12" s="110">
        <f t="shared" ref="H12" si="74">H20+H28</f>
        <v>0</v>
      </c>
      <c r="I12" s="177">
        <f t="shared" ref="I12" si="75">H12/H$6*100</f>
        <v>0</v>
      </c>
      <c r="J12" s="110">
        <f t="shared" ref="J12" si="76">J20+J28</f>
        <v>0</v>
      </c>
      <c r="K12" s="177">
        <f t="shared" ref="K12" si="77">J12/J$6*100</f>
        <v>0</v>
      </c>
      <c r="L12" s="110">
        <f t="shared" ref="L12" si="78">L20+L28</f>
        <v>0</v>
      </c>
      <c r="M12" s="177">
        <f t="shared" ref="M12" si="79">L12/L$6*100</f>
        <v>0</v>
      </c>
      <c r="N12" s="110">
        <f t="shared" ref="N12" si="80">N20+N28</f>
        <v>1</v>
      </c>
      <c r="O12" s="177">
        <f t="shared" ref="O12" si="81">N12/N$6*100</f>
        <v>1.7543859649122806</v>
      </c>
      <c r="P12" s="110">
        <f t="shared" ref="P12" si="82">P20+P28</f>
        <v>1</v>
      </c>
      <c r="Q12" s="177">
        <f t="shared" ref="Q12" si="83">P12/P$6*100</f>
        <v>1.5873015873015872</v>
      </c>
      <c r="R12" s="110">
        <f t="shared" ref="R12" si="84">R20+R28</f>
        <v>0</v>
      </c>
      <c r="S12" s="178">
        <f t="shared" ref="S12" si="85">R12/R$6*100</f>
        <v>0</v>
      </c>
      <c r="T12" s="58">
        <f t="shared" ref="T12" si="86">T20+T28</f>
        <v>0</v>
      </c>
      <c r="U12" s="177">
        <f t="shared" ref="U12" si="87">T12/T$6*100</f>
        <v>0</v>
      </c>
      <c r="V12" s="110">
        <f t="shared" ref="V12" si="88">V20+V28</f>
        <v>2</v>
      </c>
      <c r="W12" s="177">
        <f t="shared" ref="W12" si="89">V12/V$6*100</f>
        <v>2.7397260273972601</v>
      </c>
      <c r="X12" s="110">
        <f t="shared" ref="X12" si="90">X20+X28</f>
        <v>0</v>
      </c>
      <c r="Y12" s="177">
        <f t="shared" ref="Y12" si="91">X12/X$6*100</f>
        <v>0</v>
      </c>
    </row>
    <row r="13" spans="2:25" ht="19.5" thickBot="1" x14ac:dyDescent="0.2">
      <c r="B13" s="232"/>
      <c r="C13" s="112" t="s">
        <v>252</v>
      </c>
      <c r="D13" s="68">
        <f t="shared" si="11"/>
        <v>23</v>
      </c>
      <c r="E13" s="158">
        <f t="shared" si="0"/>
        <v>8.8461538461538467</v>
      </c>
      <c r="F13" s="103">
        <f t="shared" ref="F13" si="92">F21+F29</f>
        <v>1</v>
      </c>
      <c r="G13" s="158">
        <f t="shared" ref="G13" si="93">F13/F$6*100</f>
        <v>6.666666666666667</v>
      </c>
      <c r="H13" s="103">
        <f t="shared" ref="H13" si="94">H21+H29</f>
        <v>0</v>
      </c>
      <c r="I13" s="158">
        <f t="shared" ref="I13" si="95">H13/H$6*100</f>
        <v>0</v>
      </c>
      <c r="J13" s="103">
        <f t="shared" ref="J13" si="96">J21+J29</f>
        <v>0</v>
      </c>
      <c r="K13" s="158">
        <f t="shared" ref="K13" si="97">J13/J$6*100</f>
        <v>0</v>
      </c>
      <c r="L13" s="103">
        <f t="shared" ref="L13" si="98">L21+L29</f>
        <v>2</v>
      </c>
      <c r="M13" s="158">
        <f t="shared" ref="M13" si="99">L13/L$6*100</f>
        <v>3.6363636363636362</v>
      </c>
      <c r="N13" s="103">
        <f t="shared" ref="N13" si="100">N21+N29</f>
        <v>4</v>
      </c>
      <c r="O13" s="158">
        <f t="shared" ref="O13" si="101">N13/N$6*100</f>
        <v>7.0175438596491224</v>
      </c>
      <c r="P13" s="103">
        <f t="shared" ref="P13" si="102">P21+P29</f>
        <v>11</v>
      </c>
      <c r="Q13" s="158">
        <f t="shared" ref="Q13" si="103">P13/P$6*100</f>
        <v>17.460317460317459</v>
      </c>
      <c r="R13" s="103">
        <f t="shared" ref="R13" si="104">R21+R29</f>
        <v>5</v>
      </c>
      <c r="S13" s="159">
        <f t="shared" ref="S13" si="105">R13/R$6*100</f>
        <v>21.739130434782609</v>
      </c>
      <c r="T13" s="71">
        <f t="shared" ref="T13" si="106">T21+T29</f>
        <v>2</v>
      </c>
      <c r="U13" s="158">
        <f t="shared" ref="U13" si="107">T13/T$6*100</f>
        <v>1.9047619047619049</v>
      </c>
      <c r="V13" s="103">
        <f t="shared" ref="V13" si="108">V21+V29</f>
        <v>14</v>
      </c>
      <c r="W13" s="158">
        <f t="shared" ref="W13" si="109">V13/V$6*100</f>
        <v>19.17808219178082</v>
      </c>
      <c r="X13" s="103">
        <f t="shared" ref="X13" si="110">X21+X29</f>
        <v>6</v>
      </c>
      <c r="Y13" s="158">
        <f t="shared" ref="Y13" si="111">X13/X$6*100</f>
        <v>12.76595744680851</v>
      </c>
    </row>
    <row r="14" spans="2:25" ht="19.5" thickTop="1" x14ac:dyDescent="0.15">
      <c r="B14" s="239" t="s">
        <v>39</v>
      </c>
      <c r="C14" s="115" t="s">
        <v>8</v>
      </c>
      <c r="D14" s="60">
        <f>SUM(D$15:D$21)</f>
        <v>100</v>
      </c>
      <c r="E14" s="161">
        <v>100</v>
      </c>
      <c r="F14" s="105">
        <f>SUM(F$15:F$21)</f>
        <v>9</v>
      </c>
      <c r="G14" s="161">
        <v>100</v>
      </c>
      <c r="H14" s="105">
        <f>SUM(H$15:H$21)</f>
        <v>7</v>
      </c>
      <c r="I14" s="161">
        <v>100</v>
      </c>
      <c r="J14" s="105">
        <f>SUM(J$15:J$21)</f>
        <v>11</v>
      </c>
      <c r="K14" s="161">
        <v>100</v>
      </c>
      <c r="L14" s="105">
        <f>SUM(L$15:L$21)</f>
        <v>18</v>
      </c>
      <c r="M14" s="161">
        <v>100</v>
      </c>
      <c r="N14" s="105">
        <f>SUM(N$15:N$21)</f>
        <v>25</v>
      </c>
      <c r="O14" s="161">
        <v>100</v>
      </c>
      <c r="P14" s="105">
        <f>SUM(P$15:P$21)</f>
        <v>25</v>
      </c>
      <c r="Q14" s="161">
        <v>100</v>
      </c>
      <c r="R14" s="105">
        <f>SUM(R$15:R$21)</f>
        <v>5</v>
      </c>
      <c r="S14" s="162">
        <v>100</v>
      </c>
      <c r="T14" s="63">
        <f>SUM(T$15:T$21)</f>
        <v>41</v>
      </c>
      <c r="U14" s="161">
        <v>100</v>
      </c>
      <c r="V14" s="105">
        <f>SUM(V$15:V$21)</f>
        <v>28</v>
      </c>
      <c r="W14" s="161">
        <v>100</v>
      </c>
      <c r="X14" s="105">
        <f>SUM(X$15:X$21)</f>
        <v>15</v>
      </c>
      <c r="Y14" s="161">
        <v>100</v>
      </c>
    </row>
    <row r="15" spans="2:25" x14ac:dyDescent="0.15">
      <c r="B15" s="228"/>
      <c r="C15" s="109" t="s">
        <v>246</v>
      </c>
      <c r="D15" s="55">
        <v>74</v>
      </c>
      <c r="E15" s="177">
        <f t="shared" ref="E15:E20" si="112">D15/D$14*100</f>
        <v>74</v>
      </c>
      <c r="F15" s="110">
        <f>7+1</f>
        <v>8</v>
      </c>
      <c r="G15" s="177">
        <f t="shared" ref="G15:G21" si="113">F15/F$14*100</f>
        <v>88.888888888888886</v>
      </c>
      <c r="H15" s="110">
        <f>5+2</f>
        <v>7</v>
      </c>
      <c r="I15" s="177">
        <f t="shared" ref="I15" si="114">H15/H$14*100</f>
        <v>100</v>
      </c>
      <c r="J15" s="110">
        <f>7+1</f>
        <v>8</v>
      </c>
      <c r="K15" s="177">
        <f t="shared" ref="K15" si="115">J15/J$14*100</f>
        <v>72.727272727272734</v>
      </c>
      <c r="L15" s="110">
        <f>1+12+1</f>
        <v>14</v>
      </c>
      <c r="M15" s="177">
        <f t="shared" ref="M15" si="116">L15/L$14*100</f>
        <v>77.777777777777786</v>
      </c>
      <c r="N15" s="110">
        <f>1+12+3+2</f>
        <v>18</v>
      </c>
      <c r="O15" s="177">
        <f t="shared" ref="O15" si="117">N15/N$14*100</f>
        <v>72</v>
      </c>
      <c r="P15" s="110">
        <f>1+10+2+2</f>
        <v>15</v>
      </c>
      <c r="Q15" s="177">
        <f t="shared" ref="Q15" si="118">P15/P$14*100</f>
        <v>60</v>
      </c>
      <c r="R15" s="110">
        <v>4</v>
      </c>
      <c r="S15" s="178">
        <f t="shared" ref="S15" si="119">R15/R$14*100</f>
        <v>80</v>
      </c>
      <c r="T15" s="58">
        <f>1+26+3+1</f>
        <v>31</v>
      </c>
      <c r="U15" s="177">
        <f t="shared" ref="U15" si="120">T15/T$14*100</f>
        <v>75.609756097560975</v>
      </c>
      <c r="V15" s="110">
        <f>1+11+1+4</f>
        <v>17</v>
      </c>
      <c r="W15" s="177">
        <f t="shared" ref="W15" si="121">V15/V$14*100</f>
        <v>60.714285714285708</v>
      </c>
      <c r="X15" s="110">
        <f>1+8+2</f>
        <v>11</v>
      </c>
      <c r="Y15" s="177">
        <v>40</v>
      </c>
    </row>
    <row r="16" spans="2:25" x14ac:dyDescent="0.15">
      <c r="B16" s="228"/>
      <c r="C16" s="109" t="s">
        <v>247</v>
      </c>
      <c r="D16" s="55">
        <v>9</v>
      </c>
      <c r="E16" s="177">
        <f t="shared" si="112"/>
        <v>9</v>
      </c>
      <c r="F16" s="110">
        <v>1</v>
      </c>
      <c r="G16" s="177">
        <f t="shared" si="113"/>
        <v>11.111111111111111</v>
      </c>
      <c r="H16" s="110">
        <v>0</v>
      </c>
      <c r="I16" s="177">
        <f t="shared" ref="I16" si="122">H16/H$14*100</f>
        <v>0</v>
      </c>
      <c r="J16" s="110">
        <v>1</v>
      </c>
      <c r="K16" s="177">
        <f t="shared" ref="K16" si="123">J16/J$14*100</f>
        <v>9.0909090909090917</v>
      </c>
      <c r="L16" s="110">
        <v>3</v>
      </c>
      <c r="M16" s="177">
        <f t="shared" ref="M16" si="124">L16/L$14*100</f>
        <v>16.666666666666664</v>
      </c>
      <c r="N16" s="110">
        <v>4</v>
      </c>
      <c r="O16" s="177">
        <f t="shared" ref="O16" si="125">N16/N$14*100</f>
        <v>16</v>
      </c>
      <c r="P16" s="110">
        <v>0</v>
      </c>
      <c r="Q16" s="177">
        <f t="shared" ref="Q16" si="126">P16/P$14*100</f>
        <v>0</v>
      </c>
      <c r="R16" s="110">
        <v>0</v>
      </c>
      <c r="S16" s="178">
        <f t="shared" ref="S16" si="127">R16/R$14*100</f>
        <v>0</v>
      </c>
      <c r="T16" s="58">
        <v>6</v>
      </c>
      <c r="U16" s="177">
        <f t="shared" ref="U16" si="128">T16/T$14*100</f>
        <v>14.634146341463413</v>
      </c>
      <c r="V16" s="110">
        <v>2</v>
      </c>
      <c r="W16" s="177">
        <f t="shared" ref="W16" si="129">V16/V$14*100</f>
        <v>7.1428571428571423</v>
      </c>
      <c r="X16" s="110">
        <v>0</v>
      </c>
      <c r="Y16" s="177">
        <v>0</v>
      </c>
    </row>
    <row r="17" spans="2:25" x14ac:dyDescent="0.15">
      <c r="B17" s="228"/>
      <c r="C17" s="109" t="s">
        <v>248</v>
      </c>
      <c r="D17" s="55">
        <v>4</v>
      </c>
      <c r="E17" s="177">
        <f t="shared" si="112"/>
        <v>4</v>
      </c>
      <c r="F17" s="110">
        <v>0</v>
      </c>
      <c r="G17" s="177">
        <f t="shared" si="113"/>
        <v>0</v>
      </c>
      <c r="H17" s="110">
        <v>0</v>
      </c>
      <c r="I17" s="177">
        <f t="shared" ref="I17" si="130">H17/H$14*100</f>
        <v>0</v>
      </c>
      <c r="J17" s="110">
        <v>1</v>
      </c>
      <c r="K17" s="177">
        <f t="shared" ref="K17" si="131">J17/J$14*100</f>
        <v>9.0909090909090917</v>
      </c>
      <c r="L17" s="110">
        <v>0</v>
      </c>
      <c r="M17" s="177">
        <f t="shared" ref="M17" si="132">L17/L$14*100</f>
        <v>0</v>
      </c>
      <c r="N17" s="110">
        <v>1</v>
      </c>
      <c r="O17" s="177">
        <f t="shared" ref="O17" si="133">N17/N$14*100</f>
        <v>4</v>
      </c>
      <c r="P17" s="110">
        <v>2</v>
      </c>
      <c r="Q17" s="177">
        <f t="shared" ref="Q17" si="134">P17/P$14*100</f>
        <v>8</v>
      </c>
      <c r="R17" s="110">
        <v>0</v>
      </c>
      <c r="S17" s="178">
        <f t="shared" ref="S17" si="135">R17/R$14*100</f>
        <v>0</v>
      </c>
      <c r="T17" s="58">
        <v>1</v>
      </c>
      <c r="U17" s="177">
        <f t="shared" ref="U17" si="136">T17/T$14*100</f>
        <v>2.4390243902439024</v>
      </c>
      <c r="V17" s="110">
        <v>3</v>
      </c>
      <c r="W17" s="177">
        <f t="shared" ref="W17" si="137">V17/V$14*100</f>
        <v>10.714285714285714</v>
      </c>
      <c r="X17" s="110">
        <v>0</v>
      </c>
      <c r="Y17" s="177">
        <v>0</v>
      </c>
    </row>
    <row r="18" spans="2:25" x14ac:dyDescent="0.15">
      <c r="B18" s="228"/>
      <c r="C18" s="109" t="s">
        <v>249</v>
      </c>
      <c r="D18" s="55">
        <v>2</v>
      </c>
      <c r="E18" s="177">
        <f t="shared" si="112"/>
        <v>2</v>
      </c>
      <c r="F18" s="110">
        <v>0</v>
      </c>
      <c r="G18" s="177">
        <f t="shared" si="113"/>
        <v>0</v>
      </c>
      <c r="H18" s="110">
        <v>0</v>
      </c>
      <c r="I18" s="177">
        <f t="shared" ref="I18" si="138">H18/H$14*100</f>
        <v>0</v>
      </c>
      <c r="J18" s="110">
        <v>0</v>
      </c>
      <c r="K18" s="177">
        <f t="shared" ref="K18" si="139">J18/J$14*100</f>
        <v>0</v>
      </c>
      <c r="L18" s="110">
        <v>0</v>
      </c>
      <c r="M18" s="177">
        <f t="shared" ref="M18" si="140">L18/L$14*100</f>
        <v>0</v>
      </c>
      <c r="N18" s="110">
        <v>1</v>
      </c>
      <c r="O18" s="177">
        <f t="shared" ref="O18" si="141">N18/N$14*100</f>
        <v>4</v>
      </c>
      <c r="P18" s="110">
        <v>1</v>
      </c>
      <c r="Q18" s="177">
        <f t="shared" ref="Q18" si="142">P18/P$14*100</f>
        <v>4</v>
      </c>
      <c r="R18" s="110">
        <v>0</v>
      </c>
      <c r="S18" s="178">
        <f t="shared" ref="S18" si="143">R18/R$14*100</f>
        <v>0</v>
      </c>
      <c r="T18" s="58">
        <v>1</v>
      </c>
      <c r="U18" s="177">
        <f t="shared" ref="U18" si="144">T18/T$14*100</f>
        <v>2.4390243902439024</v>
      </c>
      <c r="V18" s="110">
        <v>0</v>
      </c>
      <c r="W18" s="177">
        <f t="shared" ref="W18" si="145">V18/V$14*100</f>
        <v>0</v>
      </c>
      <c r="X18" s="110">
        <v>1</v>
      </c>
      <c r="Y18" s="177">
        <v>10</v>
      </c>
    </row>
    <row r="19" spans="2:25" x14ac:dyDescent="0.15">
      <c r="B19" s="228"/>
      <c r="C19" s="109" t="s">
        <v>250</v>
      </c>
      <c r="D19" s="55">
        <v>4</v>
      </c>
      <c r="E19" s="177">
        <f t="shared" si="112"/>
        <v>4</v>
      </c>
      <c r="F19" s="110">
        <v>0</v>
      </c>
      <c r="G19" s="177">
        <f t="shared" si="113"/>
        <v>0</v>
      </c>
      <c r="H19" s="110">
        <v>0</v>
      </c>
      <c r="I19" s="177">
        <f t="shared" ref="I19" si="146">H19/H$14*100</f>
        <v>0</v>
      </c>
      <c r="J19" s="110">
        <v>1</v>
      </c>
      <c r="K19" s="177">
        <f t="shared" ref="K19" si="147">J19/J$14*100</f>
        <v>9.0909090909090917</v>
      </c>
      <c r="L19" s="110">
        <v>0</v>
      </c>
      <c r="M19" s="177">
        <f t="shared" ref="M19" si="148">L19/L$14*100</f>
        <v>0</v>
      </c>
      <c r="N19" s="110">
        <v>0</v>
      </c>
      <c r="O19" s="177">
        <f t="shared" ref="O19" si="149">N19/N$14*100</f>
        <v>0</v>
      </c>
      <c r="P19" s="110">
        <v>3</v>
      </c>
      <c r="Q19" s="177">
        <f t="shared" ref="Q19" si="150">P19/P$14*100</f>
        <v>12</v>
      </c>
      <c r="R19" s="110">
        <v>0</v>
      </c>
      <c r="S19" s="178">
        <f t="shared" ref="S19" si="151">R19/R$14*100</f>
        <v>0</v>
      </c>
      <c r="T19" s="58">
        <v>1</v>
      </c>
      <c r="U19" s="177">
        <f t="shared" ref="U19" si="152">T19/T$14*100</f>
        <v>2.4390243902439024</v>
      </c>
      <c r="V19" s="110">
        <v>1</v>
      </c>
      <c r="W19" s="177">
        <f t="shared" ref="W19" si="153">V19/V$14*100</f>
        <v>3.5714285714285712</v>
      </c>
      <c r="X19" s="110">
        <v>2</v>
      </c>
      <c r="Y19" s="177">
        <v>30</v>
      </c>
    </row>
    <row r="20" spans="2:25" x14ac:dyDescent="0.15">
      <c r="B20" s="228"/>
      <c r="C20" s="109" t="s">
        <v>251</v>
      </c>
      <c r="D20" s="55">
        <v>1</v>
      </c>
      <c r="E20" s="177">
        <f t="shared" si="112"/>
        <v>1</v>
      </c>
      <c r="F20" s="110">
        <v>0</v>
      </c>
      <c r="G20" s="177">
        <f t="shared" si="113"/>
        <v>0</v>
      </c>
      <c r="H20" s="110">
        <v>0</v>
      </c>
      <c r="I20" s="177">
        <f t="shared" ref="I20" si="154">H20/H$14*100</f>
        <v>0</v>
      </c>
      <c r="J20" s="110">
        <v>0</v>
      </c>
      <c r="K20" s="177">
        <f t="shared" ref="K20" si="155">J20/J$14*100</f>
        <v>0</v>
      </c>
      <c r="L20" s="110">
        <v>0</v>
      </c>
      <c r="M20" s="177">
        <f t="shared" ref="M20" si="156">L20/L$14*100</f>
        <v>0</v>
      </c>
      <c r="N20" s="110">
        <v>0</v>
      </c>
      <c r="O20" s="177">
        <f t="shared" ref="O20" si="157">N20/N$14*100</f>
        <v>0</v>
      </c>
      <c r="P20" s="110">
        <v>1</v>
      </c>
      <c r="Q20" s="177">
        <f t="shared" ref="Q20" si="158">P20/P$14*100</f>
        <v>4</v>
      </c>
      <c r="R20" s="110">
        <v>0</v>
      </c>
      <c r="S20" s="178">
        <f t="shared" ref="S20" si="159">R20/R$14*100</f>
        <v>0</v>
      </c>
      <c r="T20" s="58">
        <v>0</v>
      </c>
      <c r="U20" s="177">
        <f t="shared" ref="U20" si="160">T20/T$14*100</f>
        <v>0</v>
      </c>
      <c r="V20" s="110">
        <v>1</v>
      </c>
      <c r="W20" s="177">
        <f t="shared" ref="W20" si="161">V20/V$14*100</f>
        <v>3.5714285714285712</v>
      </c>
      <c r="X20" s="110">
        <v>0</v>
      </c>
      <c r="Y20" s="177">
        <v>0</v>
      </c>
    </row>
    <row r="21" spans="2:25" ht="19.5" thickBot="1" x14ac:dyDescent="0.2">
      <c r="B21" s="241"/>
      <c r="C21" s="112" t="s">
        <v>252</v>
      </c>
      <c r="D21" s="68">
        <v>6</v>
      </c>
      <c r="E21" s="158">
        <f>D21/D$14*100</f>
        <v>6</v>
      </c>
      <c r="F21" s="103">
        <v>0</v>
      </c>
      <c r="G21" s="158">
        <f t="shared" si="113"/>
        <v>0</v>
      </c>
      <c r="H21" s="103">
        <v>0</v>
      </c>
      <c r="I21" s="158">
        <f t="shared" ref="I21" si="162">H21/H$14*100</f>
        <v>0</v>
      </c>
      <c r="J21" s="103">
        <v>0</v>
      </c>
      <c r="K21" s="158">
        <f t="shared" ref="K21" si="163">J21/J$14*100</f>
        <v>0</v>
      </c>
      <c r="L21" s="103">
        <v>1</v>
      </c>
      <c r="M21" s="158">
        <f t="shared" ref="M21" si="164">L21/L$14*100</f>
        <v>5.5555555555555554</v>
      </c>
      <c r="N21" s="103">
        <v>1</v>
      </c>
      <c r="O21" s="158">
        <f t="shared" ref="O21" si="165">N21/N$14*100</f>
        <v>4</v>
      </c>
      <c r="P21" s="103">
        <v>3</v>
      </c>
      <c r="Q21" s="158">
        <f t="shared" ref="Q21" si="166">P21/P$14*100</f>
        <v>12</v>
      </c>
      <c r="R21" s="103">
        <v>1</v>
      </c>
      <c r="S21" s="159">
        <f t="shared" ref="S21" si="167">R21/R$14*100</f>
        <v>20</v>
      </c>
      <c r="T21" s="71">
        <v>1</v>
      </c>
      <c r="U21" s="158">
        <f t="shared" ref="U21" si="168">T21/T$14*100</f>
        <v>2.4390243902439024</v>
      </c>
      <c r="V21" s="103">
        <v>4</v>
      </c>
      <c r="W21" s="158">
        <f t="shared" ref="W21" si="169">V21/V$14*100</f>
        <v>14.285714285714285</v>
      </c>
      <c r="X21" s="103">
        <v>1</v>
      </c>
      <c r="Y21" s="158">
        <v>20</v>
      </c>
    </row>
    <row r="22" spans="2:25" ht="19.5" thickTop="1" x14ac:dyDescent="0.15">
      <c r="B22" s="239" t="s">
        <v>40</v>
      </c>
      <c r="C22" s="115" t="s">
        <v>8</v>
      </c>
      <c r="D22" s="60">
        <f>SUM(D$23:D$29)</f>
        <v>160</v>
      </c>
      <c r="E22" s="161">
        <v>100</v>
      </c>
      <c r="F22" s="105">
        <f>SUM(F$23:F$29)</f>
        <v>6</v>
      </c>
      <c r="G22" s="161">
        <v>100</v>
      </c>
      <c r="H22" s="105">
        <f>SUM(H$23:H$29)</f>
        <v>13</v>
      </c>
      <c r="I22" s="161">
        <v>100</v>
      </c>
      <c r="J22" s="105">
        <f>SUM(J$23:J$29)</f>
        <v>16</v>
      </c>
      <c r="K22" s="161">
        <v>100</v>
      </c>
      <c r="L22" s="105">
        <f>SUM(L$23:L$29)</f>
        <v>37</v>
      </c>
      <c r="M22" s="161">
        <v>100</v>
      </c>
      <c r="N22" s="105">
        <f>SUM(N$23:N$29)</f>
        <v>32</v>
      </c>
      <c r="O22" s="161">
        <v>100</v>
      </c>
      <c r="P22" s="105">
        <f>SUM(P$23:P$29)</f>
        <v>38</v>
      </c>
      <c r="Q22" s="161">
        <v>100</v>
      </c>
      <c r="R22" s="105">
        <f>SUM(R$23:R$29)</f>
        <v>18</v>
      </c>
      <c r="S22" s="162">
        <v>100</v>
      </c>
      <c r="T22" s="63">
        <f>SUM(T$23:T$29)</f>
        <v>64</v>
      </c>
      <c r="U22" s="161">
        <v>100</v>
      </c>
      <c r="V22" s="105">
        <f>SUM(V$23:V$29)</f>
        <v>45</v>
      </c>
      <c r="W22" s="161">
        <v>100</v>
      </c>
      <c r="X22" s="105">
        <f>SUM(X$23:X$29)</f>
        <v>32</v>
      </c>
      <c r="Y22" s="161">
        <v>100</v>
      </c>
    </row>
    <row r="23" spans="2:25" x14ac:dyDescent="0.15">
      <c r="B23" s="228"/>
      <c r="C23" s="109" t="s">
        <v>253</v>
      </c>
      <c r="D23" s="55">
        <f>2+90+15+19</f>
        <v>126</v>
      </c>
      <c r="E23" s="177">
        <f>D23/D$22*100</f>
        <v>78.75</v>
      </c>
      <c r="F23" s="110">
        <v>5</v>
      </c>
      <c r="G23" s="177">
        <f>F23/F$22*100</f>
        <v>83.333333333333343</v>
      </c>
      <c r="H23" s="110">
        <v>13</v>
      </c>
      <c r="I23" s="177">
        <f>H23/H$22*100</f>
        <v>100</v>
      </c>
      <c r="J23" s="110">
        <v>15</v>
      </c>
      <c r="K23" s="177">
        <f>J23/J$22*100</f>
        <v>93.75</v>
      </c>
      <c r="L23" s="110">
        <v>33</v>
      </c>
      <c r="M23" s="177">
        <f>L23/L$22*100</f>
        <v>89.189189189189193</v>
      </c>
      <c r="N23" s="110">
        <v>23</v>
      </c>
      <c r="O23" s="177">
        <f>N23/N$22*100</f>
        <v>71.875</v>
      </c>
      <c r="P23" s="110">
        <v>26</v>
      </c>
      <c r="Q23" s="177">
        <f>P23/P$22*100</f>
        <v>68.421052631578945</v>
      </c>
      <c r="R23" s="110">
        <v>11</v>
      </c>
      <c r="S23" s="178">
        <f>R23/R$22*100</f>
        <v>61.111111111111114</v>
      </c>
      <c r="T23" s="58">
        <v>58</v>
      </c>
      <c r="U23" s="177">
        <f>T23/T$22*100</f>
        <v>90.625</v>
      </c>
      <c r="V23" s="110">
        <v>27</v>
      </c>
      <c r="W23" s="177">
        <f>V23/V$22*100</f>
        <v>60</v>
      </c>
      <c r="X23" s="110">
        <v>23</v>
      </c>
      <c r="Y23" s="177">
        <f>X23/X$22*100</f>
        <v>71.875</v>
      </c>
    </row>
    <row r="24" spans="2:25" x14ac:dyDescent="0.15">
      <c r="B24" s="228"/>
      <c r="C24" s="109" t="s">
        <v>254</v>
      </c>
      <c r="D24" s="55">
        <v>7</v>
      </c>
      <c r="E24" s="177">
        <f t="shared" ref="E24:E29" si="170">D24/D$22*100</f>
        <v>4.375</v>
      </c>
      <c r="F24" s="110">
        <v>0</v>
      </c>
      <c r="G24" s="177">
        <f t="shared" ref="G24" si="171">F24/F$22*100</f>
        <v>0</v>
      </c>
      <c r="H24" s="110">
        <v>0</v>
      </c>
      <c r="I24" s="177">
        <f t="shared" ref="I24" si="172">H24/H$22*100</f>
        <v>0</v>
      </c>
      <c r="J24" s="110">
        <v>1</v>
      </c>
      <c r="K24" s="177">
        <f t="shared" ref="K24" si="173">J24/J$22*100</f>
        <v>6.25</v>
      </c>
      <c r="L24" s="110">
        <v>1</v>
      </c>
      <c r="M24" s="177">
        <f t="shared" ref="M24" si="174">L24/L$22*100</f>
        <v>2.7027027027027026</v>
      </c>
      <c r="N24" s="110">
        <v>2</v>
      </c>
      <c r="O24" s="177">
        <f t="shared" ref="O24" si="175">N24/N$22*100</f>
        <v>6.25</v>
      </c>
      <c r="P24" s="110">
        <v>0</v>
      </c>
      <c r="Q24" s="177">
        <f t="shared" ref="Q24" si="176">P24/P$22*100</f>
        <v>0</v>
      </c>
      <c r="R24" s="110">
        <v>3</v>
      </c>
      <c r="S24" s="178">
        <f t="shared" ref="S24" si="177">R24/R$22*100</f>
        <v>16.666666666666664</v>
      </c>
      <c r="T24" s="58">
        <v>3</v>
      </c>
      <c r="U24" s="177">
        <f t="shared" ref="U24" si="178">T24/T$22*100</f>
        <v>4.6875</v>
      </c>
      <c r="V24" s="110">
        <v>1</v>
      </c>
      <c r="W24" s="177">
        <f t="shared" ref="W24" si="179">V24/V$22*100</f>
        <v>2.2222222222222223</v>
      </c>
      <c r="X24" s="110">
        <v>3</v>
      </c>
      <c r="Y24" s="177">
        <f t="shared" ref="Y24" si="180">X24/X$22*100</f>
        <v>9.375</v>
      </c>
    </row>
    <row r="25" spans="2:25" x14ac:dyDescent="0.15">
      <c r="B25" s="228"/>
      <c r="C25" s="109" t="s">
        <v>255</v>
      </c>
      <c r="D25" s="55">
        <v>1</v>
      </c>
      <c r="E25" s="177">
        <f t="shared" si="170"/>
        <v>0.625</v>
      </c>
      <c r="F25" s="110">
        <v>0</v>
      </c>
      <c r="G25" s="177">
        <f t="shared" ref="G25" si="181">F25/F$22*100</f>
        <v>0</v>
      </c>
      <c r="H25" s="110">
        <v>0</v>
      </c>
      <c r="I25" s="177">
        <f t="shared" ref="I25" si="182">H25/H$22*100</f>
        <v>0</v>
      </c>
      <c r="J25" s="110">
        <v>0</v>
      </c>
      <c r="K25" s="177">
        <f t="shared" ref="K25" si="183">J25/J$22*100</f>
        <v>0</v>
      </c>
      <c r="L25" s="110">
        <v>0</v>
      </c>
      <c r="M25" s="177">
        <f t="shared" ref="M25" si="184">L25/L$22*100</f>
        <v>0</v>
      </c>
      <c r="N25" s="110">
        <v>1</v>
      </c>
      <c r="O25" s="177">
        <f t="shared" ref="O25" si="185">N25/N$22*100</f>
        <v>3.125</v>
      </c>
      <c r="P25" s="110">
        <v>0</v>
      </c>
      <c r="Q25" s="177">
        <f t="shared" ref="Q25" si="186">P25/P$22*100</f>
        <v>0</v>
      </c>
      <c r="R25" s="110">
        <v>0</v>
      </c>
      <c r="S25" s="178">
        <f t="shared" ref="S25" si="187">R25/R$22*100</f>
        <v>0</v>
      </c>
      <c r="T25" s="58">
        <v>0</v>
      </c>
      <c r="U25" s="177">
        <f t="shared" ref="U25" si="188">T25/T$22*100</f>
        <v>0</v>
      </c>
      <c r="V25" s="110">
        <v>1</v>
      </c>
      <c r="W25" s="177">
        <f t="shared" ref="W25" si="189">V25/V$22*100</f>
        <v>2.2222222222222223</v>
      </c>
      <c r="X25" s="110">
        <v>0</v>
      </c>
      <c r="Y25" s="177">
        <f t="shared" ref="Y25" si="190">X25/X$22*100</f>
        <v>0</v>
      </c>
    </row>
    <row r="26" spans="2:25" x14ac:dyDescent="0.15">
      <c r="B26" s="228"/>
      <c r="C26" s="109" t="s">
        <v>256</v>
      </c>
      <c r="D26" s="55">
        <v>4</v>
      </c>
      <c r="E26" s="177">
        <f t="shared" si="170"/>
        <v>2.5</v>
      </c>
      <c r="F26" s="110">
        <v>0</v>
      </c>
      <c r="G26" s="177">
        <f t="shared" ref="G26" si="191">F26/F$22*100</f>
        <v>0</v>
      </c>
      <c r="H26" s="110">
        <v>0</v>
      </c>
      <c r="I26" s="177">
        <f t="shared" ref="I26" si="192">H26/H$22*100</f>
        <v>0</v>
      </c>
      <c r="J26" s="110">
        <v>0</v>
      </c>
      <c r="K26" s="177">
        <f t="shared" ref="K26" si="193">J26/J$22*100</f>
        <v>0</v>
      </c>
      <c r="L26" s="110">
        <v>2</v>
      </c>
      <c r="M26" s="177">
        <f t="shared" ref="M26" si="194">L26/L$22*100</f>
        <v>5.4054054054054053</v>
      </c>
      <c r="N26" s="110">
        <v>1</v>
      </c>
      <c r="O26" s="177">
        <f t="shared" ref="O26" si="195">N26/N$22*100</f>
        <v>3.125</v>
      </c>
      <c r="P26" s="110">
        <v>1</v>
      </c>
      <c r="Q26" s="177">
        <f t="shared" ref="Q26" si="196">P26/P$22*100</f>
        <v>2.6315789473684208</v>
      </c>
      <c r="R26" s="110">
        <v>0</v>
      </c>
      <c r="S26" s="178">
        <f t="shared" ref="S26" si="197">R26/R$22*100</f>
        <v>0</v>
      </c>
      <c r="T26" s="58">
        <v>2</v>
      </c>
      <c r="U26" s="177">
        <f t="shared" ref="U26" si="198">T26/T$22*100</f>
        <v>3.125</v>
      </c>
      <c r="V26" s="110">
        <v>2</v>
      </c>
      <c r="W26" s="177">
        <f t="shared" ref="W26" si="199">V26/V$22*100</f>
        <v>4.4444444444444446</v>
      </c>
      <c r="X26" s="110">
        <v>0</v>
      </c>
      <c r="Y26" s="177">
        <f t="shared" ref="Y26" si="200">X26/X$22*100</f>
        <v>0</v>
      </c>
    </row>
    <row r="27" spans="2:25" x14ac:dyDescent="0.15">
      <c r="B27" s="228"/>
      <c r="C27" s="109" t="s">
        <v>257</v>
      </c>
      <c r="D27" s="55">
        <v>4</v>
      </c>
      <c r="E27" s="177">
        <f t="shared" si="170"/>
        <v>2.5</v>
      </c>
      <c r="F27" s="110">
        <v>0</v>
      </c>
      <c r="G27" s="177">
        <f t="shared" ref="G27" si="201">F27/F$22*100</f>
        <v>0</v>
      </c>
      <c r="H27" s="110">
        <v>0</v>
      </c>
      <c r="I27" s="177">
        <f t="shared" ref="I27" si="202">H27/H$22*100</f>
        <v>0</v>
      </c>
      <c r="J27" s="110">
        <v>0</v>
      </c>
      <c r="K27" s="177">
        <f t="shared" ref="K27" si="203">J27/J$22*100</f>
        <v>0</v>
      </c>
      <c r="L27" s="110">
        <v>0</v>
      </c>
      <c r="M27" s="177">
        <f t="shared" ref="M27" si="204">L27/L$22*100</f>
        <v>0</v>
      </c>
      <c r="N27" s="110">
        <v>1</v>
      </c>
      <c r="O27" s="177">
        <f t="shared" ref="O27" si="205">N27/N$22*100</f>
        <v>3.125</v>
      </c>
      <c r="P27" s="110">
        <v>3</v>
      </c>
      <c r="Q27" s="177">
        <f t="shared" ref="Q27" si="206">P27/P$22*100</f>
        <v>7.8947368421052628</v>
      </c>
      <c r="R27" s="110">
        <v>0</v>
      </c>
      <c r="S27" s="178">
        <f t="shared" ref="S27" si="207">R27/R$22*100</f>
        <v>0</v>
      </c>
      <c r="T27" s="58">
        <v>0</v>
      </c>
      <c r="U27" s="177">
        <f t="shared" ref="U27" si="208">T27/T$22*100</f>
        <v>0</v>
      </c>
      <c r="V27" s="110">
        <v>3</v>
      </c>
      <c r="W27" s="177">
        <f t="shared" ref="W27" si="209">V27/V$22*100</f>
        <v>6.666666666666667</v>
      </c>
      <c r="X27" s="110">
        <v>1</v>
      </c>
      <c r="Y27" s="177">
        <f t="shared" ref="Y27" si="210">X27/X$22*100</f>
        <v>3.125</v>
      </c>
    </row>
    <row r="28" spans="2:25" x14ac:dyDescent="0.15">
      <c r="B28" s="240"/>
      <c r="C28" s="109" t="s">
        <v>258</v>
      </c>
      <c r="D28" s="55">
        <v>1</v>
      </c>
      <c r="E28" s="177">
        <f t="shared" si="170"/>
        <v>0.625</v>
      </c>
      <c r="F28" s="110">
        <v>0</v>
      </c>
      <c r="G28" s="177">
        <f t="shared" ref="G28" si="211">F28/F$22*100</f>
        <v>0</v>
      </c>
      <c r="H28" s="110">
        <v>0</v>
      </c>
      <c r="I28" s="177">
        <f t="shared" ref="I28" si="212">H28/H$22*100</f>
        <v>0</v>
      </c>
      <c r="J28" s="110">
        <v>0</v>
      </c>
      <c r="K28" s="177">
        <f t="shared" ref="K28" si="213">J28/J$22*100</f>
        <v>0</v>
      </c>
      <c r="L28" s="110">
        <v>0</v>
      </c>
      <c r="M28" s="177">
        <f t="shared" ref="M28" si="214">L28/L$22*100</f>
        <v>0</v>
      </c>
      <c r="N28" s="110">
        <v>1</v>
      </c>
      <c r="O28" s="177">
        <f t="shared" ref="O28" si="215">N28/N$22*100</f>
        <v>3.125</v>
      </c>
      <c r="P28" s="110">
        <v>0</v>
      </c>
      <c r="Q28" s="177">
        <f t="shared" ref="Q28" si="216">P28/P$22*100</f>
        <v>0</v>
      </c>
      <c r="R28" s="110">
        <v>0</v>
      </c>
      <c r="S28" s="178">
        <f t="shared" ref="S28" si="217">R28/R$22*100</f>
        <v>0</v>
      </c>
      <c r="T28" s="58">
        <v>0</v>
      </c>
      <c r="U28" s="177">
        <f t="shared" ref="U28" si="218">T28/T$22*100</f>
        <v>0</v>
      </c>
      <c r="V28" s="110">
        <v>1</v>
      </c>
      <c r="W28" s="177">
        <f t="shared" ref="W28" si="219">V28/V$22*100</f>
        <v>2.2222222222222223</v>
      </c>
      <c r="X28" s="110">
        <v>0</v>
      </c>
      <c r="Y28" s="177">
        <f t="shared" ref="Y28" si="220">X28/X$22*100</f>
        <v>0</v>
      </c>
    </row>
    <row r="29" spans="2:25" x14ac:dyDescent="0.15">
      <c r="B29" s="240"/>
      <c r="C29" s="115" t="s">
        <v>259</v>
      </c>
      <c r="D29" s="60">
        <v>17</v>
      </c>
      <c r="E29" s="161">
        <f t="shared" si="170"/>
        <v>10.625</v>
      </c>
      <c r="F29" s="105">
        <v>1</v>
      </c>
      <c r="G29" s="161">
        <f t="shared" ref="G29" si="221">F29/F$22*100</f>
        <v>16.666666666666664</v>
      </c>
      <c r="H29" s="105">
        <v>0</v>
      </c>
      <c r="I29" s="161">
        <f t="shared" ref="I29" si="222">H29/H$22*100</f>
        <v>0</v>
      </c>
      <c r="J29" s="105">
        <v>0</v>
      </c>
      <c r="K29" s="161">
        <f t="shared" ref="K29" si="223">J29/J$22*100</f>
        <v>0</v>
      </c>
      <c r="L29" s="105">
        <v>1</v>
      </c>
      <c r="M29" s="161">
        <f t="shared" ref="M29" si="224">L29/L$22*100</f>
        <v>2.7027027027027026</v>
      </c>
      <c r="N29" s="105">
        <v>3</v>
      </c>
      <c r="O29" s="161">
        <f t="shared" ref="O29" si="225">N29/N$22*100</f>
        <v>9.375</v>
      </c>
      <c r="P29" s="105">
        <v>8</v>
      </c>
      <c r="Q29" s="161">
        <f t="shared" ref="Q29" si="226">P29/P$22*100</f>
        <v>21.052631578947366</v>
      </c>
      <c r="R29" s="105">
        <v>4</v>
      </c>
      <c r="S29" s="162">
        <f t="shared" ref="S29" si="227">R29/R$22*100</f>
        <v>22.222222222222221</v>
      </c>
      <c r="T29" s="63">
        <v>1</v>
      </c>
      <c r="U29" s="161">
        <f t="shared" ref="U29" si="228">T29/T$22*100</f>
        <v>1.5625</v>
      </c>
      <c r="V29" s="105">
        <v>10</v>
      </c>
      <c r="W29" s="161">
        <f t="shared" ref="W29" si="229">V29/V$22*100</f>
        <v>22.222222222222221</v>
      </c>
      <c r="X29" s="105">
        <v>5</v>
      </c>
      <c r="Y29" s="161">
        <f t="shared" ref="Y29" si="230">X29/X$22*100</f>
        <v>15.625</v>
      </c>
    </row>
    <row r="30" spans="2:25" x14ac:dyDescent="0.15">
      <c r="Y30" s="3"/>
    </row>
    <row r="31" spans="2:25" x14ac:dyDescent="0.15">
      <c r="C31" s="191" t="s">
        <v>236</v>
      </c>
    </row>
    <row r="32" spans="2:25" x14ac:dyDescent="0.15">
      <c r="C32" s="191" t="s">
        <v>237</v>
      </c>
    </row>
    <row r="33" spans="3:3" x14ac:dyDescent="0.15">
      <c r="C33" s="1" t="s">
        <v>238</v>
      </c>
    </row>
    <row r="35" spans="3:3" x14ac:dyDescent="0.15">
      <c r="C35" s="1" t="s">
        <v>240</v>
      </c>
    </row>
    <row r="36" spans="3:3" x14ac:dyDescent="0.15">
      <c r="C36" s="1" t="s">
        <v>241</v>
      </c>
    </row>
    <row r="37" spans="3:3" x14ac:dyDescent="0.15">
      <c r="C37" s="1" t="s">
        <v>242</v>
      </c>
    </row>
    <row r="38" spans="3:3" x14ac:dyDescent="0.15">
      <c r="C38" s="1" t="s">
        <v>243</v>
      </c>
    </row>
    <row r="40" spans="3:3" x14ac:dyDescent="0.15">
      <c r="C40" s="1" t="s">
        <v>260</v>
      </c>
    </row>
    <row r="41" spans="3:3" x14ac:dyDescent="0.15">
      <c r="C41" s="191" t="s">
        <v>261</v>
      </c>
    </row>
    <row r="42" spans="3:3" x14ac:dyDescent="0.15">
      <c r="C42" s="1" t="s">
        <v>262</v>
      </c>
    </row>
  </sheetData>
  <mergeCells count="14">
    <mergeCell ref="V4:W4"/>
    <mergeCell ref="X4:Y4"/>
    <mergeCell ref="B6:B13"/>
    <mergeCell ref="D4:E4"/>
    <mergeCell ref="F4:G4"/>
    <mergeCell ref="H4:I4"/>
    <mergeCell ref="J4:K4"/>
    <mergeCell ref="L4:M4"/>
    <mergeCell ref="N4:O4"/>
    <mergeCell ref="B14:B21"/>
    <mergeCell ref="B22:B29"/>
    <mergeCell ref="P4:Q4"/>
    <mergeCell ref="R4:S4"/>
    <mergeCell ref="T4:U4"/>
  </mergeCells>
  <phoneticPr fontId="18"/>
  <printOptions horizontalCentered="1"/>
  <pageMargins left="0.31496062992125984" right="0.31496062992125984" top="0.59055118110236227" bottom="0.39370078740157483" header="0.31496062992125984" footer="0.19685039370078741"/>
  <pageSetup paperSize="9" scale="65" firstPageNumber="176" orientation="landscape" useFirstPageNumber="1" horizontalDpi="1200" verticalDpi="1200" r:id="rId1"/>
  <headerFooter>
    <oddFooter>&amp;C&amp;"HG丸ｺﾞｼｯｸM-PRO,標準"&amp;8鳥取県福祉保健部健康医療局健康政策課
― &amp;P ―</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rgb="FFFF0000"/>
  </sheetPr>
  <dimension ref="B1:Y36"/>
  <sheetViews>
    <sheetView view="pageBreakPreview" zoomScale="60" zoomScaleNormal="80" workbookViewId="0"/>
  </sheetViews>
  <sheetFormatPr defaultRowHeight="18.75" x14ac:dyDescent="0.15"/>
  <cols>
    <col min="1" max="2" width="3.625" style="1" customWidth="1"/>
    <col min="3" max="3" width="23.125" style="1" customWidth="1"/>
    <col min="4" max="4" width="6.125" style="1" customWidth="1"/>
    <col min="5" max="5" width="9" style="1"/>
    <col min="6" max="6" width="6.125" style="1" customWidth="1"/>
    <col min="7" max="7" width="9" style="1"/>
    <col min="8" max="8" width="6.125" style="1" customWidth="1"/>
    <col min="9" max="9" width="9" style="1"/>
    <col min="10" max="10" width="6.125" style="1" customWidth="1"/>
    <col min="11" max="11" width="9" style="1"/>
    <col min="12" max="12" width="6.125" style="1" customWidth="1"/>
    <col min="13" max="13" width="9" style="1"/>
    <col min="14" max="14" width="6.125" style="1" customWidth="1"/>
    <col min="15" max="15" width="9" style="1"/>
    <col min="16" max="16" width="6.125" style="1" customWidth="1"/>
    <col min="17" max="17" width="9" style="1"/>
    <col min="18" max="18" width="6.125" style="1" customWidth="1"/>
    <col min="19" max="16384" width="9" style="1"/>
  </cols>
  <sheetData>
    <row r="1" spans="2:25" ht="18.75" customHeight="1" x14ac:dyDescent="0.15"/>
    <row r="2" spans="2:25" ht="18.75" customHeight="1" x14ac:dyDescent="0.15">
      <c r="B2" s="2" t="s">
        <v>263</v>
      </c>
    </row>
    <row r="3" spans="2:25" ht="18.75" customHeight="1" x14ac:dyDescent="0.15"/>
    <row r="4" spans="2:25" x14ac:dyDescent="0.15">
      <c r="B4" s="37"/>
      <c r="C4" s="38"/>
      <c r="D4" s="230" t="s">
        <v>8</v>
      </c>
      <c r="E4" s="223"/>
      <c r="F4" s="230" t="s">
        <v>9</v>
      </c>
      <c r="G4" s="223"/>
      <c r="H4" s="230" t="s">
        <v>10</v>
      </c>
      <c r="I4" s="223"/>
      <c r="J4" s="230" t="s">
        <v>11</v>
      </c>
      <c r="K4" s="223"/>
      <c r="L4" s="230" t="s">
        <v>12</v>
      </c>
      <c r="M4" s="223"/>
      <c r="N4" s="230" t="s">
        <v>13</v>
      </c>
      <c r="O4" s="223"/>
      <c r="P4" s="230" t="s">
        <v>14</v>
      </c>
      <c r="Q4" s="223"/>
      <c r="R4" s="230" t="s">
        <v>25</v>
      </c>
      <c r="S4" s="231"/>
      <c r="T4" s="242" t="s">
        <v>44</v>
      </c>
      <c r="U4" s="223"/>
      <c r="V4" s="230" t="s">
        <v>45</v>
      </c>
      <c r="W4" s="223"/>
      <c r="X4" s="230" t="s">
        <v>46</v>
      </c>
      <c r="Y4" s="223"/>
    </row>
    <row r="5" spans="2:25" x14ac:dyDescent="0.15">
      <c r="B5" s="98"/>
      <c r="C5" s="99"/>
      <c r="D5" s="41" t="s">
        <v>5</v>
      </c>
      <c r="E5" s="42" t="s">
        <v>264</v>
      </c>
      <c r="F5" s="100" t="s">
        <v>5</v>
      </c>
      <c r="G5" s="42" t="s">
        <v>264</v>
      </c>
      <c r="H5" s="100" t="s">
        <v>5</v>
      </c>
      <c r="I5" s="42" t="s">
        <v>264</v>
      </c>
      <c r="J5" s="100" t="s">
        <v>5</v>
      </c>
      <c r="K5" s="42" t="s">
        <v>264</v>
      </c>
      <c r="L5" s="100" t="s">
        <v>5</v>
      </c>
      <c r="M5" s="42" t="s">
        <v>264</v>
      </c>
      <c r="N5" s="100" t="s">
        <v>5</v>
      </c>
      <c r="O5" s="42" t="s">
        <v>264</v>
      </c>
      <c r="P5" s="100" t="s">
        <v>5</v>
      </c>
      <c r="Q5" s="42" t="s">
        <v>264</v>
      </c>
      <c r="R5" s="100" t="s">
        <v>5</v>
      </c>
      <c r="S5" s="43" t="s">
        <v>264</v>
      </c>
      <c r="T5" s="44" t="s">
        <v>5</v>
      </c>
      <c r="U5" s="42" t="s">
        <v>264</v>
      </c>
      <c r="V5" s="100" t="s">
        <v>5</v>
      </c>
      <c r="W5" s="42" t="s">
        <v>264</v>
      </c>
      <c r="X5" s="100" t="s">
        <v>5</v>
      </c>
      <c r="Y5" s="42" t="s">
        <v>264</v>
      </c>
    </row>
    <row r="6" spans="2:25" x14ac:dyDescent="0.15">
      <c r="B6" s="240" t="s">
        <v>37</v>
      </c>
      <c r="C6" s="164" t="s">
        <v>8</v>
      </c>
      <c r="D6" s="45">
        <f>D12+D18</f>
        <v>260</v>
      </c>
      <c r="E6" s="137">
        <v>100</v>
      </c>
      <c r="F6" s="101">
        <f t="shared" ref="F6" si="0">F12+F18</f>
        <v>15</v>
      </c>
      <c r="G6" s="137">
        <v>100</v>
      </c>
      <c r="H6" s="101">
        <f t="shared" ref="H6" si="1">H12+H18</f>
        <v>20</v>
      </c>
      <c r="I6" s="137">
        <v>100</v>
      </c>
      <c r="J6" s="101">
        <f t="shared" ref="J6" si="2">J12+J18</f>
        <v>27</v>
      </c>
      <c r="K6" s="137">
        <v>100</v>
      </c>
      <c r="L6" s="101">
        <f t="shared" ref="L6" si="3">L12+L18</f>
        <v>55</v>
      </c>
      <c r="M6" s="137">
        <v>100</v>
      </c>
      <c r="N6" s="101">
        <f t="shared" ref="N6" si="4">N12+N18</f>
        <v>57</v>
      </c>
      <c r="O6" s="137">
        <v>100</v>
      </c>
      <c r="P6" s="101">
        <f t="shared" ref="P6" si="5">P12+P18</f>
        <v>63</v>
      </c>
      <c r="Q6" s="137">
        <v>100</v>
      </c>
      <c r="R6" s="101">
        <f t="shared" ref="R6" si="6">R12+R18</f>
        <v>23</v>
      </c>
      <c r="S6" s="138">
        <v>100</v>
      </c>
      <c r="T6" s="48">
        <f t="shared" ref="T6" si="7">T12+T18</f>
        <v>105</v>
      </c>
      <c r="U6" s="137">
        <v>100</v>
      </c>
      <c r="V6" s="101">
        <f t="shared" ref="V6" si="8">V12+V18</f>
        <v>73</v>
      </c>
      <c r="W6" s="137">
        <v>100</v>
      </c>
      <c r="X6" s="101">
        <f t="shared" ref="X6" si="9">X12+X18</f>
        <v>47</v>
      </c>
      <c r="Y6" s="137">
        <v>100</v>
      </c>
    </row>
    <row r="7" spans="2:25" x14ac:dyDescent="0.15">
      <c r="B7" s="232"/>
      <c r="C7" s="109" t="s">
        <v>246</v>
      </c>
      <c r="D7" s="55">
        <f t="shared" ref="D7:D11" si="10">D13+D19</f>
        <v>200</v>
      </c>
      <c r="E7" s="177">
        <f>D7/D$6*100</f>
        <v>76.923076923076934</v>
      </c>
      <c r="F7" s="110">
        <f t="shared" ref="F7" si="11">F13+F19</f>
        <v>13</v>
      </c>
      <c r="G7" s="177">
        <f t="shared" ref="G7" si="12">F7/F$6*100</f>
        <v>86.666666666666671</v>
      </c>
      <c r="H7" s="110">
        <f t="shared" ref="H7" si="13">H13+H19</f>
        <v>20</v>
      </c>
      <c r="I7" s="177">
        <f t="shared" ref="I7" si="14">H7/H$6*100</f>
        <v>100</v>
      </c>
      <c r="J7" s="110">
        <f t="shared" ref="J7" si="15">J13+J19</f>
        <v>23</v>
      </c>
      <c r="K7" s="177">
        <f t="shared" ref="K7" si="16">J7/J$6*100</f>
        <v>85.18518518518519</v>
      </c>
      <c r="L7" s="110">
        <f t="shared" ref="L7" si="17">L13+L19</f>
        <v>47</v>
      </c>
      <c r="M7" s="177">
        <f t="shared" ref="M7" si="18">L7/L$6*100</f>
        <v>85.454545454545453</v>
      </c>
      <c r="N7" s="110">
        <f t="shared" ref="N7" si="19">N13+N19</f>
        <v>40</v>
      </c>
      <c r="O7" s="177">
        <f t="shared" ref="O7" si="20">N7/N$6*100</f>
        <v>70.175438596491219</v>
      </c>
      <c r="P7" s="110">
        <f t="shared" ref="P7" si="21">P13+P19</f>
        <v>41</v>
      </c>
      <c r="Q7" s="177">
        <f t="shared" ref="Q7" si="22">P7/P$6*100</f>
        <v>65.079365079365076</v>
      </c>
      <c r="R7" s="110">
        <f t="shared" ref="R7" si="23">R13+R19</f>
        <v>15</v>
      </c>
      <c r="S7" s="178">
        <f t="shared" ref="S7" si="24">R7/R$6*100</f>
        <v>65.217391304347828</v>
      </c>
      <c r="T7" s="58">
        <f t="shared" ref="T7" si="25">T13+T19</f>
        <v>89</v>
      </c>
      <c r="U7" s="177">
        <f t="shared" ref="U7" si="26">T7/T$6*100</f>
        <v>84.761904761904759</v>
      </c>
      <c r="V7" s="110">
        <f t="shared" ref="V7" si="27">V13+V19</f>
        <v>43</v>
      </c>
      <c r="W7" s="177">
        <f t="shared" ref="W7" si="28">V7/V$6*100</f>
        <v>58.904109589041099</v>
      </c>
      <c r="X7" s="110">
        <f t="shared" ref="X7" si="29">X13+X19</f>
        <v>34</v>
      </c>
      <c r="Y7" s="177">
        <f t="shared" ref="Y7" si="30">X7/X$6*100</f>
        <v>72.340425531914903</v>
      </c>
    </row>
    <row r="8" spans="2:25" x14ac:dyDescent="0.15">
      <c r="B8" s="232"/>
      <c r="C8" s="109" t="s">
        <v>265</v>
      </c>
      <c r="D8" s="55">
        <f t="shared" si="10"/>
        <v>34</v>
      </c>
      <c r="E8" s="177">
        <f t="shared" ref="E8:E11" si="31">D8/D$6*100</f>
        <v>13.076923076923078</v>
      </c>
      <c r="F8" s="110">
        <f t="shared" ref="F8" si="32">F14+F20</f>
        <v>1</v>
      </c>
      <c r="G8" s="177">
        <f t="shared" ref="G8" si="33">F8/F$6*100</f>
        <v>6.666666666666667</v>
      </c>
      <c r="H8" s="110">
        <f t="shared" ref="H8" si="34">H14+H20</f>
        <v>0</v>
      </c>
      <c r="I8" s="177">
        <f t="shared" ref="I8" si="35">H8/H$6*100</f>
        <v>0</v>
      </c>
      <c r="J8" s="110">
        <f t="shared" ref="J8" si="36">J14+J20</f>
        <v>2</v>
      </c>
      <c r="K8" s="177">
        <f t="shared" ref="K8" si="37">J8/J$6*100</f>
        <v>7.4074074074074066</v>
      </c>
      <c r="L8" s="110">
        <f t="shared" ref="L8" si="38">L14+L20</f>
        <v>5</v>
      </c>
      <c r="M8" s="177">
        <f t="shared" ref="M8" si="39">L8/L$6*100</f>
        <v>9.0909090909090917</v>
      </c>
      <c r="N8" s="110">
        <f t="shared" ref="N8" si="40">N14+N20</f>
        <v>9</v>
      </c>
      <c r="O8" s="177">
        <f t="shared" ref="O8" si="41">N8/N$6*100</f>
        <v>15.789473684210526</v>
      </c>
      <c r="P8" s="110">
        <f t="shared" ref="P8" si="42">P14+P20</f>
        <v>14</v>
      </c>
      <c r="Q8" s="177">
        <f t="shared" ref="Q8" si="43">P8/P$6*100</f>
        <v>22.222222222222221</v>
      </c>
      <c r="R8" s="110">
        <f t="shared" ref="R8" si="44">R14+R20</f>
        <v>4</v>
      </c>
      <c r="S8" s="178">
        <f t="shared" ref="S8" si="45">R8/R$6*100</f>
        <v>17.391304347826086</v>
      </c>
      <c r="T8" s="58">
        <f t="shared" ref="T8" si="46">T14+T20</f>
        <v>9</v>
      </c>
      <c r="U8" s="177">
        <f t="shared" ref="U8" si="47">T8/T$6*100</f>
        <v>8.5714285714285712</v>
      </c>
      <c r="V8" s="110">
        <f t="shared" ref="V8" si="48">V14+V20</f>
        <v>18</v>
      </c>
      <c r="W8" s="177">
        <f t="shared" ref="W8" si="49">V8/V$6*100</f>
        <v>24.657534246575342</v>
      </c>
      <c r="X8" s="110">
        <f t="shared" ref="X8" si="50">X14+X20</f>
        <v>7</v>
      </c>
      <c r="Y8" s="177">
        <f t="shared" ref="Y8" si="51">X8/X$6*100</f>
        <v>14.893617021276595</v>
      </c>
    </row>
    <row r="9" spans="2:25" x14ac:dyDescent="0.15">
      <c r="B9" s="232"/>
      <c r="C9" s="109" t="s">
        <v>266</v>
      </c>
      <c r="D9" s="55">
        <f t="shared" si="10"/>
        <v>19</v>
      </c>
      <c r="E9" s="177">
        <f t="shared" si="31"/>
        <v>7.3076923076923084</v>
      </c>
      <c r="F9" s="110">
        <f t="shared" ref="F9" si="52">F15+F21</f>
        <v>1</v>
      </c>
      <c r="G9" s="177">
        <f t="shared" ref="G9" si="53">F9/F$6*100</f>
        <v>6.666666666666667</v>
      </c>
      <c r="H9" s="110">
        <f t="shared" ref="H9" si="54">H15+H21</f>
        <v>0</v>
      </c>
      <c r="I9" s="177">
        <f t="shared" ref="I9" si="55">H9/H$6*100</f>
        <v>0</v>
      </c>
      <c r="J9" s="110">
        <f t="shared" ref="J9" si="56">J15+J21</f>
        <v>2</v>
      </c>
      <c r="K9" s="177">
        <f t="shared" ref="K9" si="57">J9/J$6*100</f>
        <v>7.4074074074074066</v>
      </c>
      <c r="L9" s="110">
        <f t="shared" ref="L9" si="58">L15+L21</f>
        <v>2</v>
      </c>
      <c r="M9" s="177">
        <f t="shared" ref="M9" si="59">L9/L$6*100</f>
        <v>3.6363636363636362</v>
      </c>
      <c r="N9" s="110">
        <f t="shared" ref="N9" si="60">N15+N21</f>
        <v>5</v>
      </c>
      <c r="O9" s="177">
        <f t="shared" ref="O9" si="61">N9/N$6*100</f>
        <v>8.7719298245614024</v>
      </c>
      <c r="P9" s="110">
        <f t="shared" ref="P9" si="62">P15+P21</f>
        <v>6</v>
      </c>
      <c r="Q9" s="177">
        <f t="shared" ref="Q9" si="63">P9/P$6*100</f>
        <v>9.5238095238095237</v>
      </c>
      <c r="R9" s="110">
        <f t="shared" ref="R9" si="64">R15+R21</f>
        <v>3</v>
      </c>
      <c r="S9" s="178">
        <f t="shared" ref="S9" si="65">R9/R$6*100</f>
        <v>13.043478260869565</v>
      </c>
      <c r="T9" s="58">
        <f t="shared" ref="T9" si="66">T15+T21</f>
        <v>5</v>
      </c>
      <c r="U9" s="177">
        <f t="shared" ref="U9" si="67">T9/T$6*100</f>
        <v>4.7619047619047619</v>
      </c>
      <c r="V9" s="110">
        <f t="shared" ref="V9" si="68">V15+V21</f>
        <v>9</v>
      </c>
      <c r="W9" s="177">
        <f t="shared" ref="W9" si="69">V9/V$6*100</f>
        <v>12.328767123287671</v>
      </c>
      <c r="X9" s="110">
        <f t="shared" ref="X9" si="70">X15+X21</f>
        <v>5</v>
      </c>
      <c r="Y9" s="177">
        <f t="shared" ref="Y9" si="71">X9/X$6*100</f>
        <v>10.638297872340425</v>
      </c>
    </row>
    <row r="10" spans="2:25" x14ac:dyDescent="0.15">
      <c r="B10" s="232"/>
      <c r="C10" s="109" t="s">
        <v>267</v>
      </c>
      <c r="D10" s="55">
        <f t="shared" si="10"/>
        <v>5</v>
      </c>
      <c r="E10" s="177">
        <f t="shared" si="31"/>
        <v>1.9230769230769231</v>
      </c>
      <c r="F10" s="110">
        <f t="shared" ref="F10" si="72">F16+F22</f>
        <v>0</v>
      </c>
      <c r="G10" s="177">
        <f t="shared" ref="G10" si="73">F10/F$6*100</f>
        <v>0</v>
      </c>
      <c r="H10" s="110">
        <f t="shared" ref="H10" si="74">H16+H22</f>
        <v>0</v>
      </c>
      <c r="I10" s="177">
        <f t="shared" ref="I10" si="75">H10/H$6*100</f>
        <v>0</v>
      </c>
      <c r="J10" s="110">
        <f t="shared" ref="J10" si="76">J16+J22</f>
        <v>0</v>
      </c>
      <c r="K10" s="177">
        <f t="shared" ref="K10" si="77">J10/J$6*100</f>
        <v>0</v>
      </c>
      <c r="L10" s="110">
        <f t="shared" ref="L10" si="78">L16+L22</f>
        <v>0</v>
      </c>
      <c r="M10" s="177">
        <f t="shared" ref="M10" si="79">L10/L$6*100</f>
        <v>0</v>
      </c>
      <c r="N10" s="110">
        <f t="shared" ref="N10" si="80">N16+N22</f>
        <v>2</v>
      </c>
      <c r="O10" s="177">
        <f t="shared" ref="O10" si="81">N10/N$6*100</f>
        <v>3.5087719298245612</v>
      </c>
      <c r="P10" s="110">
        <f t="shared" ref="P10" si="82">P16+P22</f>
        <v>2</v>
      </c>
      <c r="Q10" s="177">
        <f t="shared" ref="Q10" si="83">P10/P$6*100</f>
        <v>3.1746031746031744</v>
      </c>
      <c r="R10" s="110">
        <f t="shared" ref="R10" si="84">R16+R22</f>
        <v>1</v>
      </c>
      <c r="S10" s="178">
        <f t="shared" ref="S10" si="85">R10/R$6*100</f>
        <v>4.3478260869565215</v>
      </c>
      <c r="T10" s="58">
        <f t="shared" ref="T10" si="86">T16+T22</f>
        <v>1</v>
      </c>
      <c r="U10" s="177">
        <f t="shared" ref="U10" si="87">T10/T$6*100</f>
        <v>0.95238095238095244</v>
      </c>
      <c r="V10" s="110">
        <f t="shared" ref="V10" si="88">V16+V22</f>
        <v>2</v>
      </c>
      <c r="W10" s="177">
        <f t="shared" ref="W10" si="89">V10/V$6*100</f>
        <v>2.7397260273972601</v>
      </c>
      <c r="X10" s="110">
        <f t="shared" ref="X10" si="90">X16+X22</f>
        <v>1</v>
      </c>
      <c r="Y10" s="177">
        <f t="shared" ref="Y10" si="91">X10/X$6*100</f>
        <v>2.1276595744680851</v>
      </c>
    </row>
    <row r="11" spans="2:25" ht="19.5" thickBot="1" x14ac:dyDescent="0.2">
      <c r="B11" s="232"/>
      <c r="C11" s="112" t="s">
        <v>268</v>
      </c>
      <c r="D11" s="68">
        <f t="shared" si="10"/>
        <v>2</v>
      </c>
      <c r="E11" s="158">
        <f t="shared" si="31"/>
        <v>0.76923076923076927</v>
      </c>
      <c r="F11" s="103">
        <f t="shared" ref="F11" si="92">F17+F23</f>
        <v>0</v>
      </c>
      <c r="G11" s="158">
        <f t="shared" ref="G11" si="93">F11/F$6*100</f>
        <v>0</v>
      </c>
      <c r="H11" s="103">
        <f t="shared" ref="H11" si="94">H17+H23</f>
        <v>0</v>
      </c>
      <c r="I11" s="158">
        <f t="shared" ref="I11" si="95">H11/H$6*100</f>
        <v>0</v>
      </c>
      <c r="J11" s="103">
        <f t="shared" ref="J11" si="96">J17+J23</f>
        <v>0</v>
      </c>
      <c r="K11" s="158">
        <f t="shared" ref="K11" si="97">J11/J$6*100</f>
        <v>0</v>
      </c>
      <c r="L11" s="103">
        <f t="shared" ref="L11" si="98">L17+L23</f>
        <v>1</v>
      </c>
      <c r="M11" s="158">
        <f t="shared" ref="M11" si="99">L11/L$6*100</f>
        <v>1.8181818181818181</v>
      </c>
      <c r="N11" s="103">
        <f t="shared" ref="N11" si="100">N17+N23</f>
        <v>1</v>
      </c>
      <c r="O11" s="158">
        <f t="shared" ref="O11" si="101">N11/N$6*100</f>
        <v>1.7543859649122806</v>
      </c>
      <c r="P11" s="103">
        <f t="shared" ref="P11" si="102">P17+P23</f>
        <v>0</v>
      </c>
      <c r="Q11" s="158">
        <f t="shared" ref="Q11" si="103">P11/P$6*100</f>
        <v>0</v>
      </c>
      <c r="R11" s="103">
        <f t="shared" ref="R11" si="104">R17+R23</f>
        <v>0</v>
      </c>
      <c r="S11" s="159">
        <f t="shared" ref="S11" si="105">R11/R$6*100</f>
        <v>0</v>
      </c>
      <c r="T11" s="71">
        <f t="shared" ref="T11" si="106">T17+T23</f>
        <v>1</v>
      </c>
      <c r="U11" s="158">
        <f t="shared" ref="U11" si="107">T11/T$6*100</f>
        <v>0.95238095238095244</v>
      </c>
      <c r="V11" s="103">
        <f t="shared" ref="V11" si="108">V17+V23</f>
        <v>1</v>
      </c>
      <c r="W11" s="158">
        <f t="shared" ref="W11" si="109">V11/V$6*100</f>
        <v>1.3698630136986301</v>
      </c>
      <c r="X11" s="103">
        <f t="shared" ref="X11" si="110">X17+X23</f>
        <v>0</v>
      </c>
      <c r="Y11" s="158">
        <f t="shared" ref="Y11" si="111">X11/X$6*100</f>
        <v>0</v>
      </c>
    </row>
    <row r="12" spans="2:25" ht="19.5" thickTop="1" x14ac:dyDescent="0.15">
      <c r="B12" s="239" t="s">
        <v>39</v>
      </c>
      <c r="C12" s="115" t="s">
        <v>8</v>
      </c>
      <c r="D12" s="60">
        <f>SUM(D13:D17)</f>
        <v>100</v>
      </c>
      <c r="E12" s="161">
        <v>100</v>
      </c>
      <c r="F12" s="105">
        <f>SUM(F13:F17)</f>
        <v>9</v>
      </c>
      <c r="G12" s="161">
        <v>100</v>
      </c>
      <c r="H12" s="105">
        <f>SUM(H13:H17)</f>
        <v>7</v>
      </c>
      <c r="I12" s="161">
        <v>100</v>
      </c>
      <c r="J12" s="105">
        <f>SUM(J13:J17)</f>
        <v>11</v>
      </c>
      <c r="K12" s="161">
        <v>100</v>
      </c>
      <c r="L12" s="105">
        <f>SUM(L13:L17)</f>
        <v>18</v>
      </c>
      <c r="M12" s="161">
        <v>100</v>
      </c>
      <c r="N12" s="105">
        <f>SUM(N13:N17)</f>
        <v>25</v>
      </c>
      <c r="O12" s="161">
        <v>100</v>
      </c>
      <c r="P12" s="105">
        <f>SUM(P13:P17)</f>
        <v>25</v>
      </c>
      <c r="Q12" s="161">
        <v>100</v>
      </c>
      <c r="R12" s="105">
        <f>SUM(R13:R17)</f>
        <v>5</v>
      </c>
      <c r="S12" s="162">
        <v>100</v>
      </c>
      <c r="T12" s="63">
        <f>SUM(T13:T17)</f>
        <v>41</v>
      </c>
      <c r="U12" s="161">
        <v>100</v>
      </c>
      <c r="V12" s="105">
        <f>SUM(V13:V17)</f>
        <v>28</v>
      </c>
      <c r="W12" s="161">
        <v>100</v>
      </c>
      <c r="X12" s="105">
        <f>SUM(X13:X17)</f>
        <v>15</v>
      </c>
      <c r="Y12" s="161">
        <v>100</v>
      </c>
    </row>
    <row r="13" spans="2:25" x14ac:dyDescent="0.15">
      <c r="B13" s="228"/>
      <c r="C13" s="109" t="s">
        <v>246</v>
      </c>
      <c r="D13" s="55">
        <v>74</v>
      </c>
      <c r="E13" s="177">
        <f>D13/D$12*100</f>
        <v>74</v>
      </c>
      <c r="F13" s="110">
        <v>8</v>
      </c>
      <c r="G13" s="177">
        <f>F13/F$12*100</f>
        <v>88.888888888888886</v>
      </c>
      <c r="H13" s="110">
        <v>7</v>
      </c>
      <c r="I13" s="177">
        <f>H13/H$12*100</f>
        <v>100</v>
      </c>
      <c r="J13" s="110">
        <v>8</v>
      </c>
      <c r="K13" s="177">
        <f>J13/J$12*100</f>
        <v>72.727272727272734</v>
      </c>
      <c r="L13" s="110">
        <v>14</v>
      </c>
      <c r="M13" s="177">
        <f>L13/L$12*100</f>
        <v>77.777777777777786</v>
      </c>
      <c r="N13" s="110">
        <v>18</v>
      </c>
      <c r="O13" s="177">
        <f>N13/N$12*100</f>
        <v>72</v>
      </c>
      <c r="P13" s="110">
        <v>15</v>
      </c>
      <c r="Q13" s="177">
        <f>P13/P$12*100</f>
        <v>60</v>
      </c>
      <c r="R13" s="110">
        <v>4</v>
      </c>
      <c r="S13" s="178">
        <f>R13/R$12*100</f>
        <v>80</v>
      </c>
      <c r="T13" s="58">
        <v>31</v>
      </c>
      <c r="U13" s="177">
        <f>T13/T$12*100</f>
        <v>75.609756097560975</v>
      </c>
      <c r="V13" s="110">
        <v>17</v>
      </c>
      <c r="W13" s="177">
        <f>V13/V$12*100</f>
        <v>60.714285714285708</v>
      </c>
      <c r="X13" s="110">
        <v>11</v>
      </c>
      <c r="Y13" s="177">
        <f>X13/X$12*100</f>
        <v>73.333333333333329</v>
      </c>
    </row>
    <row r="14" spans="2:25" x14ac:dyDescent="0.15">
      <c r="B14" s="228"/>
      <c r="C14" s="109" t="s">
        <v>265</v>
      </c>
      <c r="D14" s="55">
        <v>9</v>
      </c>
      <c r="E14" s="177">
        <f t="shared" ref="E14:E17" si="112">D14/D$12*100</f>
        <v>9</v>
      </c>
      <c r="F14" s="110">
        <v>0</v>
      </c>
      <c r="G14" s="177">
        <f t="shared" ref="G14" si="113">F14/F$12*100</f>
        <v>0</v>
      </c>
      <c r="H14" s="110">
        <v>0</v>
      </c>
      <c r="I14" s="177">
        <f t="shared" ref="I14" si="114">H14/H$12*100</f>
        <v>0</v>
      </c>
      <c r="J14" s="110">
        <v>1</v>
      </c>
      <c r="K14" s="177">
        <f t="shared" ref="K14" si="115">J14/J$12*100</f>
        <v>9.0909090909090917</v>
      </c>
      <c r="L14" s="110">
        <v>1</v>
      </c>
      <c r="M14" s="177">
        <f t="shared" ref="M14" si="116">L14/L$12*100</f>
        <v>5.5555555555555554</v>
      </c>
      <c r="N14" s="110">
        <v>4</v>
      </c>
      <c r="O14" s="177">
        <f t="shared" ref="O14" si="117">N14/N$12*100</f>
        <v>16</v>
      </c>
      <c r="P14" s="110">
        <v>2</v>
      </c>
      <c r="Q14" s="177">
        <f t="shared" ref="Q14" si="118">P14/P$12*100</f>
        <v>8</v>
      </c>
      <c r="R14" s="110">
        <v>1</v>
      </c>
      <c r="S14" s="178">
        <f t="shared" ref="S14:Y14" si="119">R14/R$12*100</f>
        <v>20</v>
      </c>
      <c r="T14" s="58">
        <v>4</v>
      </c>
      <c r="U14" s="177">
        <f t="shared" si="119"/>
        <v>9.7560975609756095</v>
      </c>
      <c r="V14" s="110">
        <v>3</v>
      </c>
      <c r="W14" s="177">
        <f t="shared" si="119"/>
        <v>10.714285714285714</v>
      </c>
      <c r="X14" s="110">
        <v>2</v>
      </c>
      <c r="Y14" s="177">
        <f t="shared" si="119"/>
        <v>13.333333333333334</v>
      </c>
    </row>
    <row r="15" spans="2:25" x14ac:dyDescent="0.15">
      <c r="B15" s="228"/>
      <c r="C15" s="109" t="s">
        <v>266</v>
      </c>
      <c r="D15" s="55">
        <v>13</v>
      </c>
      <c r="E15" s="177">
        <f t="shared" si="112"/>
        <v>13</v>
      </c>
      <c r="F15" s="110">
        <v>1</v>
      </c>
      <c r="G15" s="177">
        <f t="shared" ref="G15" si="120">F15/F$12*100</f>
        <v>11.111111111111111</v>
      </c>
      <c r="H15" s="110">
        <v>0</v>
      </c>
      <c r="I15" s="177">
        <f t="shared" ref="I15" si="121">H15/H$12*100</f>
        <v>0</v>
      </c>
      <c r="J15" s="110">
        <v>2</v>
      </c>
      <c r="K15" s="177">
        <f t="shared" ref="K15" si="122">J15/J$12*100</f>
        <v>18.181818181818183</v>
      </c>
      <c r="L15" s="110">
        <v>2</v>
      </c>
      <c r="M15" s="177">
        <f t="shared" ref="M15" si="123">L15/L$12*100</f>
        <v>11.111111111111111</v>
      </c>
      <c r="N15" s="110">
        <v>2</v>
      </c>
      <c r="O15" s="177">
        <f t="shared" ref="O15" si="124">N15/N$12*100</f>
        <v>8</v>
      </c>
      <c r="P15" s="110">
        <v>6</v>
      </c>
      <c r="Q15" s="177">
        <f t="shared" ref="Q15" si="125">P15/P$12*100</f>
        <v>24</v>
      </c>
      <c r="R15" s="110">
        <v>0</v>
      </c>
      <c r="S15" s="178">
        <f t="shared" ref="S15:Y15" si="126">R15/R$12*100</f>
        <v>0</v>
      </c>
      <c r="T15" s="58">
        <v>4</v>
      </c>
      <c r="U15" s="177">
        <f t="shared" si="126"/>
        <v>9.7560975609756095</v>
      </c>
      <c r="V15" s="110">
        <v>6</v>
      </c>
      <c r="W15" s="177">
        <f t="shared" si="126"/>
        <v>21.428571428571427</v>
      </c>
      <c r="X15" s="110">
        <v>2</v>
      </c>
      <c r="Y15" s="177">
        <f t="shared" si="126"/>
        <v>13.333333333333334</v>
      </c>
    </row>
    <row r="16" spans="2:25" x14ac:dyDescent="0.15">
      <c r="B16" s="228"/>
      <c r="C16" s="109" t="s">
        <v>267</v>
      </c>
      <c r="D16" s="55">
        <v>3</v>
      </c>
      <c r="E16" s="177">
        <f t="shared" si="112"/>
        <v>3</v>
      </c>
      <c r="F16" s="110">
        <v>0</v>
      </c>
      <c r="G16" s="177">
        <f t="shared" ref="G16" si="127">F16/F$12*100</f>
        <v>0</v>
      </c>
      <c r="H16" s="110">
        <v>0</v>
      </c>
      <c r="I16" s="177">
        <f t="shared" ref="I16" si="128">H16/H$12*100</f>
        <v>0</v>
      </c>
      <c r="J16" s="110">
        <v>0</v>
      </c>
      <c r="K16" s="177">
        <f t="shared" ref="K16" si="129">J16/J$12*100</f>
        <v>0</v>
      </c>
      <c r="L16" s="110">
        <v>0</v>
      </c>
      <c r="M16" s="177">
        <f t="shared" ref="M16" si="130">L16/L$12*100</f>
        <v>0</v>
      </c>
      <c r="N16" s="110">
        <v>1</v>
      </c>
      <c r="O16" s="177">
        <f t="shared" ref="O16" si="131">N16/N$12*100</f>
        <v>4</v>
      </c>
      <c r="P16" s="110">
        <v>2</v>
      </c>
      <c r="Q16" s="177">
        <f t="shared" ref="Q16" si="132">P16/P$12*100</f>
        <v>8</v>
      </c>
      <c r="R16" s="110">
        <v>0</v>
      </c>
      <c r="S16" s="178">
        <f t="shared" ref="S16:Y16" si="133">R16/R$12*100</f>
        <v>0</v>
      </c>
      <c r="T16" s="58">
        <v>1</v>
      </c>
      <c r="U16" s="177">
        <f t="shared" si="133"/>
        <v>2.4390243902439024</v>
      </c>
      <c r="V16" s="110">
        <v>2</v>
      </c>
      <c r="W16" s="177">
        <f t="shared" si="133"/>
        <v>7.1428571428571423</v>
      </c>
      <c r="X16" s="110">
        <v>0</v>
      </c>
      <c r="Y16" s="177">
        <f t="shared" si="133"/>
        <v>0</v>
      </c>
    </row>
    <row r="17" spans="2:25" ht="19.5" thickBot="1" x14ac:dyDescent="0.2">
      <c r="B17" s="228"/>
      <c r="C17" s="112" t="s">
        <v>268</v>
      </c>
      <c r="D17" s="68">
        <v>1</v>
      </c>
      <c r="E17" s="158">
        <f t="shared" si="112"/>
        <v>1</v>
      </c>
      <c r="F17" s="103">
        <v>0</v>
      </c>
      <c r="G17" s="158">
        <f t="shared" ref="G17" si="134">F17/F$12*100</f>
        <v>0</v>
      </c>
      <c r="H17" s="103">
        <v>0</v>
      </c>
      <c r="I17" s="158">
        <f t="shared" ref="I17" si="135">H17/H$12*100</f>
        <v>0</v>
      </c>
      <c r="J17" s="103">
        <v>0</v>
      </c>
      <c r="K17" s="158">
        <f t="shared" ref="K17" si="136">J17/J$12*100</f>
        <v>0</v>
      </c>
      <c r="L17" s="103">
        <v>1</v>
      </c>
      <c r="M17" s="158">
        <f t="shared" ref="M17" si="137">L17/L$12*100</f>
        <v>5.5555555555555554</v>
      </c>
      <c r="N17" s="103">
        <v>0</v>
      </c>
      <c r="O17" s="158">
        <f t="shared" ref="O17" si="138">N17/N$12*100</f>
        <v>0</v>
      </c>
      <c r="P17" s="103">
        <v>0</v>
      </c>
      <c r="Q17" s="158">
        <f t="shared" ref="Q17" si="139">P17/P$12*100</f>
        <v>0</v>
      </c>
      <c r="R17" s="103">
        <v>0</v>
      </c>
      <c r="S17" s="159">
        <f t="shared" ref="S17:Y17" si="140">R17/R$12*100</f>
        <v>0</v>
      </c>
      <c r="T17" s="71">
        <v>1</v>
      </c>
      <c r="U17" s="158">
        <f t="shared" si="140"/>
        <v>2.4390243902439024</v>
      </c>
      <c r="V17" s="103">
        <v>0</v>
      </c>
      <c r="W17" s="158">
        <f t="shared" si="140"/>
        <v>0</v>
      </c>
      <c r="X17" s="103">
        <v>0</v>
      </c>
      <c r="Y17" s="158">
        <f t="shared" si="140"/>
        <v>0</v>
      </c>
    </row>
    <row r="18" spans="2:25" ht="19.5" thickTop="1" x14ac:dyDescent="0.15">
      <c r="B18" s="239" t="s">
        <v>40</v>
      </c>
      <c r="C18" s="115" t="s">
        <v>8</v>
      </c>
      <c r="D18" s="60">
        <f>SUM(D19:D23)</f>
        <v>160</v>
      </c>
      <c r="E18" s="161">
        <v>100</v>
      </c>
      <c r="F18" s="105">
        <f>SUM(F19:F23)</f>
        <v>6</v>
      </c>
      <c r="G18" s="161">
        <v>100</v>
      </c>
      <c r="H18" s="105">
        <f>SUM(H19:H23)</f>
        <v>13</v>
      </c>
      <c r="I18" s="161">
        <v>100</v>
      </c>
      <c r="J18" s="105">
        <f>SUM(J19:J23)</f>
        <v>16</v>
      </c>
      <c r="K18" s="161">
        <v>100</v>
      </c>
      <c r="L18" s="105">
        <f>SUM(L19:L23)</f>
        <v>37</v>
      </c>
      <c r="M18" s="161">
        <v>100</v>
      </c>
      <c r="N18" s="105">
        <f>SUM(N19:N23)</f>
        <v>32</v>
      </c>
      <c r="O18" s="161">
        <v>100</v>
      </c>
      <c r="P18" s="105">
        <f>SUM(P19:P23)</f>
        <v>38</v>
      </c>
      <c r="Q18" s="161">
        <v>100</v>
      </c>
      <c r="R18" s="105">
        <f>SUM(R19:R23)</f>
        <v>18</v>
      </c>
      <c r="S18" s="162">
        <v>100</v>
      </c>
      <c r="T18" s="63">
        <f>SUM(T19:T23)</f>
        <v>64</v>
      </c>
      <c r="U18" s="161">
        <v>100</v>
      </c>
      <c r="V18" s="105">
        <f>SUM(V19:V23)</f>
        <v>45</v>
      </c>
      <c r="W18" s="161">
        <v>100</v>
      </c>
      <c r="X18" s="105">
        <f>SUM(X19:X23)</f>
        <v>32</v>
      </c>
      <c r="Y18" s="161">
        <v>100</v>
      </c>
    </row>
    <row r="19" spans="2:25" x14ac:dyDescent="0.15">
      <c r="B19" s="228"/>
      <c r="C19" s="109" t="s">
        <v>253</v>
      </c>
      <c r="D19" s="55">
        <v>126</v>
      </c>
      <c r="E19" s="177">
        <f>D19/D$18*100</f>
        <v>78.75</v>
      </c>
      <c r="F19" s="110">
        <v>5</v>
      </c>
      <c r="G19" s="177">
        <f>F19/F$18*100</f>
        <v>83.333333333333343</v>
      </c>
      <c r="H19" s="110">
        <v>13</v>
      </c>
      <c r="I19" s="177">
        <f>H19/H$18*100</f>
        <v>100</v>
      </c>
      <c r="J19" s="110">
        <v>15</v>
      </c>
      <c r="K19" s="177">
        <f>J19/J$18*100</f>
        <v>93.75</v>
      </c>
      <c r="L19" s="110">
        <v>33</v>
      </c>
      <c r="M19" s="177">
        <f>L19/L$18*100</f>
        <v>89.189189189189193</v>
      </c>
      <c r="N19" s="110">
        <v>22</v>
      </c>
      <c r="O19" s="177">
        <f>N19/N$18*100</f>
        <v>68.75</v>
      </c>
      <c r="P19" s="110">
        <v>26</v>
      </c>
      <c r="Q19" s="177">
        <f>P19/P$18*100</f>
        <v>68.421052631578945</v>
      </c>
      <c r="R19" s="110">
        <v>11</v>
      </c>
      <c r="S19" s="178">
        <f>R19/R$18*100</f>
        <v>61.111111111111114</v>
      </c>
      <c r="T19" s="58">
        <v>58</v>
      </c>
      <c r="U19" s="177">
        <f>T19/T$18*100</f>
        <v>90.625</v>
      </c>
      <c r="V19" s="110">
        <v>26</v>
      </c>
      <c r="W19" s="177">
        <f>V19/V$18*100</f>
        <v>57.777777777777771</v>
      </c>
      <c r="X19" s="110">
        <v>23</v>
      </c>
      <c r="Y19" s="177">
        <f>X19/X$18*100</f>
        <v>71.875</v>
      </c>
    </row>
    <row r="20" spans="2:25" x14ac:dyDescent="0.15">
      <c r="B20" s="228"/>
      <c r="C20" s="109" t="s">
        <v>265</v>
      </c>
      <c r="D20" s="55">
        <v>25</v>
      </c>
      <c r="E20" s="177">
        <f t="shared" ref="E20:G23" si="141">D20/D$18*100</f>
        <v>15.625</v>
      </c>
      <c r="F20" s="110">
        <v>1</v>
      </c>
      <c r="G20" s="177">
        <f t="shared" si="141"/>
        <v>16.666666666666664</v>
      </c>
      <c r="H20" s="110">
        <v>0</v>
      </c>
      <c r="I20" s="177">
        <f t="shared" ref="I20:K20" si="142">H20/H$18*100</f>
        <v>0</v>
      </c>
      <c r="J20" s="110">
        <v>1</v>
      </c>
      <c r="K20" s="177">
        <f t="shared" si="142"/>
        <v>6.25</v>
      </c>
      <c r="L20" s="110">
        <v>4</v>
      </c>
      <c r="M20" s="177">
        <f t="shared" ref="M20" si="143">L20/L$18*100</f>
        <v>10.810810810810811</v>
      </c>
      <c r="N20" s="110">
        <v>5</v>
      </c>
      <c r="O20" s="177">
        <f t="shared" ref="O20" si="144">N20/N$18*100</f>
        <v>15.625</v>
      </c>
      <c r="P20" s="110">
        <v>12</v>
      </c>
      <c r="Q20" s="177">
        <f t="shared" ref="Q20" si="145">P20/P$18*100</f>
        <v>31.578947368421051</v>
      </c>
      <c r="R20" s="110">
        <v>3</v>
      </c>
      <c r="S20" s="178">
        <f t="shared" ref="S20" si="146">R20/R$18*100</f>
        <v>16.666666666666664</v>
      </c>
      <c r="T20" s="58">
        <v>5</v>
      </c>
      <c r="U20" s="177">
        <f t="shared" ref="U20" si="147">T20/T$18*100</f>
        <v>7.8125</v>
      </c>
      <c r="V20" s="110">
        <v>15</v>
      </c>
      <c r="W20" s="177">
        <f t="shared" ref="W20" si="148">V20/V$18*100</f>
        <v>33.333333333333329</v>
      </c>
      <c r="X20" s="110">
        <v>5</v>
      </c>
      <c r="Y20" s="177">
        <f t="shared" ref="Y20" si="149">X20/X$18*100</f>
        <v>15.625</v>
      </c>
    </row>
    <row r="21" spans="2:25" x14ac:dyDescent="0.15">
      <c r="B21" s="228"/>
      <c r="C21" s="109" t="s">
        <v>266</v>
      </c>
      <c r="D21" s="55">
        <v>6</v>
      </c>
      <c r="E21" s="177">
        <f t="shared" si="141"/>
        <v>3.75</v>
      </c>
      <c r="F21" s="110">
        <v>0</v>
      </c>
      <c r="G21" s="177">
        <f t="shared" si="141"/>
        <v>0</v>
      </c>
      <c r="H21" s="110">
        <v>0</v>
      </c>
      <c r="I21" s="177">
        <f t="shared" ref="I21:K21" si="150">H21/H$18*100</f>
        <v>0</v>
      </c>
      <c r="J21" s="110">
        <v>0</v>
      </c>
      <c r="K21" s="177">
        <f t="shared" si="150"/>
        <v>0</v>
      </c>
      <c r="L21" s="110">
        <v>0</v>
      </c>
      <c r="M21" s="177">
        <f t="shared" ref="M21" si="151">L21/L$18*100</f>
        <v>0</v>
      </c>
      <c r="N21" s="110">
        <v>3</v>
      </c>
      <c r="O21" s="177">
        <f t="shared" ref="O21" si="152">N21/N$18*100</f>
        <v>9.375</v>
      </c>
      <c r="P21" s="110">
        <v>0</v>
      </c>
      <c r="Q21" s="177">
        <f t="shared" ref="Q21" si="153">P21/P$18*100</f>
        <v>0</v>
      </c>
      <c r="R21" s="110">
        <v>3</v>
      </c>
      <c r="S21" s="178">
        <f t="shared" ref="S21" si="154">R21/R$18*100</f>
        <v>16.666666666666664</v>
      </c>
      <c r="T21" s="58">
        <v>1</v>
      </c>
      <c r="U21" s="177">
        <f t="shared" ref="U21" si="155">T21/T$18*100</f>
        <v>1.5625</v>
      </c>
      <c r="V21" s="110">
        <v>3</v>
      </c>
      <c r="W21" s="177">
        <f t="shared" ref="W21" si="156">V21/V$18*100</f>
        <v>6.666666666666667</v>
      </c>
      <c r="X21" s="110">
        <v>3</v>
      </c>
      <c r="Y21" s="177">
        <f t="shared" ref="Y21" si="157">X21/X$18*100</f>
        <v>9.375</v>
      </c>
    </row>
    <row r="22" spans="2:25" x14ac:dyDescent="0.15">
      <c r="B22" s="228"/>
      <c r="C22" s="109" t="s">
        <v>267</v>
      </c>
      <c r="D22" s="55">
        <v>2</v>
      </c>
      <c r="E22" s="177">
        <f t="shared" si="141"/>
        <v>1.25</v>
      </c>
      <c r="F22" s="110">
        <v>0</v>
      </c>
      <c r="G22" s="177">
        <f t="shared" si="141"/>
        <v>0</v>
      </c>
      <c r="H22" s="110">
        <v>0</v>
      </c>
      <c r="I22" s="177">
        <f t="shared" ref="I22:K22" si="158">H22/H$18*100</f>
        <v>0</v>
      </c>
      <c r="J22" s="110">
        <v>0</v>
      </c>
      <c r="K22" s="177">
        <f t="shared" si="158"/>
        <v>0</v>
      </c>
      <c r="L22" s="110">
        <v>0</v>
      </c>
      <c r="M22" s="177">
        <f t="shared" ref="M22" si="159">L22/L$18*100</f>
        <v>0</v>
      </c>
      <c r="N22" s="110">
        <v>1</v>
      </c>
      <c r="O22" s="177">
        <f t="shared" ref="O22" si="160">N22/N$18*100</f>
        <v>3.125</v>
      </c>
      <c r="P22" s="110">
        <v>0</v>
      </c>
      <c r="Q22" s="177">
        <f t="shared" ref="Q22" si="161">P22/P$18*100</f>
        <v>0</v>
      </c>
      <c r="R22" s="110">
        <v>1</v>
      </c>
      <c r="S22" s="178">
        <f t="shared" ref="S22" si="162">R22/R$18*100</f>
        <v>5.5555555555555554</v>
      </c>
      <c r="T22" s="58">
        <v>0</v>
      </c>
      <c r="U22" s="177">
        <f t="shared" ref="U22" si="163">T22/T$18*100</f>
        <v>0</v>
      </c>
      <c r="V22" s="110">
        <v>0</v>
      </c>
      <c r="W22" s="177">
        <f t="shared" ref="W22" si="164">V22/V$18*100</f>
        <v>0</v>
      </c>
      <c r="X22" s="110">
        <v>1</v>
      </c>
      <c r="Y22" s="177">
        <f t="shared" ref="Y22" si="165">X22/X$18*100</f>
        <v>3.125</v>
      </c>
    </row>
    <row r="23" spans="2:25" x14ac:dyDescent="0.15">
      <c r="B23" s="240"/>
      <c r="C23" s="115" t="s">
        <v>268</v>
      </c>
      <c r="D23" s="60">
        <v>1</v>
      </c>
      <c r="E23" s="161">
        <f t="shared" si="141"/>
        <v>0.625</v>
      </c>
      <c r="F23" s="105">
        <v>0</v>
      </c>
      <c r="G23" s="161">
        <f t="shared" si="141"/>
        <v>0</v>
      </c>
      <c r="H23" s="105">
        <v>0</v>
      </c>
      <c r="I23" s="161">
        <f t="shared" ref="I23:K23" si="166">H23/H$18*100</f>
        <v>0</v>
      </c>
      <c r="J23" s="105">
        <v>0</v>
      </c>
      <c r="K23" s="161">
        <f t="shared" si="166"/>
        <v>0</v>
      </c>
      <c r="L23" s="105">
        <v>0</v>
      </c>
      <c r="M23" s="161">
        <f t="shared" ref="M23" si="167">L23/L$18*100</f>
        <v>0</v>
      </c>
      <c r="N23" s="105">
        <v>1</v>
      </c>
      <c r="O23" s="161">
        <f t="shared" ref="O23" si="168">N23/N$18*100</f>
        <v>3.125</v>
      </c>
      <c r="P23" s="105">
        <v>0</v>
      </c>
      <c r="Q23" s="161">
        <f t="shared" ref="Q23" si="169">P23/P$18*100</f>
        <v>0</v>
      </c>
      <c r="R23" s="105">
        <v>0</v>
      </c>
      <c r="S23" s="162">
        <f t="shared" ref="S23" si="170">R23/R$18*100</f>
        <v>0</v>
      </c>
      <c r="T23" s="63">
        <v>0</v>
      </c>
      <c r="U23" s="161">
        <f t="shared" ref="U23" si="171">T23/T$18*100</f>
        <v>0</v>
      </c>
      <c r="V23" s="105">
        <v>1</v>
      </c>
      <c r="W23" s="161">
        <f t="shared" ref="W23" si="172">V23/V$18*100</f>
        <v>2.2222222222222223</v>
      </c>
      <c r="X23" s="105">
        <v>0</v>
      </c>
      <c r="Y23" s="161">
        <f t="shared" ref="Y23" si="173">X23/X$18*100</f>
        <v>0</v>
      </c>
    </row>
    <row r="24" spans="2:25" x14ac:dyDescent="0.15">
      <c r="Y24" s="3"/>
    </row>
    <row r="25" spans="2:25" x14ac:dyDescent="0.15">
      <c r="C25" s="191" t="s">
        <v>236</v>
      </c>
    </row>
    <row r="26" spans="2:25" x14ac:dyDescent="0.15">
      <c r="C26" s="191" t="s">
        <v>237</v>
      </c>
    </row>
    <row r="27" spans="2:25" x14ac:dyDescent="0.15">
      <c r="C27" s="1" t="s">
        <v>238</v>
      </c>
    </row>
    <row r="29" spans="2:25" x14ac:dyDescent="0.15">
      <c r="C29" s="1" t="s">
        <v>240</v>
      </c>
    </row>
    <row r="30" spans="2:25" x14ac:dyDescent="0.15">
      <c r="C30" s="1" t="s">
        <v>241</v>
      </c>
    </row>
    <row r="31" spans="2:25" x14ac:dyDescent="0.15">
      <c r="C31" s="1" t="s">
        <v>242</v>
      </c>
    </row>
    <row r="32" spans="2:25" x14ac:dyDescent="0.15">
      <c r="C32" s="1" t="s">
        <v>243</v>
      </c>
    </row>
    <row r="34" spans="3:3" x14ac:dyDescent="0.15">
      <c r="C34" s="1" t="s">
        <v>260</v>
      </c>
    </row>
    <row r="35" spans="3:3" x14ac:dyDescent="0.15">
      <c r="C35" s="191" t="s">
        <v>261</v>
      </c>
    </row>
    <row r="36" spans="3:3" x14ac:dyDescent="0.15">
      <c r="C36" s="1" t="s">
        <v>262</v>
      </c>
    </row>
  </sheetData>
  <mergeCells count="14">
    <mergeCell ref="V4:W4"/>
    <mergeCell ref="X4:Y4"/>
    <mergeCell ref="B6:B11"/>
    <mergeCell ref="D4:E4"/>
    <mergeCell ref="F4:G4"/>
    <mergeCell ref="H4:I4"/>
    <mergeCell ref="J4:K4"/>
    <mergeCell ref="L4:M4"/>
    <mergeCell ref="N4:O4"/>
    <mergeCell ref="B12:B17"/>
    <mergeCell ref="B18:B23"/>
    <mergeCell ref="P4:Q4"/>
    <mergeCell ref="R4:S4"/>
    <mergeCell ref="T4:U4"/>
  </mergeCells>
  <phoneticPr fontId="18"/>
  <printOptions horizontalCentered="1"/>
  <pageMargins left="0.31496062992125984" right="0.31496062992125984" top="0.59055118110236227" bottom="0.39370078740157483" header="0.31496062992125984" footer="0.19685039370078741"/>
  <pageSetup paperSize="9" scale="65" firstPageNumber="177" orientation="landscape" useFirstPageNumber="1" horizontalDpi="1200" verticalDpi="1200" r:id="rId1"/>
  <headerFooter>
    <oddFooter>&amp;C&amp;"HG丸ｺﾞｼｯｸM-PRO,標準"&amp;8鳥取県福祉保健部健康医療局健康政策課
― &amp;P ―</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tabColor rgb="FF00B0F0"/>
  </sheetPr>
  <dimension ref="B1:AU10"/>
  <sheetViews>
    <sheetView zoomScale="80" zoomScaleNormal="80" workbookViewId="0">
      <selection activeCell="M15" sqref="M15"/>
    </sheetView>
  </sheetViews>
  <sheetFormatPr defaultRowHeight="18.75" x14ac:dyDescent="0.15"/>
  <cols>
    <col min="1" max="1" width="3.625" style="1" customWidth="1"/>
    <col min="2" max="2" width="9" style="1"/>
    <col min="3" max="3" width="6.125" style="1" customWidth="1"/>
    <col min="4" max="5" width="9" style="1"/>
    <col min="6" max="6" width="6.125" style="1" customWidth="1"/>
    <col min="7" max="8" width="9" style="1"/>
    <col min="9" max="9" width="6.125" style="1" customWidth="1"/>
    <col min="10" max="11" width="9" style="1"/>
    <col min="12" max="12" width="6.125" style="1" customWidth="1"/>
    <col min="13" max="14" width="9" style="1"/>
    <col min="15" max="15" width="6.125" style="1" customWidth="1"/>
    <col min="16" max="17" width="9" style="1"/>
    <col min="18" max="18" width="6.125" style="1" customWidth="1"/>
    <col min="19" max="20" width="9" style="1"/>
    <col min="21" max="21" width="6.125" style="1" customWidth="1"/>
    <col min="22" max="23" width="9" style="1"/>
    <col min="24" max="24" width="6.125" style="1" customWidth="1"/>
    <col min="25" max="26" width="9" style="1"/>
    <col min="27" max="27" width="6.125" style="1" customWidth="1"/>
    <col min="28" max="29" width="9" style="1"/>
    <col min="30" max="30" width="6.125" style="1" customWidth="1"/>
    <col min="31" max="32" width="9" style="1"/>
    <col min="33" max="33" width="6.125" style="1" customWidth="1"/>
    <col min="34" max="35" width="9" style="1"/>
    <col min="36" max="36" width="6.125" style="1" customWidth="1"/>
    <col min="37" max="38" width="9" style="1"/>
    <col min="39" max="39" width="6.125" style="1" customWidth="1"/>
    <col min="40" max="41" width="9" style="1"/>
    <col min="42" max="42" width="6.125" style="1" customWidth="1"/>
    <col min="43" max="44" width="9" style="1"/>
    <col min="45" max="45" width="6.125" style="1" customWidth="1"/>
    <col min="46" max="16384" width="9" style="1"/>
  </cols>
  <sheetData>
    <row r="1" spans="2:47" s="203" customFormat="1" ht="18.75" customHeight="1" x14ac:dyDescent="0.15"/>
    <row r="2" spans="2:47" ht="18.75" customHeight="1" x14ac:dyDescent="0.15">
      <c r="C2" s="2" t="s">
        <v>269</v>
      </c>
    </row>
    <row r="3" spans="2:47" ht="18.75" customHeight="1" x14ac:dyDescent="0.15">
      <c r="AU3" s="3" t="s">
        <v>270</v>
      </c>
    </row>
    <row r="4" spans="2:47" x14ac:dyDescent="0.15">
      <c r="B4" s="34"/>
      <c r="C4" s="221" t="s">
        <v>8</v>
      </c>
      <c r="D4" s="221"/>
      <c r="E4" s="221"/>
      <c r="F4" s="221" t="s">
        <v>9</v>
      </c>
      <c r="G4" s="221"/>
      <c r="H4" s="221"/>
      <c r="I4" s="221" t="s">
        <v>10</v>
      </c>
      <c r="J4" s="221"/>
      <c r="K4" s="221"/>
      <c r="L4" s="221" t="s">
        <v>11</v>
      </c>
      <c r="M4" s="221"/>
      <c r="N4" s="221"/>
      <c r="O4" s="221" t="s">
        <v>12</v>
      </c>
      <c r="P4" s="221"/>
      <c r="Q4" s="221"/>
      <c r="R4" s="221" t="s">
        <v>13</v>
      </c>
      <c r="S4" s="221"/>
      <c r="T4" s="221"/>
      <c r="U4" s="221" t="s">
        <v>14</v>
      </c>
      <c r="V4" s="221"/>
      <c r="W4" s="221"/>
      <c r="X4" s="221" t="s">
        <v>25</v>
      </c>
      <c r="Y4" s="221"/>
      <c r="Z4" s="222"/>
      <c r="AA4" s="223" t="s">
        <v>139</v>
      </c>
      <c r="AB4" s="221"/>
      <c r="AC4" s="221"/>
      <c r="AD4" s="221" t="s">
        <v>86</v>
      </c>
      <c r="AE4" s="221"/>
      <c r="AF4" s="221"/>
      <c r="AG4" s="221" t="s">
        <v>87</v>
      </c>
      <c r="AH4" s="221"/>
      <c r="AI4" s="221"/>
      <c r="AJ4" s="221" t="s">
        <v>88</v>
      </c>
      <c r="AK4" s="221"/>
      <c r="AL4" s="221"/>
      <c r="AM4" s="221" t="s">
        <v>271</v>
      </c>
      <c r="AN4" s="221"/>
      <c r="AO4" s="221"/>
      <c r="AP4" s="221" t="s">
        <v>272</v>
      </c>
      <c r="AQ4" s="221"/>
      <c r="AR4" s="221"/>
      <c r="AS4" s="221" t="s">
        <v>273</v>
      </c>
      <c r="AT4" s="221"/>
      <c r="AU4" s="221"/>
    </row>
    <row r="5" spans="2:47" x14ac:dyDescent="0.15">
      <c r="B5" s="35"/>
      <c r="C5" s="41" t="s">
        <v>5</v>
      </c>
      <c r="D5" s="80" t="s">
        <v>6</v>
      </c>
      <c r="E5" s="42" t="s">
        <v>7</v>
      </c>
      <c r="F5" s="100" t="s">
        <v>5</v>
      </c>
      <c r="G5" s="80" t="s">
        <v>6</v>
      </c>
      <c r="H5" s="42" t="s">
        <v>7</v>
      </c>
      <c r="I5" s="100" t="s">
        <v>5</v>
      </c>
      <c r="J5" s="80" t="s">
        <v>6</v>
      </c>
      <c r="K5" s="42" t="s">
        <v>7</v>
      </c>
      <c r="L5" s="100" t="s">
        <v>5</v>
      </c>
      <c r="M5" s="80" t="s">
        <v>6</v>
      </c>
      <c r="N5" s="42" t="s">
        <v>7</v>
      </c>
      <c r="O5" s="100" t="s">
        <v>5</v>
      </c>
      <c r="P5" s="80" t="s">
        <v>6</v>
      </c>
      <c r="Q5" s="42" t="s">
        <v>7</v>
      </c>
      <c r="R5" s="100" t="s">
        <v>5</v>
      </c>
      <c r="S5" s="80" t="s">
        <v>6</v>
      </c>
      <c r="T5" s="42" t="s">
        <v>7</v>
      </c>
      <c r="U5" s="100" t="s">
        <v>5</v>
      </c>
      <c r="V5" s="80" t="s">
        <v>6</v>
      </c>
      <c r="W5" s="42" t="s">
        <v>7</v>
      </c>
      <c r="X5" s="100" t="s">
        <v>5</v>
      </c>
      <c r="Y5" s="80" t="s">
        <v>6</v>
      </c>
      <c r="Z5" s="43" t="s">
        <v>7</v>
      </c>
      <c r="AA5" s="44" t="s">
        <v>5</v>
      </c>
      <c r="AB5" s="80" t="s">
        <v>6</v>
      </c>
      <c r="AC5" s="42" t="s">
        <v>7</v>
      </c>
      <c r="AD5" s="100" t="s">
        <v>5</v>
      </c>
      <c r="AE5" s="80" t="s">
        <v>6</v>
      </c>
      <c r="AF5" s="42" t="s">
        <v>7</v>
      </c>
      <c r="AG5" s="100" t="s">
        <v>5</v>
      </c>
      <c r="AH5" s="80" t="s">
        <v>6</v>
      </c>
      <c r="AI5" s="42" t="s">
        <v>7</v>
      </c>
      <c r="AJ5" s="100" t="s">
        <v>5</v>
      </c>
      <c r="AK5" s="80" t="s">
        <v>6</v>
      </c>
      <c r="AL5" s="42" t="s">
        <v>7</v>
      </c>
      <c r="AM5" s="100" t="s">
        <v>5</v>
      </c>
      <c r="AN5" s="80" t="s">
        <v>6</v>
      </c>
      <c r="AO5" s="42" t="s">
        <v>7</v>
      </c>
      <c r="AP5" s="100" t="s">
        <v>5</v>
      </c>
      <c r="AQ5" s="80" t="s">
        <v>6</v>
      </c>
      <c r="AR5" s="42" t="s">
        <v>7</v>
      </c>
      <c r="AS5" s="100" t="s">
        <v>5</v>
      </c>
      <c r="AT5" s="80" t="s">
        <v>6</v>
      </c>
      <c r="AU5" s="42" t="s">
        <v>7</v>
      </c>
    </row>
    <row r="6" spans="2:47" x14ac:dyDescent="0.15">
      <c r="B6" s="8" t="s">
        <v>37</v>
      </c>
      <c r="C6" s="45">
        <v>445</v>
      </c>
      <c r="D6" s="204">
        <v>5731.2157303370786</v>
      </c>
      <c r="E6" s="205">
        <v>3443.9428480657157</v>
      </c>
      <c r="F6" s="101">
        <v>33</v>
      </c>
      <c r="G6" s="204">
        <v>6967.30303030303</v>
      </c>
      <c r="H6" s="205">
        <v>4038.6375215291396</v>
      </c>
      <c r="I6" s="101">
        <v>58</v>
      </c>
      <c r="J6" s="204">
        <v>6253.2413793103451</v>
      </c>
      <c r="K6" s="205">
        <v>3985.8161607166035</v>
      </c>
      <c r="L6" s="101">
        <v>60</v>
      </c>
      <c r="M6" s="204">
        <v>6091.3833333333332</v>
      </c>
      <c r="N6" s="205">
        <v>3913.2701704375281</v>
      </c>
      <c r="O6" s="101">
        <v>93</v>
      </c>
      <c r="P6" s="204">
        <v>6541.3763440860212</v>
      </c>
      <c r="Q6" s="205">
        <v>2923.9489635778923</v>
      </c>
      <c r="R6" s="101">
        <v>99</v>
      </c>
      <c r="S6" s="204">
        <v>5607</v>
      </c>
      <c r="T6" s="205">
        <v>3080.3281762613196</v>
      </c>
      <c r="U6" s="101">
        <v>73</v>
      </c>
      <c r="V6" s="204">
        <v>4848.0684931506848</v>
      </c>
      <c r="W6" s="205">
        <v>2953.2776251742139</v>
      </c>
      <c r="X6" s="101">
        <v>29</v>
      </c>
      <c r="Y6" s="204">
        <v>2584.4482758620688</v>
      </c>
      <c r="Z6" s="206">
        <v>1983.0695648450608</v>
      </c>
      <c r="AA6" s="48">
        <v>91</v>
      </c>
      <c r="AB6" s="204">
        <v>6512.1868131868132</v>
      </c>
      <c r="AC6" s="205">
        <v>3997.5089296324086</v>
      </c>
      <c r="AD6" s="101">
        <v>207</v>
      </c>
      <c r="AE6" s="204">
        <v>6099.7149758454107</v>
      </c>
      <c r="AF6" s="205">
        <v>3272.8329969819511</v>
      </c>
      <c r="AG6" s="101">
        <v>87</v>
      </c>
      <c r="AH6" s="204">
        <v>5660.1839080459768</v>
      </c>
      <c r="AI6" s="205">
        <v>3074.0502467059514</v>
      </c>
      <c r="AJ6" s="101">
        <v>60</v>
      </c>
      <c r="AK6" s="204">
        <v>3378.4166666666665</v>
      </c>
      <c r="AL6" s="205">
        <v>2579.3684044391971</v>
      </c>
      <c r="AM6" s="101">
        <v>298</v>
      </c>
      <c r="AN6" s="204">
        <v>6225.6711409395975</v>
      </c>
      <c r="AO6" s="205">
        <v>3508.2956598528194</v>
      </c>
      <c r="AP6" s="101">
        <v>147</v>
      </c>
      <c r="AQ6" s="204">
        <v>4728.850340136054</v>
      </c>
      <c r="AR6" s="205">
        <v>3085.6487991498784</v>
      </c>
      <c r="AS6" s="101">
        <v>102</v>
      </c>
      <c r="AT6" s="204">
        <v>4204.4901960784309</v>
      </c>
      <c r="AU6" s="205">
        <v>2891.4906832272623</v>
      </c>
    </row>
    <row r="7" spans="2:47" x14ac:dyDescent="0.15">
      <c r="B7" s="8" t="s">
        <v>39</v>
      </c>
      <c r="C7" s="45">
        <v>204</v>
      </c>
      <c r="D7" s="204">
        <v>6259.1715686274511</v>
      </c>
      <c r="E7" s="205">
        <v>3982.4028151659722</v>
      </c>
      <c r="F7" s="101">
        <v>19</v>
      </c>
      <c r="G7" s="204">
        <v>8368.0526315789466</v>
      </c>
      <c r="H7" s="205">
        <v>4316.44955018569</v>
      </c>
      <c r="I7" s="101">
        <v>27</v>
      </c>
      <c r="J7" s="204">
        <v>6886.8148148148148</v>
      </c>
      <c r="K7" s="205">
        <v>4942.9737470866121</v>
      </c>
      <c r="L7" s="101">
        <v>29</v>
      </c>
      <c r="M7" s="204">
        <v>6738</v>
      </c>
      <c r="N7" s="205">
        <v>4583.0279214261209</v>
      </c>
      <c r="O7" s="101">
        <v>37</v>
      </c>
      <c r="P7" s="204">
        <v>6944.6216216216217</v>
      </c>
      <c r="Q7" s="205">
        <v>3421.6958543271376</v>
      </c>
      <c r="R7" s="101">
        <v>53</v>
      </c>
      <c r="S7" s="204">
        <v>5483</v>
      </c>
      <c r="T7" s="205">
        <v>3501.3458621155733</v>
      </c>
      <c r="U7" s="101">
        <v>33</v>
      </c>
      <c r="V7" s="204">
        <v>5073</v>
      </c>
      <c r="W7" s="205">
        <v>3159.3374997774454</v>
      </c>
      <c r="X7" s="101">
        <v>6</v>
      </c>
      <c r="Y7" s="204">
        <v>3595.5</v>
      </c>
      <c r="Z7" s="206">
        <v>2907.0814058089259</v>
      </c>
      <c r="AA7" s="48">
        <v>46</v>
      </c>
      <c r="AB7" s="204">
        <v>7498.630434782609</v>
      </c>
      <c r="AC7" s="205">
        <v>4702.475912201031</v>
      </c>
      <c r="AD7" s="101">
        <v>98</v>
      </c>
      <c r="AE7" s="204">
        <v>6256.1530612244896</v>
      </c>
      <c r="AF7" s="205">
        <v>3768.8309498978665</v>
      </c>
      <c r="AG7" s="101">
        <v>40</v>
      </c>
      <c r="AH7" s="204">
        <v>5771.2</v>
      </c>
      <c r="AI7" s="205">
        <v>3597.7386715432726</v>
      </c>
      <c r="AJ7" s="101">
        <v>20</v>
      </c>
      <c r="AK7" s="204">
        <v>4399.1499999999996</v>
      </c>
      <c r="AL7" s="205">
        <v>3182.1772300870061</v>
      </c>
      <c r="AM7" s="101">
        <v>144</v>
      </c>
      <c r="AN7" s="204">
        <v>6653.0555555555557</v>
      </c>
      <c r="AO7" s="205">
        <v>4114.8052248982622</v>
      </c>
      <c r="AP7" s="101">
        <v>60</v>
      </c>
      <c r="AQ7" s="204">
        <v>5313.85</v>
      </c>
      <c r="AR7" s="205">
        <v>3498.9206269062224</v>
      </c>
      <c r="AS7" s="101">
        <v>39</v>
      </c>
      <c r="AT7" s="204">
        <v>4845.6923076923076</v>
      </c>
      <c r="AU7" s="205">
        <v>3131.9398575411792</v>
      </c>
    </row>
    <row r="8" spans="2:47" x14ac:dyDescent="0.15">
      <c r="B8" s="8" t="s">
        <v>40</v>
      </c>
      <c r="C8" s="45">
        <v>241</v>
      </c>
      <c r="D8" s="204">
        <v>5284.3153526970955</v>
      </c>
      <c r="E8" s="205">
        <v>2844.3581848057829</v>
      </c>
      <c r="F8" s="101">
        <v>14</v>
      </c>
      <c r="G8" s="204">
        <v>5066.2857142857147</v>
      </c>
      <c r="H8" s="205">
        <v>2755.3261828005725</v>
      </c>
      <c r="I8" s="101">
        <v>31</v>
      </c>
      <c r="J8" s="204">
        <v>5701.4193548387093</v>
      </c>
      <c r="K8" s="205">
        <v>2886.7973231500396</v>
      </c>
      <c r="L8" s="101">
        <v>31</v>
      </c>
      <c r="M8" s="204">
        <v>5486.4838709677415</v>
      </c>
      <c r="N8" s="205">
        <v>3119.417572464105</v>
      </c>
      <c r="O8" s="101">
        <v>56</v>
      </c>
      <c r="P8" s="204">
        <v>6274.9464285714284</v>
      </c>
      <c r="Q8" s="205">
        <v>2540.838225465568</v>
      </c>
      <c r="R8" s="101">
        <v>46</v>
      </c>
      <c r="S8" s="204">
        <v>5749.869565217391</v>
      </c>
      <c r="T8" s="205">
        <v>2541.3096764262286</v>
      </c>
      <c r="U8" s="101">
        <v>40</v>
      </c>
      <c r="V8" s="204">
        <v>4662.5</v>
      </c>
      <c r="W8" s="205">
        <v>2798.9047491602487</v>
      </c>
      <c r="X8" s="101">
        <v>23</v>
      </c>
      <c r="Y8" s="204">
        <v>2320.695652173913</v>
      </c>
      <c r="Z8" s="206">
        <v>1653.1354076086229</v>
      </c>
      <c r="AA8" s="48">
        <v>45</v>
      </c>
      <c r="AB8" s="204">
        <v>5503.8222222222221</v>
      </c>
      <c r="AC8" s="205">
        <v>2830.8052684133486</v>
      </c>
      <c r="AD8" s="101">
        <v>109</v>
      </c>
      <c r="AE8" s="204">
        <v>5959.0642201834862</v>
      </c>
      <c r="AF8" s="205">
        <v>2762.5215242172339</v>
      </c>
      <c r="AG8" s="101">
        <v>47</v>
      </c>
      <c r="AH8" s="204">
        <v>5565.7021276595742</v>
      </c>
      <c r="AI8" s="205">
        <v>2583.2392112204166</v>
      </c>
      <c r="AJ8" s="101">
        <v>40</v>
      </c>
      <c r="AK8" s="204">
        <v>2868.05</v>
      </c>
      <c r="AL8" s="205">
        <v>2080.9247075426679</v>
      </c>
      <c r="AM8" s="101">
        <v>154</v>
      </c>
      <c r="AN8" s="204">
        <v>5826.0389610389611</v>
      </c>
      <c r="AO8" s="205">
        <v>2781.1195702147706</v>
      </c>
      <c r="AP8" s="101">
        <v>87</v>
      </c>
      <c r="AQ8" s="204">
        <v>4325.4022988505749</v>
      </c>
      <c r="AR8" s="205">
        <v>2713.2332487007302</v>
      </c>
      <c r="AS8" s="101">
        <v>63</v>
      </c>
      <c r="AT8" s="204">
        <v>3807.5555555555557</v>
      </c>
      <c r="AU8" s="205">
        <v>2681.2617262110844</v>
      </c>
    </row>
    <row r="9" spans="2:47" x14ac:dyDescent="0.15">
      <c r="C9" s="207"/>
      <c r="AU9" s="3"/>
    </row>
    <row r="10" spans="2:47" x14ac:dyDescent="0.15">
      <c r="C10" s="207" t="s">
        <v>274</v>
      </c>
    </row>
  </sheetData>
  <mergeCells count="15">
    <mergeCell ref="R4:T4"/>
    <mergeCell ref="C4:E4"/>
    <mergeCell ref="F4:H4"/>
    <mergeCell ref="I4:K4"/>
    <mergeCell ref="L4:N4"/>
    <mergeCell ref="O4:Q4"/>
    <mergeCell ref="AM4:AO4"/>
    <mergeCell ref="AP4:AR4"/>
    <mergeCell ref="AS4:AU4"/>
    <mergeCell ref="U4:W4"/>
    <mergeCell ref="X4:Z4"/>
    <mergeCell ref="AA4:AC4"/>
    <mergeCell ref="AD4:AF4"/>
    <mergeCell ref="AG4:AI4"/>
    <mergeCell ref="AJ4:AL4"/>
  </mergeCells>
  <phoneticPr fontId="18"/>
  <printOptions horizontalCentered="1"/>
  <pageMargins left="0.31496062992125984" right="0.31496062992125984" top="0.59055118110236227" bottom="0.39370078740157483" header="0.31496062992125984" footer="0.19685039370078741"/>
  <pageSetup paperSize="9" scale="70" firstPageNumber="178" orientation="landscape" useFirstPageNumber="1" horizontalDpi="1200" verticalDpi="1200" r:id="rId1"/>
  <headerFooter>
    <oddHeader>&amp;R&amp;"HG丸ｺﾞｼｯｸM-PRO,標準"&amp;8(31)歩数の平均値及び標準偏差―年齢階級別、平均値、標準偏差―総数・男性・女性、20歳以上　　〔年齢階級⑤〕</oddHeader>
    <oddFooter>&amp;C&amp;"HG丸ｺﾞｼｯｸM-PRO,標準"&amp;8鳥取県福祉保健部健康医療局健康政策課
― &amp;P ―</oddFooter>
  </headerFooter>
  <colBreaks count="1" manualBreakCount="1">
    <brk id="26" max="17" man="1"/>
  </colBreaks>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rgb="FF00B0F0"/>
  </sheetPr>
  <dimension ref="B1:AU11"/>
  <sheetViews>
    <sheetView zoomScale="80" zoomScaleNormal="80" workbookViewId="0">
      <selection activeCell="L19" sqref="L19"/>
    </sheetView>
  </sheetViews>
  <sheetFormatPr defaultRowHeight="18.75" x14ac:dyDescent="0.15"/>
  <cols>
    <col min="1" max="1" width="3.625" style="1" customWidth="1"/>
    <col min="2" max="2" width="9" style="1"/>
    <col min="3" max="3" width="6.125" style="1" customWidth="1"/>
    <col min="4" max="5" width="9" style="1"/>
    <col min="6" max="6" width="6.125" style="1" customWidth="1"/>
    <col min="7" max="8" width="9" style="1"/>
    <col min="9" max="9" width="6.125" style="1" customWidth="1"/>
    <col min="10" max="11" width="9" style="1"/>
    <col min="12" max="12" width="6.125" style="1" customWidth="1"/>
    <col min="13" max="14" width="9" style="1"/>
    <col min="15" max="15" width="6.125" style="1" customWidth="1"/>
    <col min="16" max="17" width="9" style="1"/>
    <col min="18" max="18" width="6.125" style="1" customWidth="1"/>
    <col min="19" max="20" width="9" style="1"/>
    <col min="21" max="21" width="6.125" style="1" customWidth="1"/>
    <col min="22" max="23" width="9" style="1"/>
    <col min="24" max="24" width="6.125" style="1" customWidth="1"/>
    <col min="25" max="26" width="9" style="1"/>
    <col min="27" max="27" width="6.125" style="1" customWidth="1"/>
    <col min="28" max="29" width="9" style="1"/>
    <col min="30" max="30" width="6.125" style="1" customWidth="1"/>
    <col min="31" max="32" width="9" style="1"/>
    <col min="33" max="33" width="6.125" style="1" customWidth="1"/>
    <col min="34" max="35" width="9" style="1"/>
    <col min="36" max="36" width="6.125" style="1" customWidth="1"/>
    <col min="37" max="38" width="9" style="1"/>
    <col min="39" max="39" width="6.125" style="1" customWidth="1"/>
    <col min="40" max="41" width="9" style="1"/>
    <col min="42" max="42" width="6.125" style="1" customWidth="1"/>
    <col min="43" max="44" width="9" style="1"/>
    <col min="45" max="45" width="6.125" style="1" customWidth="1"/>
    <col min="46" max="16384" width="9" style="1"/>
  </cols>
  <sheetData>
    <row r="1" spans="2:47" s="203" customFormat="1" ht="18.75" customHeight="1" x14ac:dyDescent="0.15"/>
    <row r="2" spans="2:47" ht="18.75" customHeight="1" x14ac:dyDescent="0.15">
      <c r="C2" s="2" t="s">
        <v>275</v>
      </c>
    </row>
    <row r="3" spans="2:47" ht="18.75" customHeight="1" x14ac:dyDescent="0.15">
      <c r="AU3" s="3" t="s">
        <v>270</v>
      </c>
    </row>
    <row r="4" spans="2:47" x14ac:dyDescent="0.15">
      <c r="B4" s="34"/>
      <c r="C4" s="221" t="s">
        <v>8</v>
      </c>
      <c r="D4" s="221"/>
      <c r="E4" s="221"/>
      <c r="F4" s="221" t="s">
        <v>9</v>
      </c>
      <c r="G4" s="221"/>
      <c r="H4" s="221"/>
      <c r="I4" s="221" t="s">
        <v>10</v>
      </c>
      <c r="J4" s="221"/>
      <c r="K4" s="221"/>
      <c r="L4" s="221" t="s">
        <v>11</v>
      </c>
      <c r="M4" s="221"/>
      <c r="N4" s="221"/>
      <c r="O4" s="221" t="s">
        <v>12</v>
      </c>
      <c r="P4" s="221"/>
      <c r="Q4" s="221"/>
      <c r="R4" s="221" t="s">
        <v>13</v>
      </c>
      <c r="S4" s="221"/>
      <c r="T4" s="221"/>
      <c r="U4" s="221" t="s">
        <v>14</v>
      </c>
      <c r="V4" s="221"/>
      <c r="W4" s="221"/>
      <c r="X4" s="221" t="s">
        <v>25</v>
      </c>
      <c r="Y4" s="221"/>
      <c r="Z4" s="222"/>
      <c r="AA4" s="223" t="s">
        <v>139</v>
      </c>
      <c r="AB4" s="221"/>
      <c r="AC4" s="221"/>
      <c r="AD4" s="221" t="s">
        <v>86</v>
      </c>
      <c r="AE4" s="221"/>
      <c r="AF4" s="221"/>
      <c r="AG4" s="221" t="s">
        <v>87</v>
      </c>
      <c r="AH4" s="221"/>
      <c r="AI4" s="221"/>
      <c r="AJ4" s="221" t="s">
        <v>88</v>
      </c>
      <c r="AK4" s="221"/>
      <c r="AL4" s="221"/>
      <c r="AM4" s="221" t="s">
        <v>271</v>
      </c>
      <c r="AN4" s="221"/>
      <c r="AO4" s="221"/>
      <c r="AP4" s="221" t="s">
        <v>272</v>
      </c>
      <c r="AQ4" s="221"/>
      <c r="AR4" s="221"/>
      <c r="AS4" s="221" t="s">
        <v>273</v>
      </c>
      <c r="AT4" s="221"/>
      <c r="AU4" s="221"/>
    </row>
    <row r="5" spans="2:47" x14ac:dyDescent="0.15">
      <c r="B5" s="35"/>
      <c r="C5" s="41" t="s">
        <v>5</v>
      </c>
      <c r="D5" s="80" t="s">
        <v>6</v>
      </c>
      <c r="E5" s="42" t="s">
        <v>7</v>
      </c>
      <c r="F5" s="100" t="s">
        <v>5</v>
      </c>
      <c r="G5" s="80" t="s">
        <v>6</v>
      </c>
      <c r="H5" s="42" t="s">
        <v>7</v>
      </c>
      <c r="I5" s="100" t="s">
        <v>5</v>
      </c>
      <c r="J5" s="80" t="s">
        <v>6</v>
      </c>
      <c r="K5" s="42" t="s">
        <v>7</v>
      </c>
      <c r="L5" s="100" t="s">
        <v>5</v>
      </c>
      <c r="M5" s="80" t="s">
        <v>6</v>
      </c>
      <c r="N5" s="42" t="s">
        <v>7</v>
      </c>
      <c r="O5" s="100" t="s">
        <v>5</v>
      </c>
      <c r="P5" s="80" t="s">
        <v>6</v>
      </c>
      <c r="Q5" s="42" t="s">
        <v>7</v>
      </c>
      <c r="R5" s="100" t="s">
        <v>5</v>
      </c>
      <c r="S5" s="80" t="s">
        <v>6</v>
      </c>
      <c r="T5" s="42" t="s">
        <v>7</v>
      </c>
      <c r="U5" s="100" t="s">
        <v>5</v>
      </c>
      <c r="V5" s="80" t="s">
        <v>6</v>
      </c>
      <c r="W5" s="42" t="s">
        <v>7</v>
      </c>
      <c r="X5" s="100" t="s">
        <v>5</v>
      </c>
      <c r="Y5" s="80" t="s">
        <v>6</v>
      </c>
      <c r="Z5" s="43" t="s">
        <v>7</v>
      </c>
      <c r="AA5" s="44" t="s">
        <v>5</v>
      </c>
      <c r="AB5" s="80" t="s">
        <v>6</v>
      </c>
      <c r="AC5" s="42" t="s">
        <v>7</v>
      </c>
      <c r="AD5" s="100" t="s">
        <v>5</v>
      </c>
      <c r="AE5" s="80" t="s">
        <v>6</v>
      </c>
      <c r="AF5" s="42" t="s">
        <v>7</v>
      </c>
      <c r="AG5" s="100" t="s">
        <v>5</v>
      </c>
      <c r="AH5" s="80" t="s">
        <v>6</v>
      </c>
      <c r="AI5" s="42" t="s">
        <v>7</v>
      </c>
      <c r="AJ5" s="100" t="s">
        <v>5</v>
      </c>
      <c r="AK5" s="80" t="s">
        <v>6</v>
      </c>
      <c r="AL5" s="42" t="s">
        <v>7</v>
      </c>
      <c r="AM5" s="100" t="s">
        <v>5</v>
      </c>
      <c r="AN5" s="80" t="s">
        <v>6</v>
      </c>
      <c r="AO5" s="42" t="s">
        <v>7</v>
      </c>
      <c r="AP5" s="100" t="s">
        <v>5</v>
      </c>
      <c r="AQ5" s="80" t="s">
        <v>6</v>
      </c>
      <c r="AR5" s="42" t="s">
        <v>7</v>
      </c>
      <c r="AS5" s="100" t="s">
        <v>5</v>
      </c>
      <c r="AT5" s="80" t="s">
        <v>6</v>
      </c>
      <c r="AU5" s="42" t="s">
        <v>7</v>
      </c>
    </row>
    <row r="6" spans="2:47" x14ac:dyDescent="0.15">
      <c r="B6" s="8" t="s">
        <v>37</v>
      </c>
      <c r="C6" s="45">
        <v>445</v>
      </c>
      <c r="D6" s="204">
        <v>5731.2157303370786</v>
      </c>
      <c r="E6" s="205">
        <v>3443.9428480657157</v>
      </c>
      <c r="F6" s="101">
        <v>33</v>
      </c>
      <c r="G6" s="204">
        <v>6967.30303030303</v>
      </c>
      <c r="H6" s="205">
        <v>4038.6375215291396</v>
      </c>
      <c r="I6" s="101">
        <v>58</v>
      </c>
      <c r="J6" s="204">
        <v>6253.2413793103451</v>
      </c>
      <c r="K6" s="205">
        <v>3985.8161607166035</v>
      </c>
      <c r="L6" s="101">
        <v>60</v>
      </c>
      <c r="M6" s="204">
        <v>6091.3833333333332</v>
      </c>
      <c r="N6" s="205">
        <v>3913.2701704375281</v>
      </c>
      <c r="O6" s="101">
        <v>93</v>
      </c>
      <c r="P6" s="204">
        <v>6541.3763440860212</v>
      </c>
      <c r="Q6" s="205">
        <v>2923.9489635778923</v>
      </c>
      <c r="R6" s="101">
        <v>99</v>
      </c>
      <c r="S6" s="204">
        <v>5607</v>
      </c>
      <c r="T6" s="205">
        <v>3080.3281762613196</v>
      </c>
      <c r="U6" s="101">
        <v>73</v>
      </c>
      <c r="V6" s="204">
        <v>4848.0684931506848</v>
      </c>
      <c r="W6" s="205">
        <v>2953.2776251742139</v>
      </c>
      <c r="X6" s="101">
        <v>29</v>
      </c>
      <c r="Y6" s="204">
        <v>2584.4482758620688</v>
      </c>
      <c r="Z6" s="206">
        <v>1983.0695648450608</v>
      </c>
      <c r="AA6" s="48">
        <v>91</v>
      </c>
      <c r="AB6" s="204">
        <v>6512.1868131868132</v>
      </c>
      <c r="AC6" s="205">
        <v>3997.5089296324086</v>
      </c>
      <c r="AD6" s="101">
        <v>207</v>
      </c>
      <c r="AE6" s="204">
        <v>6099.7149758454107</v>
      </c>
      <c r="AF6" s="205">
        <v>3272.8329969819511</v>
      </c>
      <c r="AG6" s="101">
        <v>87</v>
      </c>
      <c r="AH6" s="204">
        <v>5660.1839080459768</v>
      </c>
      <c r="AI6" s="205">
        <v>3074.0502467059514</v>
      </c>
      <c r="AJ6" s="101">
        <v>60</v>
      </c>
      <c r="AK6" s="204">
        <v>3378.4166666666665</v>
      </c>
      <c r="AL6" s="205">
        <v>2579.3684044391971</v>
      </c>
      <c r="AM6" s="101">
        <v>298</v>
      </c>
      <c r="AN6" s="204">
        <v>6225.6711409395975</v>
      </c>
      <c r="AO6" s="205">
        <v>3508.2956598528194</v>
      </c>
      <c r="AP6" s="101">
        <v>147</v>
      </c>
      <c r="AQ6" s="204">
        <v>4728.850340136054</v>
      </c>
      <c r="AR6" s="205">
        <v>3085.6487991498784</v>
      </c>
      <c r="AS6" s="101">
        <v>102</v>
      </c>
      <c r="AT6" s="204">
        <v>4204.4901960784309</v>
      </c>
      <c r="AU6" s="205">
        <v>2891.4906832272623</v>
      </c>
    </row>
    <row r="7" spans="2:47" x14ac:dyDescent="0.15">
      <c r="B7" s="8" t="s">
        <v>39</v>
      </c>
      <c r="C7" s="45">
        <v>204</v>
      </c>
      <c r="D7" s="204">
        <v>6259.1715686274511</v>
      </c>
      <c r="E7" s="205">
        <v>3982.4028151659722</v>
      </c>
      <c r="F7" s="101">
        <v>19</v>
      </c>
      <c r="G7" s="204">
        <v>8368.0526315789466</v>
      </c>
      <c r="H7" s="205">
        <v>4316.44955018569</v>
      </c>
      <c r="I7" s="101">
        <v>27</v>
      </c>
      <c r="J7" s="204">
        <v>6886.8148148148148</v>
      </c>
      <c r="K7" s="205">
        <v>4942.9737470866121</v>
      </c>
      <c r="L7" s="101">
        <v>29</v>
      </c>
      <c r="M7" s="204">
        <v>6738</v>
      </c>
      <c r="N7" s="205">
        <v>4583.0279214261209</v>
      </c>
      <c r="O7" s="101">
        <v>37</v>
      </c>
      <c r="P7" s="204">
        <v>6944.6216216216217</v>
      </c>
      <c r="Q7" s="205">
        <v>3421.6958543271376</v>
      </c>
      <c r="R7" s="101">
        <v>53</v>
      </c>
      <c r="S7" s="204">
        <v>5483</v>
      </c>
      <c r="T7" s="205">
        <v>3501.3458621155733</v>
      </c>
      <c r="U7" s="101">
        <v>33</v>
      </c>
      <c r="V7" s="204">
        <v>5073</v>
      </c>
      <c r="W7" s="205">
        <v>3159.3374997774454</v>
      </c>
      <c r="X7" s="101">
        <v>6</v>
      </c>
      <c r="Y7" s="204">
        <v>3595.5</v>
      </c>
      <c r="Z7" s="206">
        <v>2907.0814058089259</v>
      </c>
      <c r="AA7" s="48">
        <v>46</v>
      </c>
      <c r="AB7" s="204">
        <v>7498.630434782609</v>
      </c>
      <c r="AC7" s="205">
        <v>4702.475912201031</v>
      </c>
      <c r="AD7" s="101">
        <v>98</v>
      </c>
      <c r="AE7" s="204">
        <v>6256.1530612244896</v>
      </c>
      <c r="AF7" s="205">
        <v>3768.8309498978665</v>
      </c>
      <c r="AG7" s="101">
        <v>40</v>
      </c>
      <c r="AH7" s="204">
        <v>5771.2</v>
      </c>
      <c r="AI7" s="205">
        <v>3597.7386715432726</v>
      </c>
      <c r="AJ7" s="101">
        <v>20</v>
      </c>
      <c r="AK7" s="204">
        <v>4399.1499999999996</v>
      </c>
      <c r="AL7" s="205">
        <v>3182.1772300870061</v>
      </c>
      <c r="AM7" s="101">
        <v>144</v>
      </c>
      <c r="AN7" s="204">
        <v>6653.0555555555557</v>
      </c>
      <c r="AO7" s="205">
        <v>4114.8052248982622</v>
      </c>
      <c r="AP7" s="101">
        <v>60</v>
      </c>
      <c r="AQ7" s="204">
        <v>5313.85</v>
      </c>
      <c r="AR7" s="205">
        <v>3498.9206269062224</v>
      </c>
      <c r="AS7" s="101">
        <v>39</v>
      </c>
      <c r="AT7" s="204">
        <v>4845.6923076923076</v>
      </c>
      <c r="AU7" s="205">
        <v>3131.9398575411792</v>
      </c>
    </row>
    <row r="8" spans="2:47" x14ac:dyDescent="0.15">
      <c r="B8" s="8" t="s">
        <v>40</v>
      </c>
      <c r="C8" s="45">
        <v>241</v>
      </c>
      <c r="D8" s="204">
        <v>5284.3153526970955</v>
      </c>
      <c r="E8" s="205">
        <v>2844.3581848057829</v>
      </c>
      <c r="F8" s="101">
        <v>14</v>
      </c>
      <c r="G8" s="204">
        <v>5066.2857142857147</v>
      </c>
      <c r="H8" s="205">
        <v>2755.3261828005725</v>
      </c>
      <c r="I8" s="101">
        <v>31</v>
      </c>
      <c r="J8" s="204">
        <v>5701.4193548387093</v>
      </c>
      <c r="K8" s="205">
        <v>2886.7973231500396</v>
      </c>
      <c r="L8" s="101">
        <v>31</v>
      </c>
      <c r="M8" s="204">
        <v>5486.4838709677415</v>
      </c>
      <c r="N8" s="205">
        <v>3119.417572464105</v>
      </c>
      <c r="O8" s="101">
        <v>56</v>
      </c>
      <c r="P8" s="204">
        <v>6274.9464285714284</v>
      </c>
      <c r="Q8" s="205">
        <v>2540.838225465568</v>
      </c>
      <c r="R8" s="101">
        <v>46</v>
      </c>
      <c r="S8" s="204">
        <v>5749.869565217391</v>
      </c>
      <c r="T8" s="205">
        <v>2541.3096764262286</v>
      </c>
      <c r="U8" s="101">
        <v>40</v>
      </c>
      <c r="V8" s="204">
        <v>4662.5</v>
      </c>
      <c r="W8" s="205">
        <v>2798.9047491602487</v>
      </c>
      <c r="X8" s="101">
        <v>23</v>
      </c>
      <c r="Y8" s="204">
        <v>2320.695652173913</v>
      </c>
      <c r="Z8" s="206">
        <v>1653.1354076086229</v>
      </c>
      <c r="AA8" s="48">
        <v>45</v>
      </c>
      <c r="AB8" s="204">
        <v>5503.8222222222221</v>
      </c>
      <c r="AC8" s="205">
        <v>2830.8052684133486</v>
      </c>
      <c r="AD8" s="101">
        <v>109</v>
      </c>
      <c r="AE8" s="204">
        <v>5959.0642201834862</v>
      </c>
      <c r="AF8" s="205">
        <v>2762.5215242172339</v>
      </c>
      <c r="AG8" s="101">
        <v>47</v>
      </c>
      <c r="AH8" s="204">
        <v>5565.7021276595742</v>
      </c>
      <c r="AI8" s="205">
        <v>2583.2392112204166</v>
      </c>
      <c r="AJ8" s="101">
        <v>40</v>
      </c>
      <c r="AK8" s="204">
        <v>2868.05</v>
      </c>
      <c r="AL8" s="205">
        <v>2080.9247075426679</v>
      </c>
      <c r="AM8" s="101">
        <v>154</v>
      </c>
      <c r="AN8" s="204">
        <v>5826.0389610389611</v>
      </c>
      <c r="AO8" s="205">
        <v>2781.1195702147706</v>
      </c>
      <c r="AP8" s="101">
        <v>87</v>
      </c>
      <c r="AQ8" s="204">
        <v>4325.4022988505749</v>
      </c>
      <c r="AR8" s="205">
        <v>2713.2332487007302</v>
      </c>
      <c r="AS8" s="101">
        <v>63</v>
      </c>
      <c r="AT8" s="204">
        <v>3807.5555555555557</v>
      </c>
      <c r="AU8" s="205">
        <v>2681.2617262110844</v>
      </c>
    </row>
    <row r="9" spans="2:47" x14ac:dyDescent="0.15">
      <c r="C9" s="207"/>
      <c r="AU9" s="3"/>
    </row>
    <row r="10" spans="2:47" x14ac:dyDescent="0.15">
      <c r="C10" s="207" t="s">
        <v>274</v>
      </c>
    </row>
    <row r="11" spans="2:47" x14ac:dyDescent="0.15">
      <c r="C11" s="1" t="s">
        <v>276</v>
      </c>
    </row>
  </sheetData>
  <mergeCells count="15">
    <mergeCell ref="R4:T4"/>
    <mergeCell ref="C4:E4"/>
    <mergeCell ref="F4:H4"/>
    <mergeCell ref="I4:K4"/>
    <mergeCell ref="L4:N4"/>
    <mergeCell ref="O4:Q4"/>
    <mergeCell ref="AM4:AO4"/>
    <mergeCell ref="AP4:AR4"/>
    <mergeCell ref="AS4:AU4"/>
    <mergeCell ref="U4:W4"/>
    <mergeCell ref="X4:Z4"/>
    <mergeCell ref="AA4:AC4"/>
    <mergeCell ref="AD4:AF4"/>
    <mergeCell ref="AG4:AI4"/>
    <mergeCell ref="AJ4:AL4"/>
  </mergeCells>
  <phoneticPr fontId="18"/>
  <printOptions horizontalCentered="1"/>
  <pageMargins left="0.31496062992125984" right="0.31496062992125984" top="0.59055118110236227" bottom="0.39370078740157483" header="0.31496062992125984" footer="0.19685039370078741"/>
  <pageSetup paperSize="9" scale="70" firstPageNumber="180" orientation="landscape" useFirstPageNumber="1" horizontalDpi="1200" verticalDpi="1200" r:id="rId1"/>
  <headerFooter>
    <oddHeader>&amp;R&amp;"HG丸ｺﾞｼｯｸM-PRO,標準"&amp;8(31-2)歩数の平均値及び標準偏差―年齢階級別、平均値、標準偏差―総数・男性・女性、20歳以上　　〔年齢階級⑤〕</oddHeader>
    <oddFooter>&amp;C&amp;"HG丸ｺﾞｼｯｸM-PRO,標準"&amp;8鳥取県福祉保健部健康医療局健康政策課
― &amp;P ―</oddFooter>
  </headerFooter>
  <colBreaks count="1" manualBreakCount="1">
    <brk id="26" max="17" man="1"/>
  </colBreaks>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3">
    <tabColor rgb="FF00B0F0"/>
  </sheetPr>
  <dimension ref="B1:AO32"/>
  <sheetViews>
    <sheetView topLeftCell="A25" zoomScale="80" zoomScaleNormal="80" zoomScaleSheetLayoutView="55" workbookViewId="0">
      <selection activeCell="H36" sqref="H36"/>
    </sheetView>
  </sheetViews>
  <sheetFormatPr defaultRowHeight="18.75" x14ac:dyDescent="0.15"/>
  <cols>
    <col min="1" max="2" width="3.625" style="1" customWidth="1"/>
    <col min="3" max="3" width="22.125" style="1" customWidth="1"/>
    <col min="4" max="4" width="6.125" style="1" customWidth="1"/>
    <col min="5" max="5" width="9" style="1"/>
    <col min="6" max="6" width="6.125" style="1" customWidth="1"/>
    <col min="7" max="7" width="9" style="1"/>
    <col min="8" max="8" width="6.125" style="1" customWidth="1"/>
    <col min="9" max="9" width="9" style="1"/>
    <col min="10" max="10" width="6.125" style="1" customWidth="1"/>
    <col min="11" max="11" width="9" style="1"/>
    <col min="12" max="12" width="6.125" style="1" customWidth="1"/>
    <col min="13" max="13" width="9" style="1"/>
    <col min="14" max="14" width="6.125" style="1" customWidth="1"/>
    <col min="15" max="15" width="9" style="1"/>
    <col min="16" max="16" width="6.125" style="1" customWidth="1"/>
    <col min="17" max="17" width="9" style="1"/>
    <col min="18" max="18" width="6.125" style="1" customWidth="1"/>
    <col min="19" max="16384" width="9" style="1"/>
  </cols>
  <sheetData>
    <row r="1" spans="2:41" s="203" customFormat="1" ht="18.75" customHeight="1" x14ac:dyDescent="0.15"/>
    <row r="2" spans="2:41" ht="18.75" customHeight="1" x14ac:dyDescent="0.15">
      <c r="D2" s="2" t="s">
        <v>277</v>
      </c>
    </row>
    <row r="3" spans="2:41" ht="18.75" customHeight="1" x14ac:dyDescent="0.15">
      <c r="AG3" s="3" t="s">
        <v>270</v>
      </c>
    </row>
    <row r="4" spans="2:41" x14ac:dyDescent="0.15">
      <c r="B4" s="249"/>
      <c r="C4" s="250"/>
      <c r="D4" s="221" t="s">
        <v>8</v>
      </c>
      <c r="E4" s="221"/>
      <c r="F4" s="221" t="s">
        <v>278</v>
      </c>
      <c r="G4" s="221"/>
      <c r="H4" s="221" t="s">
        <v>279</v>
      </c>
      <c r="I4" s="221"/>
      <c r="J4" s="221" t="s">
        <v>280</v>
      </c>
      <c r="K4" s="221"/>
      <c r="L4" s="221" t="s">
        <v>281</v>
      </c>
      <c r="M4" s="221"/>
      <c r="N4" s="221" t="s">
        <v>282</v>
      </c>
      <c r="O4" s="221"/>
      <c r="P4" s="221" t="s">
        <v>283</v>
      </c>
      <c r="Q4" s="221"/>
      <c r="R4" s="221" t="s">
        <v>284</v>
      </c>
      <c r="S4" s="222"/>
      <c r="T4" s="223" t="s">
        <v>285</v>
      </c>
      <c r="U4" s="221"/>
      <c r="V4" s="221" t="s">
        <v>286</v>
      </c>
      <c r="W4" s="221"/>
      <c r="X4" s="221" t="s">
        <v>287</v>
      </c>
      <c r="Y4" s="221"/>
      <c r="Z4" s="221" t="s">
        <v>288</v>
      </c>
      <c r="AA4" s="221"/>
      <c r="AB4" s="221" t="s">
        <v>289</v>
      </c>
      <c r="AC4" s="221"/>
      <c r="AD4" s="221" t="s">
        <v>290</v>
      </c>
      <c r="AE4" s="221"/>
      <c r="AF4" s="221" t="s">
        <v>291</v>
      </c>
      <c r="AG4" s="221"/>
      <c r="AH4" s="208"/>
      <c r="AI4" s="208"/>
      <c r="AJ4" s="128"/>
      <c r="AK4" s="208"/>
      <c r="AL4" s="208"/>
      <c r="AM4" s="128"/>
      <c r="AN4" s="208"/>
      <c r="AO4" s="208"/>
    </row>
    <row r="5" spans="2:41" x14ac:dyDescent="0.15">
      <c r="B5" s="251"/>
      <c r="C5" s="252"/>
      <c r="D5" s="41" t="s">
        <v>5</v>
      </c>
      <c r="E5" s="42" t="s">
        <v>292</v>
      </c>
      <c r="F5" s="100" t="s">
        <v>5</v>
      </c>
      <c r="G5" s="42" t="s">
        <v>292</v>
      </c>
      <c r="H5" s="100" t="s">
        <v>5</v>
      </c>
      <c r="I5" s="42" t="s">
        <v>292</v>
      </c>
      <c r="J5" s="100" t="s">
        <v>5</v>
      </c>
      <c r="K5" s="42" t="s">
        <v>292</v>
      </c>
      <c r="L5" s="100" t="s">
        <v>5</v>
      </c>
      <c r="M5" s="42" t="s">
        <v>292</v>
      </c>
      <c r="N5" s="100" t="s">
        <v>5</v>
      </c>
      <c r="O5" s="42" t="s">
        <v>292</v>
      </c>
      <c r="P5" s="100" t="s">
        <v>5</v>
      </c>
      <c r="Q5" s="42" t="s">
        <v>292</v>
      </c>
      <c r="R5" s="41" t="s">
        <v>5</v>
      </c>
      <c r="S5" s="43" t="s">
        <v>292</v>
      </c>
      <c r="T5" s="100" t="s">
        <v>5</v>
      </c>
      <c r="U5" s="42" t="s">
        <v>292</v>
      </c>
      <c r="V5" s="100" t="s">
        <v>5</v>
      </c>
      <c r="W5" s="42" t="s">
        <v>292</v>
      </c>
      <c r="X5" s="100" t="s">
        <v>5</v>
      </c>
      <c r="Y5" s="42" t="s">
        <v>292</v>
      </c>
      <c r="Z5" s="100" t="s">
        <v>5</v>
      </c>
      <c r="AA5" s="42" t="s">
        <v>292</v>
      </c>
      <c r="AB5" s="100" t="s">
        <v>5</v>
      </c>
      <c r="AC5" s="42" t="s">
        <v>292</v>
      </c>
      <c r="AD5" s="100" t="s">
        <v>5</v>
      </c>
      <c r="AE5" s="42" t="s">
        <v>292</v>
      </c>
      <c r="AF5" s="100" t="s">
        <v>5</v>
      </c>
      <c r="AG5" s="42" t="s">
        <v>292</v>
      </c>
    </row>
    <row r="6" spans="2:41" ht="18.75" customHeight="1" x14ac:dyDescent="0.15">
      <c r="B6" s="232" t="s">
        <v>37</v>
      </c>
      <c r="C6" s="12" t="s">
        <v>37</v>
      </c>
      <c r="D6" s="45">
        <v>445</v>
      </c>
      <c r="E6" s="137">
        <v>100</v>
      </c>
      <c r="F6" s="101">
        <v>33</v>
      </c>
      <c r="G6" s="137">
        <v>100</v>
      </c>
      <c r="H6" s="101">
        <v>58</v>
      </c>
      <c r="I6" s="137">
        <v>100</v>
      </c>
      <c r="J6" s="101">
        <v>60</v>
      </c>
      <c r="K6" s="137">
        <v>100</v>
      </c>
      <c r="L6" s="101">
        <v>93</v>
      </c>
      <c r="M6" s="137">
        <v>100</v>
      </c>
      <c r="N6" s="101">
        <v>99</v>
      </c>
      <c r="O6" s="137">
        <v>100</v>
      </c>
      <c r="P6" s="101">
        <v>73</v>
      </c>
      <c r="Q6" s="137">
        <v>100</v>
      </c>
      <c r="R6" s="45">
        <v>29</v>
      </c>
      <c r="S6" s="138">
        <v>100</v>
      </c>
      <c r="T6" s="101">
        <v>91</v>
      </c>
      <c r="U6" s="137">
        <v>100</v>
      </c>
      <c r="V6" s="101">
        <v>207</v>
      </c>
      <c r="W6" s="137">
        <v>100</v>
      </c>
      <c r="X6" s="101">
        <v>87</v>
      </c>
      <c r="Y6" s="137">
        <v>100</v>
      </c>
      <c r="Z6" s="101">
        <v>60</v>
      </c>
      <c r="AA6" s="137">
        <v>100</v>
      </c>
      <c r="AB6" s="101">
        <v>298</v>
      </c>
      <c r="AC6" s="137">
        <v>100</v>
      </c>
      <c r="AD6" s="101">
        <v>147</v>
      </c>
      <c r="AE6" s="137">
        <v>100</v>
      </c>
      <c r="AF6" s="101">
        <v>102</v>
      </c>
      <c r="AG6" s="137">
        <v>100</v>
      </c>
    </row>
    <row r="7" spans="2:41" x14ac:dyDescent="0.15">
      <c r="B7" s="227"/>
      <c r="C7" s="209" t="s">
        <v>293</v>
      </c>
      <c r="D7" s="55">
        <v>52</v>
      </c>
      <c r="E7" s="177">
        <v>11.685393258426966</v>
      </c>
      <c r="F7" s="110">
        <v>2</v>
      </c>
      <c r="G7" s="177">
        <v>6.0606060606060606</v>
      </c>
      <c r="H7" s="110">
        <v>1</v>
      </c>
      <c r="I7" s="177">
        <v>1.7241379310344827</v>
      </c>
      <c r="J7" s="110">
        <v>9</v>
      </c>
      <c r="K7" s="177">
        <v>15</v>
      </c>
      <c r="L7" s="110">
        <v>4</v>
      </c>
      <c r="M7" s="177">
        <v>4.301075268817204</v>
      </c>
      <c r="N7" s="110">
        <v>11</v>
      </c>
      <c r="O7" s="177">
        <v>11.111111111111111</v>
      </c>
      <c r="P7" s="110">
        <v>13</v>
      </c>
      <c r="Q7" s="177">
        <v>17.80821917808219</v>
      </c>
      <c r="R7" s="55">
        <v>12</v>
      </c>
      <c r="S7" s="178">
        <v>41.379310344827587</v>
      </c>
      <c r="T7" s="110">
        <v>3</v>
      </c>
      <c r="U7" s="177">
        <v>3.2967032967032965</v>
      </c>
      <c r="V7" s="110">
        <v>21</v>
      </c>
      <c r="W7" s="177">
        <v>10.144927536231885</v>
      </c>
      <c r="X7" s="110">
        <v>9</v>
      </c>
      <c r="Y7" s="177">
        <v>10.344827586206897</v>
      </c>
      <c r="Z7" s="110">
        <v>19</v>
      </c>
      <c r="AA7" s="177">
        <v>31.666666666666668</v>
      </c>
      <c r="AB7" s="110">
        <v>24</v>
      </c>
      <c r="AC7" s="177">
        <v>8.053691275167786</v>
      </c>
      <c r="AD7" s="110">
        <v>28</v>
      </c>
      <c r="AE7" s="177">
        <v>19.047619047619047</v>
      </c>
      <c r="AF7" s="110">
        <v>25</v>
      </c>
      <c r="AG7" s="177">
        <v>24.509803921568629</v>
      </c>
    </row>
    <row r="8" spans="2:41" x14ac:dyDescent="0.15">
      <c r="B8" s="227"/>
      <c r="C8" s="209" t="s">
        <v>294</v>
      </c>
      <c r="D8" s="55">
        <v>99</v>
      </c>
      <c r="E8" s="177">
        <v>22.247191011235955</v>
      </c>
      <c r="F8" s="110">
        <v>5</v>
      </c>
      <c r="G8" s="177">
        <v>15.151515151515152</v>
      </c>
      <c r="H8" s="110">
        <v>19</v>
      </c>
      <c r="I8" s="177">
        <v>32.758620689655174</v>
      </c>
      <c r="J8" s="110">
        <v>9</v>
      </c>
      <c r="K8" s="177">
        <v>15</v>
      </c>
      <c r="L8" s="110">
        <v>17</v>
      </c>
      <c r="M8" s="177">
        <v>18.27956989247312</v>
      </c>
      <c r="N8" s="110">
        <v>21</v>
      </c>
      <c r="O8" s="177">
        <v>21.212121212121211</v>
      </c>
      <c r="P8" s="110">
        <v>17</v>
      </c>
      <c r="Q8" s="177">
        <v>23.287671232876711</v>
      </c>
      <c r="R8" s="55">
        <v>11</v>
      </c>
      <c r="S8" s="178">
        <v>37.931034482758619</v>
      </c>
      <c r="T8" s="110">
        <v>24</v>
      </c>
      <c r="U8" s="177">
        <v>26.373626373626372</v>
      </c>
      <c r="V8" s="110">
        <v>34</v>
      </c>
      <c r="W8" s="177">
        <v>16.425120772946858</v>
      </c>
      <c r="X8" s="110">
        <v>19</v>
      </c>
      <c r="Y8" s="177">
        <v>21.839080459770116</v>
      </c>
      <c r="Z8" s="110">
        <v>22</v>
      </c>
      <c r="AA8" s="177">
        <v>36.666666666666664</v>
      </c>
      <c r="AB8" s="110">
        <v>58</v>
      </c>
      <c r="AC8" s="177">
        <v>19.463087248322147</v>
      </c>
      <c r="AD8" s="110">
        <v>41</v>
      </c>
      <c r="AE8" s="177">
        <v>27.891156462585034</v>
      </c>
      <c r="AF8" s="110">
        <v>28</v>
      </c>
      <c r="AG8" s="177">
        <v>27.450980392156861</v>
      </c>
    </row>
    <row r="9" spans="2:41" x14ac:dyDescent="0.15">
      <c r="B9" s="227"/>
      <c r="C9" s="209" t="s">
        <v>295</v>
      </c>
      <c r="D9" s="55">
        <v>109</v>
      </c>
      <c r="E9" s="177">
        <v>24.49438202247191</v>
      </c>
      <c r="F9" s="110">
        <v>10</v>
      </c>
      <c r="G9" s="177">
        <v>30.303030303030305</v>
      </c>
      <c r="H9" s="110">
        <v>15</v>
      </c>
      <c r="I9" s="177">
        <v>25.862068965517242</v>
      </c>
      <c r="J9" s="110">
        <v>18</v>
      </c>
      <c r="K9" s="177">
        <v>30</v>
      </c>
      <c r="L9" s="110">
        <v>16</v>
      </c>
      <c r="M9" s="177">
        <v>17.204301075268816</v>
      </c>
      <c r="N9" s="110">
        <v>26</v>
      </c>
      <c r="O9" s="177">
        <v>26.262626262626263</v>
      </c>
      <c r="P9" s="110">
        <v>20</v>
      </c>
      <c r="Q9" s="177">
        <v>27.397260273972602</v>
      </c>
      <c r="R9" s="55">
        <v>4</v>
      </c>
      <c r="S9" s="178">
        <v>13.793103448275861</v>
      </c>
      <c r="T9" s="110">
        <v>25</v>
      </c>
      <c r="U9" s="177">
        <v>27.472527472527471</v>
      </c>
      <c r="V9" s="110">
        <v>51</v>
      </c>
      <c r="W9" s="177">
        <v>24.637681159420289</v>
      </c>
      <c r="X9" s="110">
        <v>22</v>
      </c>
      <c r="Y9" s="177">
        <v>25.287356321839081</v>
      </c>
      <c r="Z9" s="110">
        <v>11</v>
      </c>
      <c r="AA9" s="177">
        <v>18.333333333333332</v>
      </c>
      <c r="AB9" s="110">
        <v>76</v>
      </c>
      <c r="AC9" s="177">
        <v>25.503355704697988</v>
      </c>
      <c r="AD9" s="110">
        <v>33</v>
      </c>
      <c r="AE9" s="177">
        <v>22.448979591836736</v>
      </c>
      <c r="AF9" s="110">
        <v>24</v>
      </c>
      <c r="AG9" s="177">
        <v>23.529411764705884</v>
      </c>
    </row>
    <row r="10" spans="2:41" x14ac:dyDescent="0.15">
      <c r="B10" s="227"/>
      <c r="C10" s="210" t="s">
        <v>296</v>
      </c>
      <c r="D10" s="55">
        <v>84</v>
      </c>
      <c r="E10" s="177">
        <v>18.876404494382022</v>
      </c>
      <c r="F10" s="110">
        <v>6</v>
      </c>
      <c r="G10" s="177">
        <v>18.181818181818183</v>
      </c>
      <c r="H10" s="110">
        <v>9</v>
      </c>
      <c r="I10" s="177">
        <v>15.517241379310345</v>
      </c>
      <c r="J10" s="110">
        <v>9</v>
      </c>
      <c r="K10" s="177">
        <v>15</v>
      </c>
      <c r="L10" s="110">
        <v>30</v>
      </c>
      <c r="M10" s="177">
        <v>32.258064516129032</v>
      </c>
      <c r="N10" s="110">
        <v>17</v>
      </c>
      <c r="O10" s="177">
        <v>17.171717171717173</v>
      </c>
      <c r="P10" s="110">
        <v>12</v>
      </c>
      <c r="Q10" s="177">
        <v>16.438356164383563</v>
      </c>
      <c r="R10" s="55">
        <v>1</v>
      </c>
      <c r="S10" s="178">
        <v>3.4482758620689653</v>
      </c>
      <c r="T10" s="110">
        <v>15</v>
      </c>
      <c r="U10" s="177">
        <v>16.483516483516482</v>
      </c>
      <c r="V10" s="110">
        <v>48</v>
      </c>
      <c r="W10" s="177">
        <v>23.188405797101449</v>
      </c>
      <c r="X10" s="110">
        <v>18</v>
      </c>
      <c r="Y10" s="177">
        <v>20.689655172413794</v>
      </c>
      <c r="Z10" s="110">
        <v>3</v>
      </c>
      <c r="AA10" s="177">
        <v>5</v>
      </c>
      <c r="AB10" s="110">
        <v>63</v>
      </c>
      <c r="AC10" s="177">
        <v>21.140939597315437</v>
      </c>
      <c r="AD10" s="110">
        <v>21</v>
      </c>
      <c r="AE10" s="177">
        <v>14.285714285714286</v>
      </c>
      <c r="AF10" s="110">
        <v>13</v>
      </c>
      <c r="AG10" s="177">
        <v>12.745098039215685</v>
      </c>
    </row>
    <row r="11" spans="2:41" x14ac:dyDescent="0.15">
      <c r="B11" s="227"/>
      <c r="C11" s="210" t="s">
        <v>297</v>
      </c>
      <c r="D11" s="55">
        <v>47</v>
      </c>
      <c r="E11" s="177">
        <v>10.561797752808989</v>
      </c>
      <c r="F11" s="110">
        <v>2</v>
      </c>
      <c r="G11" s="177">
        <v>6.0606060606060606</v>
      </c>
      <c r="H11" s="110">
        <v>5</v>
      </c>
      <c r="I11" s="177">
        <v>8.6206896551724146</v>
      </c>
      <c r="J11" s="110">
        <v>4</v>
      </c>
      <c r="K11" s="177">
        <v>6.666666666666667</v>
      </c>
      <c r="L11" s="110">
        <v>14</v>
      </c>
      <c r="M11" s="177">
        <v>15.053763440860216</v>
      </c>
      <c r="N11" s="110">
        <v>16</v>
      </c>
      <c r="O11" s="177">
        <v>16.161616161616163</v>
      </c>
      <c r="P11" s="110">
        <v>5</v>
      </c>
      <c r="Q11" s="177">
        <v>6.8493150684931505</v>
      </c>
      <c r="R11" s="55">
        <v>1</v>
      </c>
      <c r="S11" s="178">
        <v>3.4482758620689653</v>
      </c>
      <c r="T11" s="110">
        <v>7</v>
      </c>
      <c r="U11" s="177">
        <v>7.6923076923076925</v>
      </c>
      <c r="V11" s="110">
        <v>27</v>
      </c>
      <c r="W11" s="177">
        <v>13.043478260869565</v>
      </c>
      <c r="X11" s="110">
        <v>11</v>
      </c>
      <c r="Y11" s="177">
        <v>12.64367816091954</v>
      </c>
      <c r="Z11" s="110">
        <v>2</v>
      </c>
      <c r="AA11" s="177">
        <v>3.3333333333333335</v>
      </c>
      <c r="AB11" s="110">
        <v>34</v>
      </c>
      <c r="AC11" s="177">
        <v>11.409395973154362</v>
      </c>
      <c r="AD11" s="110">
        <v>13</v>
      </c>
      <c r="AE11" s="177">
        <v>8.8435374149659864</v>
      </c>
      <c r="AF11" s="110">
        <v>6</v>
      </c>
      <c r="AG11" s="177">
        <v>5.882352941176471</v>
      </c>
    </row>
    <row r="12" spans="2:41" x14ac:dyDescent="0.15">
      <c r="B12" s="227"/>
      <c r="C12" s="210" t="s">
        <v>298</v>
      </c>
      <c r="D12" s="55">
        <v>54</v>
      </c>
      <c r="E12" s="177">
        <v>12.134831460674157</v>
      </c>
      <c r="F12" s="110">
        <v>8</v>
      </c>
      <c r="G12" s="177">
        <v>24.242424242424242</v>
      </c>
      <c r="H12" s="110">
        <v>9</v>
      </c>
      <c r="I12" s="177">
        <v>15.517241379310345</v>
      </c>
      <c r="J12" s="110">
        <v>11</v>
      </c>
      <c r="K12" s="177">
        <v>18.333333333333332</v>
      </c>
      <c r="L12" s="110">
        <v>12</v>
      </c>
      <c r="M12" s="177">
        <v>12.903225806451612</v>
      </c>
      <c r="N12" s="110">
        <v>8</v>
      </c>
      <c r="O12" s="177">
        <v>8.0808080808080813</v>
      </c>
      <c r="P12" s="110">
        <v>6</v>
      </c>
      <c r="Q12" s="177">
        <v>8.2191780821917817</v>
      </c>
      <c r="R12" s="55">
        <v>0</v>
      </c>
      <c r="S12" s="178">
        <v>0</v>
      </c>
      <c r="T12" s="110">
        <v>17</v>
      </c>
      <c r="U12" s="177">
        <v>18.681318681318682</v>
      </c>
      <c r="V12" s="110">
        <v>26</v>
      </c>
      <c r="W12" s="177">
        <v>12.560386473429952</v>
      </c>
      <c r="X12" s="110">
        <v>8</v>
      </c>
      <c r="Y12" s="177">
        <v>9.1954022988505741</v>
      </c>
      <c r="Z12" s="110">
        <v>3</v>
      </c>
      <c r="AA12" s="177">
        <v>5</v>
      </c>
      <c r="AB12" s="110">
        <v>43</v>
      </c>
      <c r="AC12" s="177">
        <v>14.429530201342281</v>
      </c>
      <c r="AD12" s="110">
        <v>11</v>
      </c>
      <c r="AE12" s="177">
        <v>7.4829931972789119</v>
      </c>
      <c r="AF12" s="110">
        <v>6</v>
      </c>
      <c r="AG12" s="177">
        <v>5.882352941176471</v>
      </c>
    </row>
    <row r="13" spans="2:41" ht="19.5" thickBot="1" x14ac:dyDescent="0.2">
      <c r="B13" s="233"/>
      <c r="C13" s="211" t="s">
        <v>299</v>
      </c>
      <c r="D13" s="68">
        <v>147</v>
      </c>
      <c r="E13" s="158">
        <v>33.033707865168537</v>
      </c>
      <c r="F13" s="103">
        <v>13</v>
      </c>
      <c r="G13" s="158">
        <v>39.393939393939391</v>
      </c>
      <c r="H13" s="103">
        <v>18</v>
      </c>
      <c r="I13" s="158">
        <v>31.03448275862069</v>
      </c>
      <c r="J13" s="103">
        <v>17</v>
      </c>
      <c r="K13" s="158">
        <v>28.333333333333332</v>
      </c>
      <c r="L13" s="103">
        <v>46</v>
      </c>
      <c r="M13" s="158">
        <v>49.462365591397848</v>
      </c>
      <c r="N13" s="103">
        <v>32</v>
      </c>
      <c r="O13" s="158">
        <v>32.323232323232325</v>
      </c>
      <c r="P13" s="103">
        <v>20</v>
      </c>
      <c r="Q13" s="158">
        <v>27.397260273972602</v>
      </c>
      <c r="R13" s="68">
        <v>1</v>
      </c>
      <c r="S13" s="159">
        <v>3.4482758620689653</v>
      </c>
      <c r="T13" s="103">
        <v>31</v>
      </c>
      <c r="U13" s="158">
        <v>34.065934065934066</v>
      </c>
      <c r="V13" s="103">
        <v>78</v>
      </c>
      <c r="W13" s="158">
        <v>37.681159420289852</v>
      </c>
      <c r="X13" s="103">
        <v>32</v>
      </c>
      <c r="Y13" s="158">
        <v>36.781609195402297</v>
      </c>
      <c r="Z13" s="103">
        <v>6</v>
      </c>
      <c r="AA13" s="158">
        <v>10</v>
      </c>
      <c r="AB13" s="103">
        <v>109</v>
      </c>
      <c r="AC13" s="158">
        <v>36.577181208053695</v>
      </c>
      <c r="AD13" s="103">
        <v>38</v>
      </c>
      <c r="AE13" s="158">
        <v>25.85034013605442</v>
      </c>
      <c r="AF13" s="103">
        <v>21</v>
      </c>
      <c r="AG13" s="158">
        <v>20.588235294117649</v>
      </c>
    </row>
    <row r="14" spans="2:41" ht="19.5" customHeight="1" thickTop="1" x14ac:dyDescent="0.15">
      <c r="B14" s="232" t="s">
        <v>39</v>
      </c>
      <c r="C14" s="12" t="s">
        <v>37</v>
      </c>
      <c r="D14" s="45">
        <v>204</v>
      </c>
      <c r="E14" s="137">
        <v>100</v>
      </c>
      <c r="F14" s="101">
        <v>19</v>
      </c>
      <c r="G14" s="137">
        <v>100</v>
      </c>
      <c r="H14" s="101">
        <v>27</v>
      </c>
      <c r="I14" s="137">
        <v>100</v>
      </c>
      <c r="J14" s="101">
        <v>29</v>
      </c>
      <c r="K14" s="137">
        <v>100</v>
      </c>
      <c r="L14" s="101">
        <v>37</v>
      </c>
      <c r="M14" s="137">
        <v>100</v>
      </c>
      <c r="N14" s="101">
        <v>53</v>
      </c>
      <c r="O14" s="137">
        <v>100</v>
      </c>
      <c r="P14" s="101">
        <v>33</v>
      </c>
      <c r="Q14" s="137">
        <v>100</v>
      </c>
      <c r="R14" s="45">
        <v>6</v>
      </c>
      <c r="S14" s="138">
        <v>100</v>
      </c>
      <c r="T14" s="101">
        <v>46</v>
      </c>
      <c r="U14" s="137">
        <v>100</v>
      </c>
      <c r="V14" s="101">
        <v>98</v>
      </c>
      <c r="W14" s="137">
        <v>100</v>
      </c>
      <c r="X14" s="101">
        <v>40</v>
      </c>
      <c r="Y14" s="137">
        <v>100</v>
      </c>
      <c r="Z14" s="101">
        <v>20</v>
      </c>
      <c r="AA14" s="137">
        <v>100</v>
      </c>
      <c r="AB14" s="101">
        <v>144</v>
      </c>
      <c r="AC14" s="137">
        <v>100</v>
      </c>
      <c r="AD14" s="101">
        <v>60</v>
      </c>
      <c r="AE14" s="137">
        <v>100</v>
      </c>
      <c r="AF14" s="101">
        <v>39</v>
      </c>
      <c r="AG14" s="137">
        <v>100</v>
      </c>
    </row>
    <row r="15" spans="2:41" x14ac:dyDescent="0.15">
      <c r="B15" s="227"/>
      <c r="C15" s="209" t="s">
        <v>293</v>
      </c>
      <c r="D15" s="55">
        <v>25</v>
      </c>
      <c r="E15" s="177">
        <v>12.254901960784315</v>
      </c>
      <c r="F15" s="110">
        <v>0</v>
      </c>
      <c r="G15" s="177">
        <v>0</v>
      </c>
      <c r="H15" s="110">
        <v>1</v>
      </c>
      <c r="I15" s="177">
        <v>3.7037037037037037</v>
      </c>
      <c r="J15" s="110">
        <v>5</v>
      </c>
      <c r="K15" s="177">
        <v>17.241379310344829</v>
      </c>
      <c r="L15" s="110">
        <v>4</v>
      </c>
      <c r="M15" s="177">
        <v>10.810810810810811</v>
      </c>
      <c r="N15" s="110">
        <v>7</v>
      </c>
      <c r="O15" s="177">
        <v>13.20754716981132</v>
      </c>
      <c r="P15" s="110">
        <v>6</v>
      </c>
      <c r="Q15" s="177">
        <v>18.181818181818183</v>
      </c>
      <c r="R15" s="55">
        <v>2</v>
      </c>
      <c r="S15" s="178">
        <v>33.333333333333336</v>
      </c>
      <c r="T15" s="110">
        <v>1</v>
      </c>
      <c r="U15" s="177">
        <v>2.1739130434782608</v>
      </c>
      <c r="V15" s="110">
        <v>14</v>
      </c>
      <c r="W15" s="177">
        <v>14.285714285714286</v>
      </c>
      <c r="X15" s="110">
        <v>5</v>
      </c>
      <c r="Y15" s="177">
        <v>12.5</v>
      </c>
      <c r="Z15" s="110">
        <v>5</v>
      </c>
      <c r="AA15" s="177">
        <v>25</v>
      </c>
      <c r="AB15" s="110">
        <v>15</v>
      </c>
      <c r="AC15" s="177">
        <v>10.416666666666666</v>
      </c>
      <c r="AD15" s="110">
        <v>10</v>
      </c>
      <c r="AE15" s="177">
        <v>16.666666666666668</v>
      </c>
      <c r="AF15" s="110">
        <v>8</v>
      </c>
      <c r="AG15" s="177">
        <v>20.512820512820515</v>
      </c>
    </row>
    <row r="16" spans="2:41" x14ac:dyDescent="0.15">
      <c r="B16" s="227"/>
      <c r="C16" s="209" t="s">
        <v>294</v>
      </c>
      <c r="D16" s="55">
        <v>38</v>
      </c>
      <c r="E16" s="177">
        <v>18.627450980392158</v>
      </c>
      <c r="F16" s="110">
        <v>3</v>
      </c>
      <c r="G16" s="177">
        <v>15.789473684210526</v>
      </c>
      <c r="H16" s="110">
        <v>6</v>
      </c>
      <c r="I16" s="177">
        <v>22.222222222222221</v>
      </c>
      <c r="J16" s="110">
        <v>3</v>
      </c>
      <c r="K16" s="177">
        <v>10.344827586206897</v>
      </c>
      <c r="L16" s="110">
        <v>3</v>
      </c>
      <c r="M16" s="177">
        <v>8.1081081081081088</v>
      </c>
      <c r="N16" s="110">
        <v>13</v>
      </c>
      <c r="O16" s="177">
        <v>24.528301886792452</v>
      </c>
      <c r="P16" s="110">
        <v>8</v>
      </c>
      <c r="Q16" s="177">
        <v>24.242424242424242</v>
      </c>
      <c r="R16" s="55">
        <v>2</v>
      </c>
      <c r="S16" s="178">
        <v>33.333333333333336</v>
      </c>
      <c r="T16" s="110">
        <v>9</v>
      </c>
      <c r="U16" s="177">
        <v>19.565217391304348</v>
      </c>
      <c r="V16" s="110">
        <v>12</v>
      </c>
      <c r="W16" s="177">
        <v>12.244897959183673</v>
      </c>
      <c r="X16" s="110">
        <v>10</v>
      </c>
      <c r="Y16" s="177">
        <v>25</v>
      </c>
      <c r="Z16" s="110">
        <v>7</v>
      </c>
      <c r="AA16" s="177">
        <v>35</v>
      </c>
      <c r="AB16" s="110">
        <v>21</v>
      </c>
      <c r="AC16" s="177">
        <v>14.583333333333334</v>
      </c>
      <c r="AD16" s="110">
        <v>17</v>
      </c>
      <c r="AE16" s="177">
        <v>28.333333333333332</v>
      </c>
      <c r="AF16" s="110">
        <v>10</v>
      </c>
      <c r="AG16" s="177">
        <v>25.641025641025642</v>
      </c>
    </row>
    <row r="17" spans="2:33" x14ac:dyDescent="0.15">
      <c r="B17" s="227"/>
      <c r="C17" s="209" t="s">
        <v>295</v>
      </c>
      <c r="D17" s="55">
        <v>44</v>
      </c>
      <c r="E17" s="177">
        <v>21.568627450980394</v>
      </c>
      <c r="F17" s="110">
        <v>4</v>
      </c>
      <c r="G17" s="177">
        <v>21.05263157894737</v>
      </c>
      <c r="H17" s="110">
        <v>8</v>
      </c>
      <c r="I17" s="177">
        <v>29.62962962962963</v>
      </c>
      <c r="J17" s="110">
        <v>7</v>
      </c>
      <c r="K17" s="177">
        <v>24.137931034482758</v>
      </c>
      <c r="L17" s="110">
        <v>5</v>
      </c>
      <c r="M17" s="177">
        <v>13.513513513513514</v>
      </c>
      <c r="N17" s="110">
        <v>13</v>
      </c>
      <c r="O17" s="177">
        <v>24.528301886792452</v>
      </c>
      <c r="P17" s="110">
        <v>6</v>
      </c>
      <c r="Q17" s="177">
        <v>18.181818181818183</v>
      </c>
      <c r="R17" s="55">
        <v>1</v>
      </c>
      <c r="S17" s="178">
        <v>16.666666666666668</v>
      </c>
      <c r="T17" s="110">
        <v>12</v>
      </c>
      <c r="U17" s="177">
        <v>26.086956521739129</v>
      </c>
      <c r="V17" s="110">
        <v>23</v>
      </c>
      <c r="W17" s="177">
        <v>23.469387755102041</v>
      </c>
      <c r="X17" s="110">
        <v>7</v>
      </c>
      <c r="Y17" s="177">
        <v>17.5</v>
      </c>
      <c r="Z17" s="110">
        <v>2</v>
      </c>
      <c r="AA17" s="177">
        <v>10</v>
      </c>
      <c r="AB17" s="110">
        <v>35</v>
      </c>
      <c r="AC17" s="177">
        <v>24.305555555555557</v>
      </c>
      <c r="AD17" s="110">
        <v>9</v>
      </c>
      <c r="AE17" s="177">
        <v>15</v>
      </c>
      <c r="AF17" s="110">
        <v>7</v>
      </c>
      <c r="AG17" s="177">
        <v>17.948717948717949</v>
      </c>
    </row>
    <row r="18" spans="2:33" x14ac:dyDescent="0.15">
      <c r="B18" s="227"/>
      <c r="C18" s="210" t="s">
        <v>296</v>
      </c>
      <c r="D18" s="55">
        <v>40</v>
      </c>
      <c r="E18" s="177">
        <v>19.607843137254903</v>
      </c>
      <c r="F18" s="110">
        <v>4</v>
      </c>
      <c r="G18" s="177">
        <v>21.05263157894737</v>
      </c>
      <c r="H18" s="110">
        <v>3</v>
      </c>
      <c r="I18" s="177">
        <v>11.111111111111111</v>
      </c>
      <c r="J18" s="110">
        <v>4</v>
      </c>
      <c r="K18" s="177">
        <v>13.793103448275861</v>
      </c>
      <c r="L18" s="110">
        <v>13</v>
      </c>
      <c r="M18" s="177">
        <v>35.135135135135137</v>
      </c>
      <c r="N18" s="110">
        <v>9</v>
      </c>
      <c r="O18" s="177">
        <v>16.981132075471699</v>
      </c>
      <c r="P18" s="110">
        <v>7</v>
      </c>
      <c r="Q18" s="177">
        <v>21.212121212121211</v>
      </c>
      <c r="R18" s="55">
        <v>0</v>
      </c>
      <c r="S18" s="178">
        <v>0</v>
      </c>
      <c r="T18" s="110">
        <v>7</v>
      </c>
      <c r="U18" s="177">
        <v>15.217391304347826</v>
      </c>
      <c r="V18" s="110">
        <v>22</v>
      </c>
      <c r="W18" s="177">
        <v>22.448979591836736</v>
      </c>
      <c r="X18" s="110">
        <v>9</v>
      </c>
      <c r="Y18" s="177">
        <v>22.5</v>
      </c>
      <c r="Z18" s="110">
        <v>2</v>
      </c>
      <c r="AA18" s="177">
        <v>10</v>
      </c>
      <c r="AB18" s="110">
        <v>29</v>
      </c>
      <c r="AC18" s="177">
        <v>20.138888888888889</v>
      </c>
      <c r="AD18" s="110">
        <v>11</v>
      </c>
      <c r="AE18" s="177">
        <v>18.333333333333332</v>
      </c>
      <c r="AF18" s="110">
        <v>7</v>
      </c>
      <c r="AG18" s="177">
        <v>17.948717948717949</v>
      </c>
    </row>
    <row r="19" spans="2:33" x14ac:dyDescent="0.15">
      <c r="B19" s="227"/>
      <c r="C19" s="210" t="s">
        <v>297</v>
      </c>
      <c r="D19" s="55">
        <v>22</v>
      </c>
      <c r="E19" s="177">
        <v>10.784313725490197</v>
      </c>
      <c r="F19" s="110">
        <v>1</v>
      </c>
      <c r="G19" s="177">
        <v>5.2631578947368425</v>
      </c>
      <c r="H19" s="110">
        <v>4</v>
      </c>
      <c r="I19" s="177">
        <v>14.814814814814815</v>
      </c>
      <c r="J19" s="110">
        <v>3</v>
      </c>
      <c r="K19" s="177">
        <v>10.344827586206897</v>
      </c>
      <c r="L19" s="110">
        <v>6</v>
      </c>
      <c r="M19" s="177">
        <v>16.216216216216218</v>
      </c>
      <c r="N19" s="110">
        <v>4</v>
      </c>
      <c r="O19" s="177">
        <v>7.5471698113207548</v>
      </c>
      <c r="P19" s="110">
        <v>3</v>
      </c>
      <c r="Q19" s="177">
        <v>9.0909090909090917</v>
      </c>
      <c r="R19" s="55">
        <v>1</v>
      </c>
      <c r="S19" s="178">
        <v>16.666666666666668</v>
      </c>
      <c r="T19" s="110">
        <v>5</v>
      </c>
      <c r="U19" s="177">
        <v>10.869565217391305</v>
      </c>
      <c r="V19" s="110">
        <v>12</v>
      </c>
      <c r="W19" s="177">
        <v>12.244897959183673</v>
      </c>
      <c r="X19" s="110">
        <v>3</v>
      </c>
      <c r="Y19" s="177">
        <v>7.5</v>
      </c>
      <c r="Z19" s="110">
        <v>2</v>
      </c>
      <c r="AA19" s="177">
        <v>10</v>
      </c>
      <c r="AB19" s="110">
        <v>17</v>
      </c>
      <c r="AC19" s="177">
        <v>11.805555555555555</v>
      </c>
      <c r="AD19" s="110">
        <v>5</v>
      </c>
      <c r="AE19" s="177">
        <v>8.3333333333333339</v>
      </c>
      <c r="AF19" s="110">
        <v>4</v>
      </c>
      <c r="AG19" s="177">
        <v>10.256410256410257</v>
      </c>
    </row>
    <row r="20" spans="2:33" x14ac:dyDescent="0.15">
      <c r="B20" s="227"/>
      <c r="C20" s="210" t="s">
        <v>298</v>
      </c>
      <c r="D20" s="55">
        <v>35</v>
      </c>
      <c r="E20" s="177">
        <v>17.156862745098039</v>
      </c>
      <c r="F20" s="110">
        <v>7</v>
      </c>
      <c r="G20" s="177">
        <v>36.842105263157897</v>
      </c>
      <c r="H20" s="110">
        <v>5</v>
      </c>
      <c r="I20" s="177">
        <v>18.518518518518519</v>
      </c>
      <c r="J20" s="110">
        <v>7</v>
      </c>
      <c r="K20" s="177">
        <v>24.137931034482758</v>
      </c>
      <c r="L20" s="110">
        <v>6</v>
      </c>
      <c r="M20" s="177">
        <v>16.216216216216218</v>
      </c>
      <c r="N20" s="110">
        <v>7</v>
      </c>
      <c r="O20" s="177">
        <v>13.20754716981132</v>
      </c>
      <c r="P20" s="110">
        <v>3</v>
      </c>
      <c r="Q20" s="177">
        <v>9.0909090909090917</v>
      </c>
      <c r="R20" s="55">
        <v>0</v>
      </c>
      <c r="S20" s="178">
        <v>0</v>
      </c>
      <c r="T20" s="110">
        <v>12</v>
      </c>
      <c r="U20" s="177">
        <v>26.086956521739129</v>
      </c>
      <c r="V20" s="110">
        <v>15</v>
      </c>
      <c r="W20" s="177">
        <v>15.306122448979592</v>
      </c>
      <c r="X20" s="110">
        <v>6</v>
      </c>
      <c r="Y20" s="177">
        <v>15</v>
      </c>
      <c r="Z20" s="110">
        <v>2</v>
      </c>
      <c r="AA20" s="177">
        <v>10</v>
      </c>
      <c r="AB20" s="110">
        <v>27</v>
      </c>
      <c r="AC20" s="177">
        <v>18.75</v>
      </c>
      <c r="AD20" s="110">
        <v>8</v>
      </c>
      <c r="AE20" s="177">
        <v>13.333333333333334</v>
      </c>
      <c r="AF20" s="110">
        <v>3</v>
      </c>
      <c r="AG20" s="177">
        <v>7.6923076923076925</v>
      </c>
    </row>
    <row r="21" spans="2:33" ht="19.5" thickBot="1" x14ac:dyDescent="0.2">
      <c r="B21" s="233"/>
      <c r="C21" s="211" t="s">
        <v>299</v>
      </c>
      <c r="D21" s="68">
        <v>78</v>
      </c>
      <c r="E21" s="158">
        <v>38.235294117647058</v>
      </c>
      <c r="F21" s="103">
        <v>10</v>
      </c>
      <c r="G21" s="158">
        <v>52.631578947368418</v>
      </c>
      <c r="H21" s="103">
        <v>9</v>
      </c>
      <c r="I21" s="158">
        <v>33.333333333333336</v>
      </c>
      <c r="J21" s="103">
        <v>10</v>
      </c>
      <c r="K21" s="158">
        <v>34.482758620689658</v>
      </c>
      <c r="L21" s="103">
        <v>22</v>
      </c>
      <c r="M21" s="158">
        <v>59.45945945945946</v>
      </c>
      <c r="N21" s="103">
        <v>15</v>
      </c>
      <c r="O21" s="158">
        <v>28.30188679245283</v>
      </c>
      <c r="P21" s="103">
        <v>11</v>
      </c>
      <c r="Q21" s="158">
        <v>33.333333333333336</v>
      </c>
      <c r="R21" s="68">
        <v>1</v>
      </c>
      <c r="S21" s="159">
        <v>16.666666666666668</v>
      </c>
      <c r="T21" s="103">
        <v>19</v>
      </c>
      <c r="U21" s="158">
        <v>41.304347826086953</v>
      </c>
      <c r="V21" s="103">
        <v>39</v>
      </c>
      <c r="W21" s="158">
        <v>39.795918367346935</v>
      </c>
      <c r="X21" s="103">
        <v>15</v>
      </c>
      <c r="Y21" s="158">
        <v>37.5</v>
      </c>
      <c r="Z21" s="103">
        <v>5</v>
      </c>
      <c r="AA21" s="158">
        <v>25</v>
      </c>
      <c r="AB21" s="103">
        <v>58</v>
      </c>
      <c r="AC21" s="158">
        <v>40.277777777777779</v>
      </c>
      <c r="AD21" s="103">
        <v>20</v>
      </c>
      <c r="AE21" s="158">
        <v>33.333333333333336</v>
      </c>
      <c r="AF21" s="103">
        <v>12</v>
      </c>
      <c r="AG21" s="158">
        <v>30.76923076923077</v>
      </c>
    </row>
    <row r="22" spans="2:33" ht="19.5" customHeight="1" thickTop="1" x14ac:dyDescent="0.15">
      <c r="B22" s="226" t="s">
        <v>40</v>
      </c>
      <c r="C22" s="212" t="s">
        <v>37</v>
      </c>
      <c r="D22" s="73">
        <v>241</v>
      </c>
      <c r="E22" s="148">
        <v>100</v>
      </c>
      <c r="F22" s="104">
        <v>14</v>
      </c>
      <c r="G22" s="148">
        <v>100</v>
      </c>
      <c r="H22" s="104">
        <v>31</v>
      </c>
      <c r="I22" s="148">
        <v>100</v>
      </c>
      <c r="J22" s="104">
        <v>31</v>
      </c>
      <c r="K22" s="148">
        <v>100</v>
      </c>
      <c r="L22" s="104">
        <v>56</v>
      </c>
      <c r="M22" s="148">
        <v>100</v>
      </c>
      <c r="N22" s="104">
        <v>46</v>
      </c>
      <c r="O22" s="148">
        <v>100</v>
      </c>
      <c r="P22" s="104">
        <v>40</v>
      </c>
      <c r="Q22" s="148">
        <v>100</v>
      </c>
      <c r="R22" s="73">
        <v>23</v>
      </c>
      <c r="S22" s="149">
        <v>100</v>
      </c>
      <c r="T22" s="104">
        <v>45</v>
      </c>
      <c r="U22" s="148">
        <v>100</v>
      </c>
      <c r="V22" s="104">
        <v>109</v>
      </c>
      <c r="W22" s="148">
        <v>100</v>
      </c>
      <c r="X22" s="104">
        <v>47</v>
      </c>
      <c r="Y22" s="148">
        <v>100</v>
      </c>
      <c r="Z22" s="104">
        <v>40</v>
      </c>
      <c r="AA22" s="148">
        <v>100</v>
      </c>
      <c r="AB22" s="104">
        <v>154</v>
      </c>
      <c r="AC22" s="148">
        <v>100</v>
      </c>
      <c r="AD22" s="104">
        <v>87</v>
      </c>
      <c r="AE22" s="148">
        <v>100</v>
      </c>
      <c r="AF22" s="104">
        <v>63</v>
      </c>
      <c r="AG22" s="148">
        <v>100</v>
      </c>
    </row>
    <row r="23" spans="2:33" x14ac:dyDescent="0.15">
      <c r="B23" s="227"/>
      <c r="C23" s="209" t="s">
        <v>293</v>
      </c>
      <c r="D23" s="55">
        <v>27</v>
      </c>
      <c r="E23" s="177">
        <v>11.203319502074688</v>
      </c>
      <c r="F23" s="110">
        <v>2</v>
      </c>
      <c r="G23" s="177">
        <v>14.285714285714286</v>
      </c>
      <c r="H23" s="110">
        <v>0</v>
      </c>
      <c r="I23" s="177">
        <v>0</v>
      </c>
      <c r="J23" s="110">
        <v>4</v>
      </c>
      <c r="K23" s="177">
        <v>12.903225806451612</v>
      </c>
      <c r="L23" s="110">
        <v>0</v>
      </c>
      <c r="M23" s="177">
        <v>0</v>
      </c>
      <c r="N23" s="110">
        <v>4</v>
      </c>
      <c r="O23" s="177">
        <v>8.695652173913043</v>
      </c>
      <c r="P23" s="110">
        <v>7</v>
      </c>
      <c r="Q23" s="177">
        <v>17.5</v>
      </c>
      <c r="R23" s="55">
        <v>10</v>
      </c>
      <c r="S23" s="178">
        <v>43.478260869565219</v>
      </c>
      <c r="T23" s="110">
        <v>2</v>
      </c>
      <c r="U23" s="177">
        <v>4.4444444444444446</v>
      </c>
      <c r="V23" s="110">
        <v>7</v>
      </c>
      <c r="W23" s="177">
        <v>6.4220183486238529</v>
      </c>
      <c r="X23" s="110">
        <v>4</v>
      </c>
      <c r="Y23" s="177">
        <v>8.5106382978723403</v>
      </c>
      <c r="Z23" s="110">
        <v>14</v>
      </c>
      <c r="AA23" s="177">
        <v>35</v>
      </c>
      <c r="AB23" s="110">
        <v>9</v>
      </c>
      <c r="AC23" s="177">
        <v>5.8441558441558445</v>
      </c>
      <c r="AD23" s="110">
        <v>18</v>
      </c>
      <c r="AE23" s="177">
        <v>20.689655172413794</v>
      </c>
      <c r="AF23" s="110">
        <v>17</v>
      </c>
      <c r="AG23" s="177">
        <v>26.984126984126984</v>
      </c>
    </row>
    <row r="24" spans="2:33" x14ac:dyDescent="0.15">
      <c r="B24" s="227"/>
      <c r="C24" s="209" t="s">
        <v>294</v>
      </c>
      <c r="D24" s="55">
        <v>61</v>
      </c>
      <c r="E24" s="177">
        <v>25.311203319502074</v>
      </c>
      <c r="F24" s="110">
        <v>2</v>
      </c>
      <c r="G24" s="177">
        <v>14.285714285714286</v>
      </c>
      <c r="H24" s="110">
        <v>13</v>
      </c>
      <c r="I24" s="177">
        <v>41.935483870967744</v>
      </c>
      <c r="J24" s="110">
        <v>6</v>
      </c>
      <c r="K24" s="177">
        <v>19.35483870967742</v>
      </c>
      <c r="L24" s="110">
        <v>14</v>
      </c>
      <c r="M24" s="177">
        <v>25</v>
      </c>
      <c r="N24" s="110">
        <v>8</v>
      </c>
      <c r="O24" s="177">
        <v>17.391304347826086</v>
      </c>
      <c r="P24" s="110">
        <v>9</v>
      </c>
      <c r="Q24" s="177">
        <v>22.5</v>
      </c>
      <c r="R24" s="55">
        <v>9</v>
      </c>
      <c r="S24" s="178">
        <v>39.130434782608695</v>
      </c>
      <c r="T24" s="110">
        <v>15</v>
      </c>
      <c r="U24" s="177">
        <v>33.333333333333336</v>
      </c>
      <c r="V24" s="110">
        <v>22</v>
      </c>
      <c r="W24" s="177">
        <v>20.183486238532112</v>
      </c>
      <c r="X24" s="110">
        <v>9</v>
      </c>
      <c r="Y24" s="177">
        <v>19.148936170212767</v>
      </c>
      <c r="Z24" s="110">
        <v>15</v>
      </c>
      <c r="AA24" s="177">
        <v>37.5</v>
      </c>
      <c r="AB24" s="110">
        <v>37</v>
      </c>
      <c r="AC24" s="177">
        <v>24.025974025974026</v>
      </c>
      <c r="AD24" s="110">
        <v>24</v>
      </c>
      <c r="AE24" s="177">
        <v>27.586206896551722</v>
      </c>
      <c r="AF24" s="110">
        <v>18</v>
      </c>
      <c r="AG24" s="177">
        <v>28.571428571428573</v>
      </c>
    </row>
    <row r="25" spans="2:33" x14ac:dyDescent="0.15">
      <c r="B25" s="227"/>
      <c r="C25" s="209" t="s">
        <v>295</v>
      </c>
      <c r="D25" s="55">
        <v>65</v>
      </c>
      <c r="E25" s="177">
        <v>26.970954356846473</v>
      </c>
      <c r="F25" s="110">
        <v>6</v>
      </c>
      <c r="G25" s="177">
        <v>42.857142857142854</v>
      </c>
      <c r="H25" s="110">
        <v>7</v>
      </c>
      <c r="I25" s="177">
        <v>22.580645161290324</v>
      </c>
      <c r="J25" s="110">
        <v>11</v>
      </c>
      <c r="K25" s="177">
        <v>35.483870967741936</v>
      </c>
      <c r="L25" s="110">
        <v>11</v>
      </c>
      <c r="M25" s="177">
        <v>19.642857142857142</v>
      </c>
      <c r="N25" s="110">
        <v>13</v>
      </c>
      <c r="O25" s="177">
        <v>28.260869565217391</v>
      </c>
      <c r="P25" s="110">
        <v>14</v>
      </c>
      <c r="Q25" s="177">
        <v>35</v>
      </c>
      <c r="R25" s="55">
        <v>3</v>
      </c>
      <c r="S25" s="178">
        <v>13.043478260869565</v>
      </c>
      <c r="T25" s="110">
        <v>13</v>
      </c>
      <c r="U25" s="177">
        <v>28.888888888888889</v>
      </c>
      <c r="V25" s="110">
        <v>28</v>
      </c>
      <c r="W25" s="177">
        <v>25.688073394495412</v>
      </c>
      <c r="X25" s="110">
        <v>15</v>
      </c>
      <c r="Y25" s="177">
        <v>31.914893617021278</v>
      </c>
      <c r="Z25" s="110">
        <v>9</v>
      </c>
      <c r="AA25" s="177">
        <v>22.5</v>
      </c>
      <c r="AB25" s="110">
        <v>41</v>
      </c>
      <c r="AC25" s="177">
        <v>26.623376623376622</v>
      </c>
      <c r="AD25" s="110">
        <v>24</v>
      </c>
      <c r="AE25" s="177">
        <v>27.586206896551722</v>
      </c>
      <c r="AF25" s="110">
        <v>17</v>
      </c>
      <c r="AG25" s="177">
        <v>26.984126984126984</v>
      </c>
    </row>
    <row r="26" spans="2:33" x14ac:dyDescent="0.15">
      <c r="B26" s="227"/>
      <c r="C26" s="210" t="s">
        <v>296</v>
      </c>
      <c r="D26" s="55">
        <v>44</v>
      </c>
      <c r="E26" s="177">
        <v>18.257261410788381</v>
      </c>
      <c r="F26" s="110">
        <v>2</v>
      </c>
      <c r="G26" s="177">
        <v>14.285714285714286</v>
      </c>
      <c r="H26" s="110">
        <v>6</v>
      </c>
      <c r="I26" s="177">
        <v>19.35483870967742</v>
      </c>
      <c r="J26" s="110">
        <v>5</v>
      </c>
      <c r="K26" s="177">
        <v>16.129032258064516</v>
      </c>
      <c r="L26" s="110">
        <v>17</v>
      </c>
      <c r="M26" s="177">
        <v>30.357142857142858</v>
      </c>
      <c r="N26" s="110">
        <v>8</v>
      </c>
      <c r="O26" s="177">
        <v>17.391304347826086</v>
      </c>
      <c r="P26" s="110">
        <v>5</v>
      </c>
      <c r="Q26" s="177">
        <v>12.5</v>
      </c>
      <c r="R26" s="55">
        <v>1</v>
      </c>
      <c r="S26" s="178">
        <v>4.3478260869565215</v>
      </c>
      <c r="T26" s="110">
        <v>8</v>
      </c>
      <c r="U26" s="177">
        <v>17.777777777777779</v>
      </c>
      <c r="V26" s="110">
        <v>26</v>
      </c>
      <c r="W26" s="177">
        <v>23.853211009174313</v>
      </c>
      <c r="X26" s="110">
        <v>9</v>
      </c>
      <c r="Y26" s="177">
        <v>19.148936170212767</v>
      </c>
      <c r="Z26" s="110">
        <v>1</v>
      </c>
      <c r="AA26" s="177">
        <v>2.5</v>
      </c>
      <c r="AB26" s="110">
        <v>34</v>
      </c>
      <c r="AC26" s="177">
        <v>22.077922077922079</v>
      </c>
      <c r="AD26" s="110">
        <v>10</v>
      </c>
      <c r="AE26" s="177">
        <v>11.494252873563218</v>
      </c>
      <c r="AF26" s="110">
        <v>6</v>
      </c>
      <c r="AG26" s="177">
        <v>9.5238095238095237</v>
      </c>
    </row>
    <row r="27" spans="2:33" x14ac:dyDescent="0.15">
      <c r="B27" s="227"/>
      <c r="C27" s="210" t="s">
        <v>297</v>
      </c>
      <c r="D27" s="55">
        <v>25</v>
      </c>
      <c r="E27" s="177">
        <v>10.37344398340249</v>
      </c>
      <c r="F27" s="110">
        <v>1</v>
      </c>
      <c r="G27" s="177">
        <v>7.1428571428571432</v>
      </c>
      <c r="H27" s="110">
        <v>1</v>
      </c>
      <c r="I27" s="177">
        <v>3.225806451612903</v>
      </c>
      <c r="J27" s="110">
        <v>1</v>
      </c>
      <c r="K27" s="177">
        <v>3.225806451612903</v>
      </c>
      <c r="L27" s="110">
        <v>8</v>
      </c>
      <c r="M27" s="177">
        <v>14.285714285714286</v>
      </c>
      <c r="N27" s="110">
        <v>12</v>
      </c>
      <c r="O27" s="177">
        <v>26.086956521739129</v>
      </c>
      <c r="P27" s="110">
        <v>2</v>
      </c>
      <c r="Q27" s="177">
        <v>5</v>
      </c>
      <c r="R27" s="55">
        <v>0</v>
      </c>
      <c r="S27" s="178">
        <v>0</v>
      </c>
      <c r="T27" s="110">
        <v>2</v>
      </c>
      <c r="U27" s="177">
        <v>4.4444444444444446</v>
      </c>
      <c r="V27" s="110">
        <v>15</v>
      </c>
      <c r="W27" s="177">
        <v>13.761467889908257</v>
      </c>
      <c r="X27" s="110">
        <v>8</v>
      </c>
      <c r="Y27" s="177">
        <v>17.021276595744681</v>
      </c>
      <c r="Z27" s="110">
        <v>0</v>
      </c>
      <c r="AA27" s="177">
        <v>0</v>
      </c>
      <c r="AB27" s="110">
        <v>17</v>
      </c>
      <c r="AC27" s="177">
        <v>11.038961038961039</v>
      </c>
      <c r="AD27" s="110">
        <v>8</v>
      </c>
      <c r="AE27" s="177">
        <v>9.1954022988505741</v>
      </c>
      <c r="AF27" s="110">
        <v>2</v>
      </c>
      <c r="AG27" s="177">
        <v>3.1746031746031744</v>
      </c>
    </row>
    <row r="28" spans="2:33" x14ac:dyDescent="0.15">
      <c r="B28" s="227"/>
      <c r="C28" s="210" t="s">
        <v>298</v>
      </c>
      <c r="D28" s="55">
        <v>19</v>
      </c>
      <c r="E28" s="177">
        <v>7.8838174273858925</v>
      </c>
      <c r="F28" s="110">
        <v>1</v>
      </c>
      <c r="G28" s="177">
        <v>7.1428571428571432</v>
      </c>
      <c r="H28" s="110">
        <v>4</v>
      </c>
      <c r="I28" s="177">
        <v>12.903225806451612</v>
      </c>
      <c r="J28" s="110">
        <v>4</v>
      </c>
      <c r="K28" s="177">
        <v>12.903225806451612</v>
      </c>
      <c r="L28" s="110">
        <v>6</v>
      </c>
      <c r="M28" s="177">
        <v>10.714285714285714</v>
      </c>
      <c r="N28" s="110">
        <v>1</v>
      </c>
      <c r="O28" s="177">
        <v>2.1739130434782608</v>
      </c>
      <c r="P28" s="110">
        <v>3</v>
      </c>
      <c r="Q28" s="177">
        <v>7.5</v>
      </c>
      <c r="R28" s="55">
        <v>0</v>
      </c>
      <c r="S28" s="178">
        <v>0</v>
      </c>
      <c r="T28" s="110">
        <v>5</v>
      </c>
      <c r="U28" s="177">
        <v>11.111111111111111</v>
      </c>
      <c r="V28" s="110">
        <v>11</v>
      </c>
      <c r="W28" s="177">
        <v>10.091743119266056</v>
      </c>
      <c r="X28" s="110">
        <v>2</v>
      </c>
      <c r="Y28" s="177">
        <v>4.2553191489361701</v>
      </c>
      <c r="Z28" s="110">
        <v>1</v>
      </c>
      <c r="AA28" s="177">
        <v>2.5</v>
      </c>
      <c r="AB28" s="110">
        <v>16</v>
      </c>
      <c r="AC28" s="177">
        <v>10.38961038961039</v>
      </c>
      <c r="AD28" s="110">
        <v>3</v>
      </c>
      <c r="AE28" s="177">
        <v>3.4482758620689653</v>
      </c>
      <c r="AF28" s="110">
        <v>3</v>
      </c>
      <c r="AG28" s="177">
        <v>4.7619047619047619</v>
      </c>
    </row>
    <row r="29" spans="2:33" x14ac:dyDescent="0.15">
      <c r="B29" s="228"/>
      <c r="C29" s="213" t="s">
        <v>299</v>
      </c>
      <c r="D29" s="60">
        <v>69</v>
      </c>
      <c r="E29" s="161">
        <v>28.630705394190873</v>
      </c>
      <c r="F29" s="105">
        <v>3</v>
      </c>
      <c r="G29" s="161">
        <v>21.428571428571427</v>
      </c>
      <c r="H29" s="105">
        <v>9</v>
      </c>
      <c r="I29" s="161">
        <v>29.032258064516128</v>
      </c>
      <c r="J29" s="105">
        <v>7</v>
      </c>
      <c r="K29" s="161">
        <v>22.580645161290324</v>
      </c>
      <c r="L29" s="105">
        <v>24</v>
      </c>
      <c r="M29" s="161">
        <v>42.857142857142854</v>
      </c>
      <c r="N29" s="105">
        <v>17</v>
      </c>
      <c r="O29" s="161">
        <v>36.956521739130437</v>
      </c>
      <c r="P29" s="105">
        <v>9</v>
      </c>
      <c r="Q29" s="161">
        <v>22.5</v>
      </c>
      <c r="R29" s="60">
        <v>0</v>
      </c>
      <c r="S29" s="162">
        <v>0</v>
      </c>
      <c r="T29" s="105">
        <v>12</v>
      </c>
      <c r="U29" s="161">
        <v>26.666666666666668</v>
      </c>
      <c r="V29" s="105">
        <v>39</v>
      </c>
      <c r="W29" s="161">
        <v>35.779816513761467</v>
      </c>
      <c r="X29" s="105">
        <v>17</v>
      </c>
      <c r="Y29" s="161">
        <v>36.170212765957444</v>
      </c>
      <c r="Z29" s="105">
        <v>1</v>
      </c>
      <c r="AA29" s="161">
        <v>2.5</v>
      </c>
      <c r="AB29" s="105">
        <v>51</v>
      </c>
      <c r="AC29" s="161">
        <v>33.116883116883116</v>
      </c>
      <c r="AD29" s="105">
        <v>18</v>
      </c>
      <c r="AE29" s="161">
        <v>20.689655172413794</v>
      </c>
      <c r="AF29" s="105">
        <v>9</v>
      </c>
      <c r="AG29" s="161">
        <v>14.285714285714286</v>
      </c>
    </row>
    <row r="30" spans="2:33" x14ac:dyDescent="0.15">
      <c r="C30" s="207"/>
      <c r="AG30" s="3"/>
    </row>
    <row r="31" spans="2:33" x14ac:dyDescent="0.15">
      <c r="C31" s="207"/>
      <c r="Q31" s="3"/>
    </row>
    <row r="32" spans="2:33" x14ac:dyDescent="0.15">
      <c r="D32" s="207" t="s">
        <v>274</v>
      </c>
    </row>
  </sheetData>
  <mergeCells count="19">
    <mergeCell ref="AF4:AG4"/>
    <mergeCell ref="B6:B13"/>
    <mergeCell ref="B14:B21"/>
    <mergeCell ref="N4:O4"/>
    <mergeCell ref="P4:Q4"/>
    <mergeCell ref="R4:S4"/>
    <mergeCell ref="T4:U4"/>
    <mergeCell ref="V4:W4"/>
    <mergeCell ref="X4:Y4"/>
    <mergeCell ref="B4:C5"/>
    <mergeCell ref="D4:E4"/>
    <mergeCell ref="F4:G4"/>
    <mergeCell ref="H4:I4"/>
    <mergeCell ref="J4:K4"/>
    <mergeCell ref="L4:M4"/>
    <mergeCell ref="B22:B29"/>
    <mergeCell ref="Z4:AA4"/>
    <mergeCell ref="AB4:AC4"/>
    <mergeCell ref="AD4:AE4"/>
  </mergeCells>
  <phoneticPr fontId="18"/>
  <printOptions horizontalCentered="1"/>
  <pageMargins left="0.31496062992125984" right="0.31496062992125984" top="0.59055118110236227" bottom="0.39370078740157483" header="0.31496062992125984" footer="0.19685039370078741"/>
  <pageSetup paperSize="9" scale="90" firstPageNumber="182" orientation="landscape" useFirstPageNumber="1" horizontalDpi="1200" verticalDpi="1200" r:id="rId1"/>
  <headerFooter>
    <oddHeader>&amp;R&amp;"HG丸ｺﾞｼｯｸM-PRO,標準"&amp;8(32)歩行数の分布―年齢階級別、人数、割合―総数・男性・女性、20歳以上　　〔年齢階級⑤〕</oddHeader>
    <oddFooter>&amp;C&amp;"HG丸ｺﾞｼｯｸM-PRO,標準"&amp;8鳥取県福祉保健部健康医療局健康政策課
― &amp;P ―</oddFooter>
  </headerFooter>
  <colBreaks count="1" manualBreakCount="1">
    <brk id="19" max="29" man="1"/>
  </colBreaks>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4">
    <tabColor rgb="FF00B0F0"/>
  </sheetPr>
  <dimension ref="B1:AO33"/>
  <sheetViews>
    <sheetView tabSelected="1" zoomScale="80" zoomScaleNormal="80" zoomScaleSheetLayoutView="55" workbookViewId="0">
      <selection activeCell="P2" sqref="P2"/>
    </sheetView>
  </sheetViews>
  <sheetFormatPr defaultRowHeight="18.75" x14ac:dyDescent="0.15"/>
  <cols>
    <col min="1" max="2" width="3.625" style="1" customWidth="1"/>
    <col min="3" max="3" width="22.125" style="1" customWidth="1"/>
    <col min="4" max="4" width="6.125" style="1" customWidth="1"/>
    <col min="5" max="5" width="9" style="1"/>
    <col min="6" max="6" width="6.125" style="1" customWidth="1"/>
    <col min="7" max="7" width="9" style="1"/>
    <col min="8" max="8" width="6.125" style="1" customWidth="1"/>
    <col min="9" max="9" width="9" style="1"/>
    <col min="10" max="10" width="6.125" style="1" customWidth="1"/>
    <col min="11" max="11" width="9" style="1"/>
    <col min="12" max="12" width="6.125" style="1" customWidth="1"/>
    <col min="13" max="13" width="9" style="1"/>
    <col min="14" max="14" width="6.125" style="1" customWidth="1"/>
    <col min="15" max="15" width="9" style="1"/>
    <col min="16" max="16" width="6.125" style="1" customWidth="1"/>
    <col min="17" max="17" width="9" style="1"/>
    <col min="18" max="18" width="6.125" style="1" customWidth="1"/>
    <col min="19" max="16384" width="9" style="1"/>
  </cols>
  <sheetData>
    <row r="1" spans="2:41" s="203" customFormat="1" ht="18.75" customHeight="1" x14ac:dyDescent="0.15"/>
    <row r="2" spans="2:41" ht="18.75" customHeight="1" x14ac:dyDescent="0.15">
      <c r="D2" s="2" t="s">
        <v>300</v>
      </c>
    </row>
    <row r="3" spans="2:41" ht="18.75" customHeight="1" x14ac:dyDescent="0.15">
      <c r="AG3" s="3" t="s">
        <v>270</v>
      </c>
    </row>
    <row r="4" spans="2:41" x14ac:dyDescent="0.15">
      <c r="B4" s="249"/>
      <c r="C4" s="250"/>
      <c r="D4" s="221" t="s">
        <v>8</v>
      </c>
      <c r="E4" s="221"/>
      <c r="F4" s="221" t="s">
        <v>301</v>
      </c>
      <c r="G4" s="221"/>
      <c r="H4" s="221" t="s">
        <v>302</v>
      </c>
      <c r="I4" s="221"/>
      <c r="J4" s="221" t="s">
        <v>303</v>
      </c>
      <c r="K4" s="221"/>
      <c r="L4" s="221" t="s">
        <v>304</v>
      </c>
      <c r="M4" s="221"/>
      <c r="N4" s="221" t="s">
        <v>305</v>
      </c>
      <c r="O4" s="221"/>
      <c r="P4" s="221" t="s">
        <v>306</v>
      </c>
      <c r="Q4" s="221"/>
      <c r="R4" s="221" t="s">
        <v>307</v>
      </c>
      <c r="S4" s="222"/>
      <c r="T4" s="223" t="s">
        <v>308</v>
      </c>
      <c r="U4" s="221"/>
      <c r="V4" s="221" t="s">
        <v>309</v>
      </c>
      <c r="W4" s="221"/>
      <c r="X4" s="221" t="s">
        <v>310</v>
      </c>
      <c r="Y4" s="221"/>
      <c r="Z4" s="221" t="s">
        <v>311</v>
      </c>
      <c r="AA4" s="221"/>
      <c r="AB4" s="221" t="s">
        <v>312</v>
      </c>
      <c r="AC4" s="221"/>
      <c r="AD4" s="221" t="s">
        <v>313</v>
      </c>
      <c r="AE4" s="221"/>
      <c r="AF4" s="221" t="s">
        <v>314</v>
      </c>
      <c r="AG4" s="221"/>
      <c r="AH4" s="208"/>
      <c r="AI4" s="208"/>
      <c r="AJ4" s="128"/>
      <c r="AK4" s="208"/>
      <c r="AL4" s="208"/>
      <c r="AM4" s="128"/>
      <c r="AN4" s="208"/>
      <c r="AO4" s="208"/>
    </row>
    <row r="5" spans="2:41" x14ac:dyDescent="0.15">
      <c r="B5" s="251"/>
      <c r="C5" s="252"/>
      <c r="D5" s="41" t="s">
        <v>5</v>
      </c>
      <c r="E5" s="42" t="s">
        <v>292</v>
      </c>
      <c r="F5" s="100" t="s">
        <v>5</v>
      </c>
      <c r="G5" s="42" t="s">
        <v>292</v>
      </c>
      <c r="H5" s="100" t="s">
        <v>5</v>
      </c>
      <c r="I5" s="42" t="s">
        <v>292</v>
      </c>
      <c r="J5" s="100" t="s">
        <v>5</v>
      </c>
      <c r="K5" s="42" t="s">
        <v>292</v>
      </c>
      <c r="L5" s="100" t="s">
        <v>5</v>
      </c>
      <c r="M5" s="42" t="s">
        <v>292</v>
      </c>
      <c r="N5" s="100" t="s">
        <v>5</v>
      </c>
      <c r="O5" s="42" t="s">
        <v>292</v>
      </c>
      <c r="P5" s="100" t="s">
        <v>5</v>
      </c>
      <c r="Q5" s="42" t="s">
        <v>292</v>
      </c>
      <c r="R5" s="41" t="s">
        <v>5</v>
      </c>
      <c r="S5" s="43" t="s">
        <v>292</v>
      </c>
      <c r="T5" s="100" t="s">
        <v>5</v>
      </c>
      <c r="U5" s="42" t="s">
        <v>292</v>
      </c>
      <c r="V5" s="100" t="s">
        <v>5</v>
      </c>
      <c r="W5" s="42" t="s">
        <v>292</v>
      </c>
      <c r="X5" s="100" t="s">
        <v>5</v>
      </c>
      <c r="Y5" s="42" t="s">
        <v>292</v>
      </c>
      <c r="Z5" s="100" t="s">
        <v>5</v>
      </c>
      <c r="AA5" s="42" t="s">
        <v>292</v>
      </c>
      <c r="AB5" s="100" t="s">
        <v>5</v>
      </c>
      <c r="AC5" s="42" t="s">
        <v>292</v>
      </c>
      <c r="AD5" s="100" t="s">
        <v>5</v>
      </c>
      <c r="AE5" s="42" t="s">
        <v>292</v>
      </c>
      <c r="AF5" s="100" t="s">
        <v>5</v>
      </c>
      <c r="AG5" s="42" t="s">
        <v>292</v>
      </c>
    </row>
    <row r="6" spans="2:41" ht="18.75" customHeight="1" x14ac:dyDescent="0.15">
      <c r="B6" s="232" t="s">
        <v>37</v>
      </c>
      <c r="C6" s="12" t="s">
        <v>37</v>
      </c>
      <c r="D6" s="45">
        <v>445</v>
      </c>
      <c r="E6" s="137">
        <v>100</v>
      </c>
      <c r="F6" s="101">
        <v>33</v>
      </c>
      <c r="G6" s="137">
        <v>100</v>
      </c>
      <c r="H6" s="101">
        <v>58</v>
      </c>
      <c r="I6" s="137">
        <v>100</v>
      </c>
      <c r="J6" s="101">
        <v>60</v>
      </c>
      <c r="K6" s="137">
        <v>100</v>
      </c>
      <c r="L6" s="101">
        <v>93</v>
      </c>
      <c r="M6" s="137">
        <v>100</v>
      </c>
      <c r="N6" s="101">
        <v>99</v>
      </c>
      <c r="O6" s="137">
        <v>100</v>
      </c>
      <c r="P6" s="101">
        <v>73</v>
      </c>
      <c r="Q6" s="137">
        <v>100</v>
      </c>
      <c r="R6" s="45">
        <v>29</v>
      </c>
      <c r="S6" s="138">
        <v>100</v>
      </c>
      <c r="T6" s="101">
        <v>91</v>
      </c>
      <c r="U6" s="137">
        <v>100</v>
      </c>
      <c r="V6" s="101">
        <v>207</v>
      </c>
      <c r="W6" s="137">
        <v>100</v>
      </c>
      <c r="X6" s="101">
        <v>87</v>
      </c>
      <c r="Y6" s="137">
        <v>100</v>
      </c>
      <c r="Z6" s="101">
        <v>60</v>
      </c>
      <c r="AA6" s="137">
        <v>100</v>
      </c>
      <c r="AB6" s="101">
        <v>298</v>
      </c>
      <c r="AC6" s="137">
        <v>100</v>
      </c>
      <c r="AD6" s="101">
        <v>147</v>
      </c>
      <c r="AE6" s="137">
        <v>100</v>
      </c>
      <c r="AF6" s="101">
        <v>102</v>
      </c>
      <c r="AG6" s="137">
        <v>100</v>
      </c>
    </row>
    <row r="7" spans="2:41" x14ac:dyDescent="0.15">
      <c r="B7" s="227"/>
      <c r="C7" s="209" t="s">
        <v>293</v>
      </c>
      <c r="D7" s="55">
        <v>52</v>
      </c>
      <c r="E7" s="177">
        <v>11.685393258426966</v>
      </c>
      <c r="F7" s="110">
        <v>2</v>
      </c>
      <c r="G7" s="177">
        <v>6.0606060606060606</v>
      </c>
      <c r="H7" s="110">
        <v>1</v>
      </c>
      <c r="I7" s="177">
        <v>1.7241379310344827</v>
      </c>
      <c r="J7" s="110">
        <v>9</v>
      </c>
      <c r="K7" s="177">
        <v>15</v>
      </c>
      <c r="L7" s="110">
        <v>4</v>
      </c>
      <c r="M7" s="177">
        <v>4.301075268817204</v>
      </c>
      <c r="N7" s="110">
        <v>11</v>
      </c>
      <c r="O7" s="177">
        <v>11.111111111111111</v>
      </c>
      <c r="P7" s="110">
        <v>13</v>
      </c>
      <c r="Q7" s="177">
        <v>17.80821917808219</v>
      </c>
      <c r="R7" s="55">
        <v>12</v>
      </c>
      <c r="S7" s="178">
        <v>41.379310344827587</v>
      </c>
      <c r="T7" s="110">
        <v>3</v>
      </c>
      <c r="U7" s="177">
        <v>3.2967032967032965</v>
      </c>
      <c r="V7" s="110">
        <v>21</v>
      </c>
      <c r="W7" s="177">
        <v>10.144927536231885</v>
      </c>
      <c r="X7" s="110">
        <v>9</v>
      </c>
      <c r="Y7" s="177">
        <v>10.344827586206897</v>
      </c>
      <c r="Z7" s="110">
        <v>19</v>
      </c>
      <c r="AA7" s="177">
        <v>31.666666666666668</v>
      </c>
      <c r="AB7" s="110">
        <v>24</v>
      </c>
      <c r="AC7" s="177">
        <v>8.053691275167786</v>
      </c>
      <c r="AD7" s="110">
        <v>28</v>
      </c>
      <c r="AE7" s="177">
        <v>19.047619047619047</v>
      </c>
      <c r="AF7" s="110">
        <v>25</v>
      </c>
      <c r="AG7" s="177">
        <v>24.509803921568629</v>
      </c>
    </row>
    <row r="8" spans="2:41" x14ac:dyDescent="0.15">
      <c r="B8" s="227"/>
      <c r="C8" s="209" t="s">
        <v>294</v>
      </c>
      <c r="D8" s="55">
        <v>99</v>
      </c>
      <c r="E8" s="177">
        <v>22.247191011235955</v>
      </c>
      <c r="F8" s="110">
        <v>5</v>
      </c>
      <c r="G8" s="177">
        <v>15.151515151515152</v>
      </c>
      <c r="H8" s="110">
        <v>19</v>
      </c>
      <c r="I8" s="177">
        <v>32.758620689655174</v>
      </c>
      <c r="J8" s="110">
        <v>9</v>
      </c>
      <c r="K8" s="177">
        <v>15</v>
      </c>
      <c r="L8" s="110">
        <v>17</v>
      </c>
      <c r="M8" s="177">
        <v>18.27956989247312</v>
      </c>
      <c r="N8" s="110">
        <v>21</v>
      </c>
      <c r="O8" s="177">
        <v>21.212121212121211</v>
      </c>
      <c r="P8" s="110">
        <v>17</v>
      </c>
      <c r="Q8" s="177">
        <v>23.287671232876711</v>
      </c>
      <c r="R8" s="55">
        <v>11</v>
      </c>
      <c r="S8" s="178">
        <v>37.931034482758619</v>
      </c>
      <c r="T8" s="110">
        <v>24</v>
      </c>
      <c r="U8" s="177">
        <v>26.373626373626372</v>
      </c>
      <c r="V8" s="110">
        <v>34</v>
      </c>
      <c r="W8" s="177">
        <v>16.425120772946858</v>
      </c>
      <c r="X8" s="110">
        <v>19</v>
      </c>
      <c r="Y8" s="177">
        <v>21.839080459770116</v>
      </c>
      <c r="Z8" s="110">
        <v>22</v>
      </c>
      <c r="AA8" s="177">
        <v>36.666666666666664</v>
      </c>
      <c r="AB8" s="110">
        <v>58</v>
      </c>
      <c r="AC8" s="177">
        <v>19.463087248322147</v>
      </c>
      <c r="AD8" s="110">
        <v>41</v>
      </c>
      <c r="AE8" s="177">
        <v>27.891156462585034</v>
      </c>
      <c r="AF8" s="110">
        <v>28</v>
      </c>
      <c r="AG8" s="177">
        <v>27.450980392156861</v>
      </c>
    </row>
    <row r="9" spans="2:41" x14ac:dyDescent="0.15">
      <c r="B9" s="227"/>
      <c r="C9" s="209" t="s">
        <v>295</v>
      </c>
      <c r="D9" s="55">
        <v>109</v>
      </c>
      <c r="E9" s="177">
        <v>24.49438202247191</v>
      </c>
      <c r="F9" s="110">
        <v>10</v>
      </c>
      <c r="G9" s="177">
        <v>30.303030303030305</v>
      </c>
      <c r="H9" s="110">
        <v>15</v>
      </c>
      <c r="I9" s="177">
        <v>25.862068965517242</v>
      </c>
      <c r="J9" s="110">
        <v>18</v>
      </c>
      <c r="K9" s="177">
        <v>30</v>
      </c>
      <c r="L9" s="110">
        <v>16</v>
      </c>
      <c r="M9" s="177">
        <v>17.204301075268816</v>
      </c>
      <c r="N9" s="110">
        <v>26</v>
      </c>
      <c r="O9" s="177">
        <v>26.262626262626263</v>
      </c>
      <c r="P9" s="110">
        <v>20</v>
      </c>
      <c r="Q9" s="177">
        <v>27.397260273972602</v>
      </c>
      <c r="R9" s="55">
        <v>4</v>
      </c>
      <c r="S9" s="178">
        <v>13.793103448275861</v>
      </c>
      <c r="T9" s="110">
        <v>25</v>
      </c>
      <c r="U9" s="177">
        <v>27.472527472527471</v>
      </c>
      <c r="V9" s="110">
        <v>51</v>
      </c>
      <c r="W9" s="177">
        <v>24.637681159420289</v>
      </c>
      <c r="X9" s="110">
        <v>22</v>
      </c>
      <c r="Y9" s="177">
        <v>25.287356321839081</v>
      </c>
      <c r="Z9" s="110">
        <v>11</v>
      </c>
      <c r="AA9" s="177">
        <v>18.333333333333332</v>
      </c>
      <c r="AB9" s="110">
        <v>76</v>
      </c>
      <c r="AC9" s="177">
        <v>25.503355704697988</v>
      </c>
      <c r="AD9" s="110">
        <v>33</v>
      </c>
      <c r="AE9" s="177">
        <v>22.448979591836736</v>
      </c>
      <c r="AF9" s="110">
        <v>24</v>
      </c>
      <c r="AG9" s="177">
        <v>23.529411764705884</v>
      </c>
    </row>
    <row r="10" spans="2:41" x14ac:dyDescent="0.15">
      <c r="B10" s="227"/>
      <c r="C10" s="210" t="s">
        <v>296</v>
      </c>
      <c r="D10" s="55">
        <v>84</v>
      </c>
      <c r="E10" s="177">
        <v>18.876404494382022</v>
      </c>
      <c r="F10" s="110">
        <v>6</v>
      </c>
      <c r="G10" s="177">
        <v>18.181818181818183</v>
      </c>
      <c r="H10" s="110">
        <v>9</v>
      </c>
      <c r="I10" s="177">
        <v>15.517241379310345</v>
      </c>
      <c r="J10" s="110">
        <v>9</v>
      </c>
      <c r="K10" s="177">
        <v>15</v>
      </c>
      <c r="L10" s="110">
        <v>30</v>
      </c>
      <c r="M10" s="177">
        <v>32.258064516129032</v>
      </c>
      <c r="N10" s="110">
        <v>17</v>
      </c>
      <c r="O10" s="177">
        <v>17.171717171717173</v>
      </c>
      <c r="P10" s="110">
        <v>12</v>
      </c>
      <c r="Q10" s="177">
        <v>16.438356164383563</v>
      </c>
      <c r="R10" s="55">
        <v>1</v>
      </c>
      <c r="S10" s="178">
        <v>3.4482758620689653</v>
      </c>
      <c r="T10" s="110">
        <v>15</v>
      </c>
      <c r="U10" s="177">
        <v>16.483516483516482</v>
      </c>
      <c r="V10" s="110">
        <v>48</v>
      </c>
      <c r="W10" s="177">
        <v>23.188405797101449</v>
      </c>
      <c r="X10" s="110">
        <v>18</v>
      </c>
      <c r="Y10" s="177">
        <v>20.689655172413794</v>
      </c>
      <c r="Z10" s="110">
        <v>3</v>
      </c>
      <c r="AA10" s="177">
        <v>5</v>
      </c>
      <c r="AB10" s="110">
        <v>63</v>
      </c>
      <c r="AC10" s="177">
        <v>21.140939597315437</v>
      </c>
      <c r="AD10" s="110">
        <v>21</v>
      </c>
      <c r="AE10" s="177">
        <v>14.285714285714286</v>
      </c>
      <c r="AF10" s="110">
        <v>13</v>
      </c>
      <c r="AG10" s="177">
        <v>12.745098039215685</v>
      </c>
    </row>
    <row r="11" spans="2:41" x14ac:dyDescent="0.15">
      <c r="B11" s="227"/>
      <c r="C11" s="210" t="s">
        <v>297</v>
      </c>
      <c r="D11" s="55">
        <v>47</v>
      </c>
      <c r="E11" s="177">
        <v>10.561797752808989</v>
      </c>
      <c r="F11" s="110">
        <v>2</v>
      </c>
      <c r="G11" s="177">
        <v>6.0606060606060606</v>
      </c>
      <c r="H11" s="110">
        <v>5</v>
      </c>
      <c r="I11" s="177">
        <v>8.6206896551724146</v>
      </c>
      <c r="J11" s="110">
        <v>4</v>
      </c>
      <c r="K11" s="177">
        <v>6.666666666666667</v>
      </c>
      <c r="L11" s="110">
        <v>14</v>
      </c>
      <c r="M11" s="177">
        <v>15.053763440860216</v>
      </c>
      <c r="N11" s="110">
        <v>16</v>
      </c>
      <c r="O11" s="177">
        <v>16.161616161616163</v>
      </c>
      <c r="P11" s="110">
        <v>5</v>
      </c>
      <c r="Q11" s="177">
        <v>6.8493150684931505</v>
      </c>
      <c r="R11" s="55">
        <v>1</v>
      </c>
      <c r="S11" s="178">
        <v>3.4482758620689653</v>
      </c>
      <c r="T11" s="110">
        <v>7</v>
      </c>
      <c r="U11" s="177">
        <v>7.6923076923076925</v>
      </c>
      <c r="V11" s="110">
        <v>27</v>
      </c>
      <c r="W11" s="177">
        <v>13.043478260869565</v>
      </c>
      <c r="X11" s="110">
        <v>11</v>
      </c>
      <c r="Y11" s="177">
        <v>12.64367816091954</v>
      </c>
      <c r="Z11" s="110">
        <v>2</v>
      </c>
      <c r="AA11" s="177">
        <v>3.3333333333333335</v>
      </c>
      <c r="AB11" s="110">
        <v>34</v>
      </c>
      <c r="AC11" s="177">
        <v>11.409395973154362</v>
      </c>
      <c r="AD11" s="110">
        <v>13</v>
      </c>
      <c r="AE11" s="177">
        <v>8.8435374149659864</v>
      </c>
      <c r="AF11" s="110">
        <v>6</v>
      </c>
      <c r="AG11" s="177">
        <v>5.882352941176471</v>
      </c>
    </row>
    <row r="12" spans="2:41" x14ac:dyDescent="0.15">
      <c r="B12" s="227"/>
      <c r="C12" s="210" t="s">
        <v>298</v>
      </c>
      <c r="D12" s="55">
        <v>54</v>
      </c>
      <c r="E12" s="177">
        <v>12.134831460674157</v>
      </c>
      <c r="F12" s="110">
        <v>8</v>
      </c>
      <c r="G12" s="177">
        <v>24.242424242424242</v>
      </c>
      <c r="H12" s="110">
        <v>9</v>
      </c>
      <c r="I12" s="177">
        <v>15.517241379310345</v>
      </c>
      <c r="J12" s="110">
        <v>11</v>
      </c>
      <c r="K12" s="177">
        <v>18.333333333333332</v>
      </c>
      <c r="L12" s="110">
        <v>12</v>
      </c>
      <c r="M12" s="177">
        <v>12.903225806451612</v>
      </c>
      <c r="N12" s="110">
        <v>8</v>
      </c>
      <c r="O12" s="177">
        <v>8.0808080808080813</v>
      </c>
      <c r="P12" s="110">
        <v>6</v>
      </c>
      <c r="Q12" s="177">
        <v>8.2191780821917817</v>
      </c>
      <c r="R12" s="55">
        <v>0</v>
      </c>
      <c r="S12" s="178">
        <v>0</v>
      </c>
      <c r="T12" s="110">
        <v>17</v>
      </c>
      <c r="U12" s="177">
        <v>18.681318681318682</v>
      </c>
      <c r="V12" s="110">
        <v>26</v>
      </c>
      <c r="W12" s="177">
        <v>12.560386473429952</v>
      </c>
      <c r="X12" s="110">
        <v>8</v>
      </c>
      <c r="Y12" s="177">
        <v>9.1954022988505741</v>
      </c>
      <c r="Z12" s="110">
        <v>3</v>
      </c>
      <c r="AA12" s="177">
        <v>5</v>
      </c>
      <c r="AB12" s="110">
        <v>43</v>
      </c>
      <c r="AC12" s="177">
        <v>14.429530201342281</v>
      </c>
      <c r="AD12" s="110">
        <v>11</v>
      </c>
      <c r="AE12" s="177">
        <v>7.4829931972789119</v>
      </c>
      <c r="AF12" s="110">
        <v>6</v>
      </c>
      <c r="AG12" s="177">
        <v>5.882352941176471</v>
      </c>
    </row>
    <row r="13" spans="2:41" ht="19.5" thickBot="1" x14ac:dyDescent="0.2">
      <c r="B13" s="233"/>
      <c r="C13" s="211" t="s">
        <v>299</v>
      </c>
      <c r="D13" s="68">
        <v>147</v>
      </c>
      <c r="E13" s="158">
        <v>33.033707865168537</v>
      </c>
      <c r="F13" s="103">
        <v>13</v>
      </c>
      <c r="G13" s="158">
        <v>39.393939393939391</v>
      </c>
      <c r="H13" s="103">
        <v>18</v>
      </c>
      <c r="I13" s="158">
        <v>31.03448275862069</v>
      </c>
      <c r="J13" s="103">
        <v>17</v>
      </c>
      <c r="K13" s="158">
        <v>28.333333333333332</v>
      </c>
      <c r="L13" s="103">
        <v>46</v>
      </c>
      <c r="M13" s="158">
        <v>49.462365591397848</v>
      </c>
      <c r="N13" s="103">
        <v>32</v>
      </c>
      <c r="O13" s="158">
        <v>32.323232323232325</v>
      </c>
      <c r="P13" s="103">
        <v>20</v>
      </c>
      <c r="Q13" s="158">
        <v>27.397260273972602</v>
      </c>
      <c r="R13" s="68">
        <v>1</v>
      </c>
      <c r="S13" s="159">
        <v>3.4482758620689653</v>
      </c>
      <c r="T13" s="103">
        <v>31</v>
      </c>
      <c r="U13" s="158">
        <v>34.065934065934066</v>
      </c>
      <c r="V13" s="103">
        <v>78</v>
      </c>
      <c r="W13" s="158">
        <v>37.681159420289852</v>
      </c>
      <c r="X13" s="103">
        <v>32</v>
      </c>
      <c r="Y13" s="158">
        <v>36.781609195402297</v>
      </c>
      <c r="Z13" s="103">
        <v>6</v>
      </c>
      <c r="AA13" s="158">
        <v>10</v>
      </c>
      <c r="AB13" s="103">
        <v>109</v>
      </c>
      <c r="AC13" s="158">
        <v>36.577181208053695</v>
      </c>
      <c r="AD13" s="103">
        <v>38</v>
      </c>
      <c r="AE13" s="158">
        <v>25.85034013605442</v>
      </c>
      <c r="AF13" s="103">
        <v>21</v>
      </c>
      <c r="AG13" s="158">
        <v>20.588235294117649</v>
      </c>
    </row>
    <row r="14" spans="2:41" ht="19.5" customHeight="1" thickTop="1" x14ac:dyDescent="0.15">
      <c r="B14" s="232" t="s">
        <v>39</v>
      </c>
      <c r="C14" s="12" t="s">
        <v>37</v>
      </c>
      <c r="D14" s="45">
        <v>204</v>
      </c>
      <c r="E14" s="137">
        <v>100</v>
      </c>
      <c r="F14" s="101">
        <v>19</v>
      </c>
      <c r="G14" s="137">
        <v>100</v>
      </c>
      <c r="H14" s="101">
        <v>27</v>
      </c>
      <c r="I14" s="137">
        <v>100</v>
      </c>
      <c r="J14" s="101">
        <v>29</v>
      </c>
      <c r="K14" s="137">
        <v>100</v>
      </c>
      <c r="L14" s="101">
        <v>37</v>
      </c>
      <c r="M14" s="137">
        <v>100</v>
      </c>
      <c r="N14" s="101">
        <v>53</v>
      </c>
      <c r="O14" s="137">
        <v>100</v>
      </c>
      <c r="P14" s="101">
        <v>33</v>
      </c>
      <c r="Q14" s="137">
        <v>100</v>
      </c>
      <c r="R14" s="45">
        <v>6</v>
      </c>
      <c r="S14" s="138">
        <v>100</v>
      </c>
      <c r="T14" s="101">
        <v>46</v>
      </c>
      <c r="U14" s="137">
        <v>100</v>
      </c>
      <c r="V14" s="101">
        <v>98</v>
      </c>
      <c r="W14" s="137">
        <v>100</v>
      </c>
      <c r="X14" s="101">
        <v>40</v>
      </c>
      <c r="Y14" s="137">
        <v>100</v>
      </c>
      <c r="Z14" s="101">
        <v>20</v>
      </c>
      <c r="AA14" s="137">
        <v>100</v>
      </c>
      <c r="AB14" s="101">
        <v>144</v>
      </c>
      <c r="AC14" s="137">
        <v>100</v>
      </c>
      <c r="AD14" s="101">
        <v>60</v>
      </c>
      <c r="AE14" s="137">
        <v>100</v>
      </c>
      <c r="AF14" s="101">
        <v>39</v>
      </c>
      <c r="AG14" s="137">
        <v>100</v>
      </c>
    </row>
    <row r="15" spans="2:41" x14ac:dyDescent="0.15">
      <c r="B15" s="227"/>
      <c r="C15" s="209" t="s">
        <v>293</v>
      </c>
      <c r="D15" s="55">
        <v>25</v>
      </c>
      <c r="E15" s="177">
        <v>12.254901960784315</v>
      </c>
      <c r="F15" s="110">
        <v>0</v>
      </c>
      <c r="G15" s="177">
        <v>0</v>
      </c>
      <c r="H15" s="110">
        <v>1</v>
      </c>
      <c r="I15" s="177">
        <v>3.7037037037037037</v>
      </c>
      <c r="J15" s="110">
        <v>5</v>
      </c>
      <c r="K15" s="177">
        <v>17.241379310344829</v>
      </c>
      <c r="L15" s="110">
        <v>4</v>
      </c>
      <c r="M15" s="177">
        <v>10.810810810810811</v>
      </c>
      <c r="N15" s="110">
        <v>7</v>
      </c>
      <c r="O15" s="177">
        <v>13.20754716981132</v>
      </c>
      <c r="P15" s="110">
        <v>6</v>
      </c>
      <c r="Q15" s="177">
        <v>18.181818181818183</v>
      </c>
      <c r="R15" s="55">
        <v>2</v>
      </c>
      <c r="S15" s="178">
        <v>33.333333333333336</v>
      </c>
      <c r="T15" s="110">
        <v>1</v>
      </c>
      <c r="U15" s="177">
        <v>2.1739130434782608</v>
      </c>
      <c r="V15" s="110">
        <v>14</v>
      </c>
      <c r="W15" s="177">
        <v>14.285714285714286</v>
      </c>
      <c r="X15" s="110">
        <v>5</v>
      </c>
      <c r="Y15" s="177">
        <v>12.5</v>
      </c>
      <c r="Z15" s="110">
        <v>5</v>
      </c>
      <c r="AA15" s="177">
        <v>25</v>
      </c>
      <c r="AB15" s="110">
        <v>15</v>
      </c>
      <c r="AC15" s="177">
        <v>10.416666666666666</v>
      </c>
      <c r="AD15" s="110">
        <v>10</v>
      </c>
      <c r="AE15" s="177">
        <v>16.666666666666668</v>
      </c>
      <c r="AF15" s="110">
        <v>8</v>
      </c>
      <c r="AG15" s="177">
        <v>20.512820512820515</v>
      </c>
    </row>
    <row r="16" spans="2:41" x14ac:dyDescent="0.15">
      <c r="B16" s="227"/>
      <c r="C16" s="209" t="s">
        <v>294</v>
      </c>
      <c r="D16" s="55">
        <v>38</v>
      </c>
      <c r="E16" s="177">
        <v>18.627450980392158</v>
      </c>
      <c r="F16" s="110">
        <v>3</v>
      </c>
      <c r="G16" s="177">
        <v>15.789473684210526</v>
      </c>
      <c r="H16" s="110">
        <v>6</v>
      </c>
      <c r="I16" s="177">
        <v>22.222222222222221</v>
      </c>
      <c r="J16" s="110">
        <v>3</v>
      </c>
      <c r="K16" s="177">
        <v>10.344827586206897</v>
      </c>
      <c r="L16" s="110">
        <v>3</v>
      </c>
      <c r="M16" s="177">
        <v>8.1081081081081088</v>
      </c>
      <c r="N16" s="110">
        <v>13</v>
      </c>
      <c r="O16" s="177">
        <v>24.528301886792452</v>
      </c>
      <c r="P16" s="110">
        <v>8</v>
      </c>
      <c r="Q16" s="177">
        <v>24.242424242424242</v>
      </c>
      <c r="R16" s="55">
        <v>2</v>
      </c>
      <c r="S16" s="178">
        <v>33.333333333333336</v>
      </c>
      <c r="T16" s="110">
        <v>9</v>
      </c>
      <c r="U16" s="177">
        <v>19.565217391304348</v>
      </c>
      <c r="V16" s="110">
        <v>12</v>
      </c>
      <c r="W16" s="177">
        <v>12.244897959183673</v>
      </c>
      <c r="X16" s="110">
        <v>10</v>
      </c>
      <c r="Y16" s="177">
        <v>25</v>
      </c>
      <c r="Z16" s="110">
        <v>7</v>
      </c>
      <c r="AA16" s="177">
        <v>35</v>
      </c>
      <c r="AB16" s="110">
        <v>21</v>
      </c>
      <c r="AC16" s="177">
        <v>14.583333333333334</v>
      </c>
      <c r="AD16" s="110">
        <v>17</v>
      </c>
      <c r="AE16" s="177">
        <v>28.333333333333332</v>
      </c>
      <c r="AF16" s="110">
        <v>10</v>
      </c>
      <c r="AG16" s="177">
        <v>25.641025641025642</v>
      </c>
    </row>
    <row r="17" spans="2:33" x14ac:dyDescent="0.15">
      <c r="B17" s="227"/>
      <c r="C17" s="209" t="s">
        <v>295</v>
      </c>
      <c r="D17" s="55">
        <v>44</v>
      </c>
      <c r="E17" s="177">
        <v>21.568627450980394</v>
      </c>
      <c r="F17" s="110">
        <v>4</v>
      </c>
      <c r="G17" s="177">
        <v>21.05263157894737</v>
      </c>
      <c r="H17" s="110">
        <v>8</v>
      </c>
      <c r="I17" s="177">
        <v>29.62962962962963</v>
      </c>
      <c r="J17" s="110">
        <v>7</v>
      </c>
      <c r="K17" s="177">
        <v>24.137931034482758</v>
      </c>
      <c r="L17" s="110">
        <v>5</v>
      </c>
      <c r="M17" s="177">
        <v>13.513513513513514</v>
      </c>
      <c r="N17" s="110">
        <v>13</v>
      </c>
      <c r="O17" s="177">
        <v>24.528301886792452</v>
      </c>
      <c r="P17" s="110">
        <v>6</v>
      </c>
      <c r="Q17" s="177">
        <v>18.181818181818183</v>
      </c>
      <c r="R17" s="55">
        <v>1</v>
      </c>
      <c r="S17" s="178">
        <v>16.666666666666668</v>
      </c>
      <c r="T17" s="110">
        <v>12</v>
      </c>
      <c r="U17" s="177">
        <v>26.086956521739129</v>
      </c>
      <c r="V17" s="110">
        <v>23</v>
      </c>
      <c r="W17" s="177">
        <v>23.469387755102041</v>
      </c>
      <c r="X17" s="110">
        <v>7</v>
      </c>
      <c r="Y17" s="177">
        <v>17.5</v>
      </c>
      <c r="Z17" s="110">
        <v>2</v>
      </c>
      <c r="AA17" s="177">
        <v>10</v>
      </c>
      <c r="AB17" s="110">
        <v>35</v>
      </c>
      <c r="AC17" s="177">
        <v>24.305555555555557</v>
      </c>
      <c r="AD17" s="110">
        <v>9</v>
      </c>
      <c r="AE17" s="177">
        <v>15</v>
      </c>
      <c r="AF17" s="110">
        <v>7</v>
      </c>
      <c r="AG17" s="177">
        <v>17.948717948717949</v>
      </c>
    </row>
    <row r="18" spans="2:33" x14ac:dyDescent="0.15">
      <c r="B18" s="227"/>
      <c r="C18" s="210" t="s">
        <v>296</v>
      </c>
      <c r="D18" s="55">
        <v>40</v>
      </c>
      <c r="E18" s="177">
        <v>19.607843137254903</v>
      </c>
      <c r="F18" s="110">
        <v>4</v>
      </c>
      <c r="G18" s="177">
        <v>21.05263157894737</v>
      </c>
      <c r="H18" s="110">
        <v>3</v>
      </c>
      <c r="I18" s="177">
        <v>11.111111111111111</v>
      </c>
      <c r="J18" s="110">
        <v>4</v>
      </c>
      <c r="K18" s="177">
        <v>13.793103448275861</v>
      </c>
      <c r="L18" s="110">
        <v>13</v>
      </c>
      <c r="M18" s="177">
        <v>35.135135135135137</v>
      </c>
      <c r="N18" s="110">
        <v>9</v>
      </c>
      <c r="O18" s="177">
        <v>16.981132075471699</v>
      </c>
      <c r="P18" s="110">
        <v>7</v>
      </c>
      <c r="Q18" s="177">
        <v>21.212121212121211</v>
      </c>
      <c r="R18" s="55">
        <v>0</v>
      </c>
      <c r="S18" s="178">
        <v>0</v>
      </c>
      <c r="T18" s="110">
        <v>7</v>
      </c>
      <c r="U18" s="177">
        <v>15.217391304347826</v>
      </c>
      <c r="V18" s="110">
        <v>22</v>
      </c>
      <c r="W18" s="177">
        <v>22.448979591836736</v>
      </c>
      <c r="X18" s="110">
        <v>9</v>
      </c>
      <c r="Y18" s="177">
        <v>22.5</v>
      </c>
      <c r="Z18" s="110">
        <v>2</v>
      </c>
      <c r="AA18" s="177">
        <v>10</v>
      </c>
      <c r="AB18" s="110">
        <v>29</v>
      </c>
      <c r="AC18" s="177">
        <v>20.138888888888889</v>
      </c>
      <c r="AD18" s="110">
        <v>11</v>
      </c>
      <c r="AE18" s="177">
        <v>18.333333333333332</v>
      </c>
      <c r="AF18" s="110">
        <v>7</v>
      </c>
      <c r="AG18" s="177">
        <v>17.948717948717949</v>
      </c>
    </row>
    <row r="19" spans="2:33" x14ac:dyDescent="0.15">
      <c r="B19" s="227"/>
      <c r="C19" s="210" t="s">
        <v>297</v>
      </c>
      <c r="D19" s="55">
        <v>22</v>
      </c>
      <c r="E19" s="177">
        <v>10.784313725490197</v>
      </c>
      <c r="F19" s="110">
        <v>1</v>
      </c>
      <c r="G19" s="177">
        <v>5.2631578947368425</v>
      </c>
      <c r="H19" s="110">
        <v>4</v>
      </c>
      <c r="I19" s="177">
        <v>14.814814814814815</v>
      </c>
      <c r="J19" s="110">
        <v>3</v>
      </c>
      <c r="K19" s="177">
        <v>10.344827586206897</v>
      </c>
      <c r="L19" s="110">
        <v>6</v>
      </c>
      <c r="M19" s="177">
        <v>16.216216216216218</v>
      </c>
      <c r="N19" s="110">
        <v>4</v>
      </c>
      <c r="O19" s="177">
        <v>7.5471698113207548</v>
      </c>
      <c r="P19" s="110">
        <v>3</v>
      </c>
      <c r="Q19" s="177">
        <v>9.0909090909090917</v>
      </c>
      <c r="R19" s="55">
        <v>1</v>
      </c>
      <c r="S19" s="178">
        <v>16.666666666666668</v>
      </c>
      <c r="T19" s="110">
        <v>5</v>
      </c>
      <c r="U19" s="177">
        <v>10.869565217391305</v>
      </c>
      <c r="V19" s="110">
        <v>12</v>
      </c>
      <c r="W19" s="177">
        <v>12.244897959183673</v>
      </c>
      <c r="X19" s="110">
        <v>3</v>
      </c>
      <c r="Y19" s="177">
        <v>7.5</v>
      </c>
      <c r="Z19" s="110">
        <v>2</v>
      </c>
      <c r="AA19" s="177">
        <v>10</v>
      </c>
      <c r="AB19" s="110">
        <v>17</v>
      </c>
      <c r="AC19" s="177">
        <v>11.805555555555555</v>
      </c>
      <c r="AD19" s="110">
        <v>5</v>
      </c>
      <c r="AE19" s="177">
        <v>8.3333333333333339</v>
      </c>
      <c r="AF19" s="110">
        <v>4</v>
      </c>
      <c r="AG19" s="177">
        <v>10.256410256410257</v>
      </c>
    </row>
    <row r="20" spans="2:33" x14ac:dyDescent="0.15">
      <c r="B20" s="227"/>
      <c r="C20" s="210" t="s">
        <v>298</v>
      </c>
      <c r="D20" s="55">
        <v>35</v>
      </c>
      <c r="E20" s="177">
        <v>17.156862745098039</v>
      </c>
      <c r="F20" s="110">
        <v>7</v>
      </c>
      <c r="G20" s="177">
        <v>36.842105263157897</v>
      </c>
      <c r="H20" s="110">
        <v>5</v>
      </c>
      <c r="I20" s="177">
        <v>18.518518518518519</v>
      </c>
      <c r="J20" s="110">
        <v>7</v>
      </c>
      <c r="K20" s="177">
        <v>24.137931034482758</v>
      </c>
      <c r="L20" s="110">
        <v>6</v>
      </c>
      <c r="M20" s="177">
        <v>16.216216216216218</v>
      </c>
      <c r="N20" s="110">
        <v>7</v>
      </c>
      <c r="O20" s="177">
        <v>13.20754716981132</v>
      </c>
      <c r="P20" s="110">
        <v>3</v>
      </c>
      <c r="Q20" s="177">
        <v>9.0909090909090917</v>
      </c>
      <c r="R20" s="55">
        <v>0</v>
      </c>
      <c r="S20" s="178">
        <v>0</v>
      </c>
      <c r="T20" s="110">
        <v>12</v>
      </c>
      <c r="U20" s="177">
        <v>26.086956521739129</v>
      </c>
      <c r="V20" s="110">
        <v>15</v>
      </c>
      <c r="W20" s="177">
        <v>15.306122448979592</v>
      </c>
      <c r="X20" s="110">
        <v>6</v>
      </c>
      <c r="Y20" s="177">
        <v>15</v>
      </c>
      <c r="Z20" s="110">
        <v>2</v>
      </c>
      <c r="AA20" s="177">
        <v>10</v>
      </c>
      <c r="AB20" s="110">
        <v>27</v>
      </c>
      <c r="AC20" s="177">
        <v>18.75</v>
      </c>
      <c r="AD20" s="110">
        <v>8</v>
      </c>
      <c r="AE20" s="177">
        <v>13.333333333333334</v>
      </c>
      <c r="AF20" s="110">
        <v>3</v>
      </c>
      <c r="AG20" s="177">
        <v>7.6923076923076925</v>
      </c>
    </row>
    <row r="21" spans="2:33" ht="19.5" thickBot="1" x14ac:dyDescent="0.2">
      <c r="B21" s="233"/>
      <c r="C21" s="211" t="s">
        <v>299</v>
      </c>
      <c r="D21" s="68">
        <v>78</v>
      </c>
      <c r="E21" s="158">
        <v>38.235294117647058</v>
      </c>
      <c r="F21" s="103">
        <v>10</v>
      </c>
      <c r="G21" s="158">
        <v>52.631578947368418</v>
      </c>
      <c r="H21" s="103">
        <v>9</v>
      </c>
      <c r="I21" s="158">
        <v>33.333333333333336</v>
      </c>
      <c r="J21" s="103">
        <v>10</v>
      </c>
      <c r="K21" s="158">
        <v>34.482758620689658</v>
      </c>
      <c r="L21" s="103">
        <v>22</v>
      </c>
      <c r="M21" s="158">
        <v>59.45945945945946</v>
      </c>
      <c r="N21" s="103">
        <v>15</v>
      </c>
      <c r="O21" s="158">
        <v>28.30188679245283</v>
      </c>
      <c r="P21" s="103">
        <v>11</v>
      </c>
      <c r="Q21" s="158">
        <v>33.333333333333336</v>
      </c>
      <c r="R21" s="68">
        <v>1</v>
      </c>
      <c r="S21" s="159">
        <v>16.666666666666668</v>
      </c>
      <c r="T21" s="103">
        <v>19</v>
      </c>
      <c r="U21" s="158">
        <v>41.304347826086953</v>
      </c>
      <c r="V21" s="103">
        <v>39</v>
      </c>
      <c r="W21" s="158">
        <v>39.795918367346935</v>
      </c>
      <c r="X21" s="103">
        <v>15</v>
      </c>
      <c r="Y21" s="158">
        <v>37.5</v>
      </c>
      <c r="Z21" s="103">
        <v>5</v>
      </c>
      <c r="AA21" s="158">
        <v>25</v>
      </c>
      <c r="AB21" s="103">
        <v>58</v>
      </c>
      <c r="AC21" s="158">
        <v>40.277777777777779</v>
      </c>
      <c r="AD21" s="103">
        <v>20</v>
      </c>
      <c r="AE21" s="158">
        <v>33.333333333333336</v>
      </c>
      <c r="AF21" s="103">
        <v>12</v>
      </c>
      <c r="AG21" s="158">
        <v>30.76923076923077</v>
      </c>
    </row>
    <row r="22" spans="2:33" ht="19.5" customHeight="1" thickTop="1" x14ac:dyDescent="0.15">
      <c r="B22" s="226" t="s">
        <v>40</v>
      </c>
      <c r="C22" s="212" t="s">
        <v>37</v>
      </c>
      <c r="D22" s="73">
        <v>241</v>
      </c>
      <c r="E22" s="148">
        <v>100</v>
      </c>
      <c r="F22" s="104">
        <v>14</v>
      </c>
      <c r="G22" s="148">
        <v>100</v>
      </c>
      <c r="H22" s="104">
        <v>31</v>
      </c>
      <c r="I22" s="148">
        <v>100</v>
      </c>
      <c r="J22" s="104">
        <v>31</v>
      </c>
      <c r="K22" s="148">
        <v>100</v>
      </c>
      <c r="L22" s="104">
        <v>56</v>
      </c>
      <c r="M22" s="148">
        <v>100</v>
      </c>
      <c r="N22" s="104">
        <v>46</v>
      </c>
      <c r="O22" s="148">
        <v>100</v>
      </c>
      <c r="P22" s="104">
        <v>40</v>
      </c>
      <c r="Q22" s="148">
        <v>100</v>
      </c>
      <c r="R22" s="73">
        <v>23</v>
      </c>
      <c r="S22" s="149">
        <v>100</v>
      </c>
      <c r="T22" s="104">
        <v>45</v>
      </c>
      <c r="U22" s="148">
        <v>100</v>
      </c>
      <c r="V22" s="104">
        <v>109</v>
      </c>
      <c r="W22" s="148">
        <v>100</v>
      </c>
      <c r="X22" s="104">
        <v>47</v>
      </c>
      <c r="Y22" s="148">
        <v>100</v>
      </c>
      <c r="Z22" s="104">
        <v>40</v>
      </c>
      <c r="AA22" s="148">
        <v>100</v>
      </c>
      <c r="AB22" s="104">
        <v>154</v>
      </c>
      <c r="AC22" s="148">
        <v>100</v>
      </c>
      <c r="AD22" s="104">
        <v>87</v>
      </c>
      <c r="AE22" s="148">
        <v>100</v>
      </c>
      <c r="AF22" s="104">
        <v>63</v>
      </c>
      <c r="AG22" s="148">
        <v>100</v>
      </c>
    </row>
    <row r="23" spans="2:33" x14ac:dyDescent="0.15">
      <c r="B23" s="227"/>
      <c r="C23" s="209" t="s">
        <v>293</v>
      </c>
      <c r="D23" s="55">
        <v>27</v>
      </c>
      <c r="E23" s="177">
        <v>11.203319502074688</v>
      </c>
      <c r="F23" s="110">
        <v>2</v>
      </c>
      <c r="G23" s="177">
        <v>14.285714285714286</v>
      </c>
      <c r="H23" s="110">
        <v>0</v>
      </c>
      <c r="I23" s="177">
        <v>0</v>
      </c>
      <c r="J23" s="110">
        <v>4</v>
      </c>
      <c r="K23" s="177">
        <v>12.903225806451612</v>
      </c>
      <c r="L23" s="110">
        <v>0</v>
      </c>
      <c r="M23" s="177">
        <v>0</v>
      </c>
      <c r="N23" s="110">
        <v>4</v>
      </c>
      <c r="O23" s="177">
        <v>8.695652173913043</v>
      </c>
      <c r="P23" s="110">
        <v>7</v>
      </c>
      <c r="Q23" s="177">
        <v>17.5</v>
      </c>
      <c r="R23" s="55">
        <v>10</v>
      </c>
      <c r="S23" s="178">
        <v>43.478260869565219</v>
      </c>
      <c r="T23" s="110">
        <v>2</v>
      </c>
      <c r="U23" s="177">
        <v>4.4444444444444446</v>
      </c>
      <c r="V23" s="110">
        <v>7</v>
      </c>
      <c r="W23" s="177">
        <v>6.4220183486238529</v>
      </c>
      <c r="X23" s="110">
        <v>4</v>
      </c>
      <c r="Y23" s="177">
        <v>8.5106382978723403</v>
      </c>
      <c r="Z23" s="110">
        <v>14</v>
      </c>
      <c r="AA23" s="177">
        <v>35</v>
      </c>
      <c r="AB23" s="110">
        <v>9</v>
      </c>
      <c r="AC23" s="177">
        <v>5.8441558441558445</v>
      </c>
      <c r="AD23" s="110">
        <v>18</v>
      </c>
      <c r="AE23" s="177">
        <v>20.689655172413794</v>
      </c>
      <c r="AF23" s="110">
        <v>17</v>
      </c>
      <c r="AG23" s="177">
        <v>26.984126984126984</v>
      </c>
    </row>
    <row r="24" spans="2:33" x14ac:dyDescent="0.15">
      <c r="B24" s="227"/>
      <c r="C24" s="209" t="s">
        <v>294</v>
      </c>
      <c r="D24" s="55">
        <v>61</v>
      </c>
      <c r="E24" s="177">
        <v>25.311203319502074</v>
      </c>
      <c r="F24" s="110">
        <v>2</v>
      </c>
      <c r="G24" s="177">
        <v>14.285714285714286</v>
      </c>
      <c r="H24" s="110">
        <v>13</v>
      </c>
      <c r="I24" s="177">
        <v>41.935483870967744</v>
      </c>
      <c r="J24" s="110">
        <v>6</v>
      </c>
      <c r="K24" s="177">
        <v>19.35483870967742</v>
      </c>
      <c r="L24" s="110">
        <v>14</v>
      </c>
      <c r="M24" s="177">
        <v>25</v>
      </c>
      <c r="N24" s="110">
        <v>8</v>
      </c>
      <c r="O24" s="177">
        <v>17.391304347826086</v>
      </c>
      <c r="P24" s="110">
        <v>9</v>
      </c>
      <c r="Q24" s="177">
        <v>22.5</v>
      </c>
      <c r="R24" s="55">
        <v>9</v>
      </c>
      <c r="S24" s="178">
        <v>39.130434782608695</v>
      </c>
      <c r="T24" s="110">
        <v>15</v>
      </c>
      <c r="U24" s="177">
        <v>33.333333333333336</v>
      </c>
      <c r="V24" s="110">
        <v>22</v>
      </c>
      <c r="W24" s="177">
        <v>20.183486238532112</v>
      </c>
      <c r="X24" s="110">
        <v>9</v>
      </c>
      <c r="Y24" s="177">
        <v>19.148936170212767</v>
      </c>
      <c r="Z24" s="110">
        <v>15</v>
      </c>
      <c r="AA24" s="177">
        <v>37.5</v>
      </c>
      <c r="AB24" s="110">
        <v>37</v>
      </c>
      <c r="AC24" s="177">
        <v>24.025974025974026</v>
      </c>
      <c r="AD24" s="110">
        <v>24</v>
      </c>
      <c r="AE24" s="177">
        <v>27.586206896551722</v>
      </c>
      <c r="AF24" s="110">
        <v>18</v>
      </c>
      <c r="AG24" s="177">
        <v>28.571428571428573</v>
      </c>
    </row>
    <row r="25" spans="2:33" x14ac:dyDescent="0.15">
      <c r="B25" s="227"/>
      <c r="C25" s="209" t="s">
        <v>295</v>
      </c>
      <c r="D25" s="55">
        <v>65</v>
      </c>
      <c r="E25" s="177">
        <v>26.970954356846473</v>
      </c>
      <c r="F25" s="110">
        <v>6</v>
      </c>
      <c r="G25" s="177">
        <v>42.857142857142854</v>
      </c>
      <c r="H25" s="110">
        <v>7</v>
      </c>
      <c r="I25" s="177">
        <v>22.580645161290324</v>
      </c>
      <c r="J25" s="110">
        <v>11</v>
      </c>
      <c r="K25" s="177">
        <v>35.483870967741936</v>
      </c>
      <c r="L25" s="110">
        <v>11</v>
      </c>
      <c r="M25" s="177">
        <v>19.642857142857142</v>
      </c>
      <c r="N25" s="110">
        <v>13</v>
      </c>
      <c r="O25" s="177">
        <v>28.260869565217391</v>
      </c>
      <c r="P25" s="110">
        <v>14</v>
      </c>
      <c r="Q25" s="177">
        <v>35</v>
      </c>
      <c r="R25" s="55">
        <v>3</v>
      </c>
      <c r="S25" s="178">
        <v>13.043478260869565</v>
      </c>
      <c r="T25" s="110">
        <v>13</v>
      </c>
      <c r="U25" s="177">
        <v>28.888888888888889</v>
      </c>
      <c r="V25" s="110">
        <v>28</v>
      </c>
      <c r="W25" s="177">
        <v>25.688073394495412</v>
      </c>
      <c r="X25" s="110">
        <v>15</v>
      </c>
      <c r="Y25" s="177">
        <v>31.914893617021278</v>
      </c>
      <c r="Z25" s="110">
        <v>9</v>
      </c>
      <c r="AA25" s="177">
        <v>22.5</v>
      </c>
      <c r="AB25" s="110">
        <v>41</v>
      </c>
      <c r="AC25" s="177">
        <v>26.623376623376622</v>
      </c>
      <c r="AD25" s="110">
        <v>24</v>
      </c>
      <c r="AE25" s="177">
        <v>27.586206896551722</v>
      </c>
      <c r="AF25" s="110">
        <v>17</v>
      </c>
      <c r="AG25" s="177">
        <v>26.984126984126984</v>
      </c>
    </row>
    <row r="26" spans="2:33" x14ac:dyDescent="0.15">
      <c r="B26" s="227"/>
      <c r="C26" s="210" t="s">
        <v>296</v>
      </c>
      <c r="D26" s="55">
        <v>44</v>
      </c>
      <c r="E26" s="177">
        <v>18.257261410788381</v>
      </c>
      <c r="F26" s="110">
        <v>2</v>
      </c>
      <c r="G26" s="177">
        <v>14.285714285714286</v>
      </c>
      <c r="H26" s="110">
        <v>6</v>
      </c>
      <c r="I26" s="177">
        <v>19.35483870967742</v>
      </c>
      <c r="J26" s="110">
        <v>5</v>
      </c>
      <c r="K26" s="177">
        <v>16.129032258064516</v>
      </c>
      <c r="L26" s="110">
        <v>17</v>
      </c>
      <c r="M26" s="177">
        <v>30.357142857142858</v>
      </c>
      <c r="N26" s="110">
        <v>8</v>
      </c>
      <c r="O26" s="177">
        <v>17.391304347826086</v>
      </c>
      <c r="P26" s="110">
        <v>5</v>
      </c>
      <c r="Q26" s="177">
        <v>12.5</v>
      </c>
      <c r="R26" s="55">
        <v>1</v>
      </c>
      <c r="S26" s="178">
        <v>4.3478260869565215</v>
      </c>
      <c r="T26" s="110">
        <v>8</v>
      </c>
      <c r="U26" s="177">
        <v>17.777777777777779</v>
      </c>
      <c r="V26" s="110">
        <v>26</v>
      </c>
      <c r="W26" s="177">
        <v>23.853211009174313</v>
      </c>
      <c r="X26" s="110">
        <v>9</v>
      </c>
      <c r="Y26" s="177">
        <v>19.148936170212767</v>
      </c>
      <c r="Z26" s="110">
        <v>1</v>
      </c>
      <c r="AA26" s="177">
        <v>2.5</v>
      </c>
      <c r="AB26" s="110">
        <v>34</v>
      </c>
      <c r="AC26" s="177">
        <v>22.077922077922079</v>
      </c>
      <c r="AD26" s="110">
        <v>10</v>
      </c>
      <c r="AE26" s="177">
        <v>11.494252873563218</v>
      </c>
      <c r="AF26" s="110">
        <v>6</v>
      </c>
      <c r="AG26" s="177">
        <v>9.5238095238095237</v>
      </c>
    </row>
    <row r="27" spans="2:33" x14ac:dyDescent="0.15">
      <c r="B27" s="227"/>
      <c r="C27" s="210" t="s">
        <v>297</v>
      </c>
      <c r="D27" s="55">
        <v>25</v>
      </c>
      <c r="E27" s="177">
        <v>10.37344398340249</v>
      </c>
      <c r="F27" s="110">
        <v>1</v>
      </c>
      <c r="G27" s="177">
        <v>7.1428571428571432</v>
      </c>
      <c r="H27" s="110">
        <v>1</v>
      </c>
      <c r="I27" s="177">
        <v>3.225806451612903</v>
      </c>
      <c r="J27" s="110">
        <v>1</v>
      </c>
      <c r="K27" s="177">
        <v>3.225806451612903</v>
      </c>
      <c r="L27" s="110">
        <v>8</v>
      </c>
      <c r="M27" s="177">
        <v>14.285714285714286</v>
      </c>
      <c r="N27" s="110">
        <v>12</v>
      </c>
      <c r="O27" s="177">
        <v>26.086956521739129</v>
      </c>
      <c r="P27" s="110">
        <v>2</v>
      </c>
      <c r="Q27" s="177">
        <v>5</v>
      </c>
      <c r="R27" s="55">
        <v>0</v>
      </c>
      <c r="S27" s="178">
        <v>0</v>
      </c>
      <c r="T27" s="110">
        <v>2</v>
      </c>
      <c r="U27" s="177">
        <v>4.4444444444444446</v>
      </c>
      <c r="V27" s="110">
        <v>15</v>
      </c>
      <c r="W27" s="177">
        <v>13.761467889908257</v>
      </c>
      <c r="X27" s="110">
        <v>8</v>
      </c>
      <c r="Y27" s="177">
        <v>17.021276595744681</v>
      </c>
      <c r="Z27" s="110">
        <v>0</v>
      </c>
      <c r="AA27" s="177">
        <v>0</v>
      </c>
      <c r="AB27" s="110">
        <v>17</v>
      </c>
      <c r="AC27" s="177">
        <v>11.038961038961039</v>
      </c>
      <c r="AD27" s="110">
        <v>8</v>
      </c>
      <c r="AE27" s="177">
        <v>9.1954022988505741</v>
      </c>
      <c r="AF27" s="110">
        <v>2</v>
      </c>
      <c r="AG27" s="177">
        <v>3.1746031746031744</v>
      </c>
    </row>
    <row r="28" spans="2:33" x14ac:dyDescent="0.15">
      <c r="B28" s="227"/>
      <c r="C28" s="210" t="s">
        <v>298</v>
      </c>
      <c r="D28" s="55">
        <v>19</v>
      </c>
      <c r="E28" s="177">
        <v>7.8838174273858925</v>
      </c>
      <c r="F28" s="110">
        <v>1</v>
      </c>
      <c r="G28" s="177">
        <v>7.1428571428571432</v>
      </c>
      <c r="H28" s="110">
        <v>4</v>
      </c>
      <c r="I28" s="177">
        <v>12.903225806451612</v>
      </c>
      <c r="J28" s="110">
        <v>4</v>
      </c>
      <c r="K28" s="177">
        <v>12.903225806451612</v>
      </c>
      <c r="L28" s="110">
        <v>6</v>
      </c>
      <c r="M28" s="177">
        <v>10.714285714285714</v>
      </c>
      <c r="N28" s="110">
        <v>1</v>
      </c>
      <c r="O28" s="177">
        <v>2.1739130434782608</v>
      </c>
      <c r="P28" s="110">
        <v>3</v>
      </c>
      <c r="Q28" s="177">
        <v>7.5</v>
      </c>
      <c r="R28" s="55">
        <v>0</v>
      </c>
      <c r="S28" s="178">
        <v>0</v>
      </c>
      <c r="T28" s="110">
        <v>5</v>
      </c>
      <c r="U28" s="177">
        <v>11.111111111111111</v>
      </c>
      <c r="V28" s="110">
        <v>11</v>
      </c>
      <c r="W28" s="177">
        <v>10.091743119266056</v>
      </c>
      <c r="X28" s="110">
        <v>2</v>
      </c>
      <c r="Y28" s="177">
        <v>4.2553191489361701</v>
      </c>
      <c r="Z28" s="110">
        <v>1</v>
      </c>
      <c r="AA28" s="177">
        <v>2.5</v>
      </c>
      <c r="AB28" s="110">
        <v>16</v>
      </c>
      <c r="AC28" s="177">
        <v>10.38961038961039</v>
      </c>
      <c r="AD28" s="110">
        <v>3</v>
      </c>
      <c r="AE28" s="177">
        <v>3.4482758620689653</v>
      </c>
      <c r="AF28" s="110">
        <v>3</v>
      </c>
      <c r="AG28" s="177">
        <v>4.7619047619047619</v>
      </c>
    </row>
    <row r="29" spans="2:33" x14ac:dyDescent="0.15">
      <c r="B29" s="228"/>
      <c r="C29" s="213" t="s">
        <v>299</v>
      </c>
      <c r="D29" s="60">
        <v>69</v>
      </c>
      <c r="E29" s="161">
        <v>28.630705394190873</v>
      </c>
      <c r="F29" s="105">
        <v>3</v>
      </c>
      <c r="G29" s="161">
        <v>21.428571428571427</v>
      </c>
      <c r="H29" s="105">
        <v>9</v>
      </c>
      <c r="I29" s="161">
        <v>29.032258064516128</v>
      </c>
      <c r="J29" s="105">
        <v>7</v>
      </c>
      <c r="K29" s="161">
        <v>22.580645161290324</v>
      </c>
      <c r="L29" s="105">
        <v>24</v>
      </c>
      <c r="M29" s="161">
        <v>42.857142857142854</v>
      </c>
      <c r="N29" s="105">
        <v>17</v>
      </c>
      <c r="O29" s="161">
        <v>36.956521739130437</v>
      </c>
      <c r="P29" s="105">
        <v>9</v>
      </c>
      <c r="Q29" s="161">
        <v>22.5</v>
      </c>
      <c r="R29" s="60">
        <v>0</v>
      </c>
      <c r="S29" s="162">
        <v>0</v>
      </c>
      <c r="T29" s="105">
        <v>12</v>
      </c>
      <c r="U29" s="161">
        <v>26.666666666666668</v>
      </c>
      <c r="V29" s="105">
        <v>39</v>
      </c>
      <c r="W29" s="161">
        <v>35.779816513761467</v>
      </c>
      <c r="X29" s="105">
        <v>17</v>
      </c>
      <c r="Y29" s="161">
        <v>36.170212765957444</v>
      </c>
      <c r="Z29" s="105">
        <v>1</v>
      </c>
      <c r="AA29" s="161">
        <v>2.5</v>
      </c>
      <c r="AB29" s="105">
        <v>51</v>
      </c>
      <c r="AC29" s="161">
        <v>33.116883116883116</v>
      </c>
      <c r="AD29" s="105">
        <v>18</v>
      </c>
      <c r="AE29" s="161">
        <v>20.689655172413794</v>
      </c>
      <c r="AF29" s="105">
        <v>9</v>
      </c>
      <c r="AG29" s="161">
        <v>14.285714285714286</v>
      </c>
    </row>
    <row r="30" spans="2:33" x14ac:dyDescent="0.15">
      <c r="C30" s="207"/>
      <c r="AG30" s="3"/>
    </row>
    <row r="31" spans="2:33" x14ac:dyDescent="0.15">
      <c r="C31" s="207"/>
      <c r="Q31" s="3"/>
    </row>
    <row r="32" spans="2:33" x14ac:dyDescent="0.15">
      <c r="D32" s="207" t="s">
        <v>274</v>
      </c>
    </row>
    <row r="33" spans="4:4" x14ac:dyDescent="0.15">
      <c r="D33" s="1" t="s">
        <v>315</v>
      </c>
    </row>
  </sheetData>
  <mergeCells count="19">
    <mergeCell ref="AF4:AG4"/>
    <mergeCell ref="B6:B13"/>
    <mergeCell ref="B14:B21"/>
    <mergeCell ref="N4:O4"/>
    <mergeCell ref="P4:Q4"/>
    <mergeCell ref="R4:S4"/>
    <mergeCell ref="T4:U4"/>
    <mergeCell ref="V4:W4"/>
    <mergeCell ref="X4:Y4"/>
    <mergeCell ref="B4:C5"/>
    <mergeCell ref="D4:E4"/>
    <mergeCell ref="F4:G4"/>
    <mergeCell ref="H4:I4"/>
    <mergeCell ref="J4:K4"/>
    <mergeCell ref="L4:M4"/>
    <mergeCell ref="B22:B29"/>
    <mergeCell ref="Z4:AA4"/>
    <mergeCell ref="AB4:AC4"/>
    <mergeCell ref="AD4:AE4"/>
  </mergeCells>
  <phoneticPr fontId="18"/>
  <printOptions horizontalCentered="1"/>
  <pageMargins left="0.31496062992125984" right="0.31496062992125984" top="0.59055118110236227" bottom="0.39370078740157483" header="0.31496062992125984" footer="0.19685039370078741"/>
  <pageSetup paperSize="9" scale="90" firstPageNumber="184" orientation="landscape" useFirstPageNumber="1" horizontalDpi="1200" verticalDpi="1200" r:id="rId1"/>
  <headerFooter>
    <oddHeader>&amp;R&amp;"HG丸ｺﾞｼｯｸM-PRO,標準"&amp;8(32-1)歩行数の分布―年齢階級別、人数、割合―総数・男性・女性、20歳以上　　〔年齢階級⑤〕</oddHeader>
    <oddFooter>&amp;C&amp;"HG丸ｺﾞｼｯｸM-PRO,標準"&amp;8鳥取県福祉保健部健康医療局健康政策課
― &amp;P ―</oddFooter>
  </headerFooter>
  <colBreaks count="1" manualBreakCount="1">
    <brk id="19" min="1" max="32"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00B0F0"/>
    <pageSetUpPr fitToPage="1"/>
  </sheetPr>
  <dimension ref="B1:N21"/>
  <sheetViews>
    <sheetView view="pageBreakPreview" zoomScale="85" zoomScaleNormal="80" zoomScaleSheetLayoutView="85" workbookViewId="0">
      <selection activeCell="K16" sqref="K16"/>
    </sheetView>
  </sheetViews>
  <sheetFormatPr defaultRowHeight="18.75" x14ac:dyDescent="0.15"/>
  <cols>
    <col min="1" max="1" width="3.625" style="1" customWidth="1"/>
    <col min="2" max="2" width="10.625" style="1" customWidth="1"/>
    <col min="3" max="3" width="6.375" style="1" customWidth="1"/>
    <col min="4" max="5" width="9.625" style="1" customWidth="1"/>
    <col min="6" max="6" width="6.375" style="1" customWidth="1"/>
    <col min="7" max="8" width="9.625" style="1" customWidth="1"/>
    <col min="9" max="9" width="6.375" style="1" customWidth="1"/>
    <col min="10" max="11" width="9.625" style="1" customWidth="1"/>
    <col min="12" max="12" width="6.375" style="1" customWidth="1"/>
    <col min="13" max="14" width="9.625" style="1" customWidth="1"/>
    <col min="15" max="16384" width="9" style="1"/>
  </cols>
  <sheetData>
    <row r="1" spans="2:14" ht="18.75" customHeight="1" x14ac:dyDescent="0.15"/>
    <row r="2" spans="2:14" x14ac:dyDescent="0.15">
      <c r="B2" s="225" t="s">
        <v>23</v>
      </c>
      <c r="C2" s="225"/>
      <c r="D2" s="225"/>
      <c r="E2" s="225"/>
      <c r="F2" s="225"/>
      <c r="G2" s="225"/>
      <c r="H2" s="225"/>
      <c r="I2" s="225"/>
      <c r="J2" s="225"/>
      <c r="K2" s="225"/>
      <c r="L2" s="225"/>
      <c r="M2" s="225"/>
      <c r="N2" s="225"/>
    </row>
    <row r="3" spans="2:14" x14ac:dyDescent="0.15">
      <c r="B3" s="2"/>
      <c r="H3" s="33"/>
    </row>
    <row r="4" spans="2:14" x14ac:dyDescent="0.15">
      <c r="H4" s="3" t="s">
        <v>24</v>
      </c>
    </row>
    <row r="5" spans="2:14" x14ac:dyDescent="0.15">
      <c r="B5" s="34"/>
      <c r="C5" s="221" t="s">
        <v>1</v>
      </c>
      <c r="D5" s="221"/>
      <c r="E5" s="222"/>
      <c r="F5" s="223" t="s">
        <v>2</v>
      </c>
      <c r="G5" s="221"/>
      <c r="H5" s="221"/>
    </row>
    <row r="6" spans="2:14" x14ac:dyDescent="0.15">
      <c r="B6" s="35"/>
      <c r="C6" s="4" t="s">
        <v>5</v>
      </c>
      <c r="D6" s="4" t="s">
        <v>6</v>
      </c>
      <c r="E6" s="36" t="s">
        <v>7</v>
      </c>
      <c r="F6" s="7" t="s">
        <v>5</v>
      </c>
      <c r="G6" s="4" t="s">
        <v>6</v>
      </c>
      <c r="H6" s="4" t="s">
        <v>7</v>
      </c>
    </row>
    <row r="7" spans="2:14" x14ac:dyDescent="0.15">
      <c r="B7" s="8" t="s">
        <v>8</v>
      </c>
      <c r="C7" s="9">
        <v>117</v>
      </c>
      <c r="D7" s="10">
        <v>23.561535746240008</v>
      </c>
      <c r="E7" s="11">
        <v>3.5307945289130882</v>
      </c>
      <c r="F7" s="9">
        <v>170</v>
      </c>
      <c r="G7" s="10">
        <v>22.078223395325956</v>
      </c>
      <c r="H7" s="10">
        <v>3.5279066736905826</v>
      </c>
    </row>
    <row r="8" spans="2:14" x14ac:dyDescent="0.15">
      <c r="B8" s="13" t="s">
        <v>9</v>
      </c>
      <c r="C8" s="14">
        <v>10</v>
      </c>
      <c r="D8" s="15">
        <v>26.737023471277041</v>
      </c>
      <c r="E8" s="16">
        <v>7.2969768383637339</v>
      </c>
      <c r="F8" s="14">
        <v>5</v>
      </c>
      <c r="G8" s="15">
        <v>19.998314925417969</v>
      </c>
      <c r="H8" s="15">
        <v>1.9233423562423406</v>
      </c>
    </row>
    <row r="9" spans="2:14" x14ac:dyDescent="0.15">
      <c r="B9" s="18" t="s">
        <v>10</v>
      </c>
      <c r="C9" s="19">
        <v>10</v>
      </c>
      <c r="D9" s="20">
        <v>22.667603249140846</v>
      </c>
      <c r="E9" s="21">
        <v>3.5222644280708995</v>
      </c>
      <c r="F9" s="19">
        <v>14</v>
      </c>
      <c r="G9" s="20">
        <v>21.274550137327733</v>
      </c>
      <c r="H9" s="20">
        <v>4.6405648676120332</v>
      </c>
    </row>
    <row r="10" spans="2:14" x14ac:dyDescent="0.15">
      <c r="B10" s="18" t="s">
        <v>11</v>
      </c>
      <c r="C10" s="19">
        <v>14</v>
      </c>
      <c r="D10" s="20">
        <v>23.898579630169355</v>
      </c>
      <c r="E10" s="21">
        <v>2.8612001304460395</v>
      </c>
      <c r="F10" s="19">
        <v>18</v>
      </c>
      <c r="G10" s="20">
        <v>22.080270581027182</v>
      </c>
      <c r="H10" s="20">
        <v>4.3363367455503203</v>
      </c>
    </row>
    <row r="11" spans="2:14" x14ac:dyDescent="0.15">
      <c r="B11" s="18" t="s">
        <v>12</v>
      </c>
      <c r="C11" s="19">
        <v>22</v>
      </c>
      <c r="D11" s="20">
        <v>22.83065840232285</v>
      </c>
      <c r="E11" s="21">
        <v>2.5296338476656914</v>
      </c>
      <c r="F11" s="19">
        <v>41</v>
      </c>
      <c r="G11" s="20">
        <v>21.919344821089638</v>
      </c>
      <c r="H11" s="20">
        <v>2.9999366702063268</v>
      </c>
    </row>
    <row r="12" spans="2:14" x14ac:dyDescent="0.15">
      <c r="B12" s="18" t="s">
        <v>13</v>
      </c>
      <c r="C12" s="19">
        <v>28</v>
      </c>
      <c r="D12" s="20">
        <v>23.550766166091353</v>
      </c>
      <c r="E12" s="21">
        <v>3.4973897219774415</v>
      </c>
      <c r="F12" s="19">
        <v>35</v>
      </c>
      <c r="G12" s="20">
        <v>22.411890802881373</v>
      </c>
      <c r="H12" s="20">
        <v>4.2732085384421881</v>
      </c>
    </row>
    <row r="13" spans="2:14" x14ac:dyDescent="0.15">
      <c r="B13" s="18" t="s">
        <v>14</v>
      </c>
      <c r="C13" s="19">
        <v>26</v>
      </c>
      <c r="D13" s="20">
        <v>23.529250838404828</v>
      </c>
      <c r="E13" s="21">
        <v>2.1723666346572976</v>
      </c>
      <c r="F13" s="19">
        <v>39</v>
      </c>
      <c r="G13" s="20">
        <v>22.520293956984528</v>
      </c>
      <c r="H13" s="20">
        <v>2.9845672076801733</v>
      </c>
    </row>
    <row r="14" spans="2:14" x14ac:dyDescent="0.15">
      <c r="B14" s="23" t="s">
        <v>25</v>
      </c>
      <c r="C14" s="24">
        <v>7</v>
      </c>
      <c r="D14" s="25">
        <v>22.08812014047783</v>
      </c>
      <c r="E14" s="26">
        <v>2.1911605896402864</v>
      </c>
      <c r="F14" s="24">
        <v>18</v>
      </c>
      <c r="G14" s="25">
        <v>22.034280561629256</v>
      </c>
      <c r="H14" s="25">
        <v>2.7267087196655004</v>
      </c>
    </row>
    <row r="15" spans="2:14" x14ac:dyDescent="0.15">
      <c r="B15" s="13" t="s">
        <v>16</v>
      </c>
      <c r="C15" s="14"/>
      <c r="D15" s="15"/>
      <c r="E15" s="16"/>
      <c r="F15" s="14"/>
      <c r="G15" s="15"/>
      <c r="H15" s="15"/>
    </row>
    <row r="16" spans="2:14" x14ac:dyDescent="0.15">
      <c r="B16" s="18" t="s">
        <v>17</v>
      </c>
      <c r="C16" s="19">
        <v>20</v>
      </c>
      <c r="D16" s="20">
        <v>24.702313360208944</v>
      </c>
      <c r="E16" s="21">
        <v>5.9545244356905842</v>
      </c>
      <c r="F16" s="19">
        <v>19</v>
      </c>
      <c r="G16" s="20">
        <v>20.938698765772529</v>
      </c>
      <c r="H16" s="20">
        <v>4.0875874975536242</v>
      </c>
    </row>
    <row r="17" spans="2:8" x14ac:dyDescent="0.15">
      <c r="B17" s="18" t="s">
        <v>18</v>
      </c>
      <c r="C17" s="19">
        <v>51</v>
      </c>
      <c r="D17" s="20">
        <v>23.58744791914588</v>
      </c>
      <c r="E17" s="21">
        <v>3.0392293871602845</v>
      </c>
      <c r="F17" s="19">
        <v>72</v>
      </c>
      <c r="G17" s="20">
        <v>22.062165254904254</v>
      </c>
      <c r="H17" s="20">
        <v>3.9521011853146666</v>
      </c>
    </row>
    <row r="18" spans="2:8" x14ac:dyDescent="0.15">
      <c r="B18" s="18" t="s">
        <v>19</v>
      </c>
      <c r="C18" s="19">
        <v>28</v>
      </c>
      <c r="D18" s="20">
        <v>23.268405420889334</v>
      </c>
      <c r="E18" s="21">
        <v>2.5671193289582908</v>
      </c>
      <c r="F18" s="19">
        <v>46</v>
      </c>
      <c r="G18" s="20">
        <v>22.687147127347973</v>
      </c>
      <c r="H18" s="20">
        <v>3.0975447117326547</v>
      </c>
    </row>
    <row r="19" spans="2:8" x14ac:dyDescent="0.15">
      <c r="B19" s="18" t="s">
        <v>20</v>
      </c>
      <c r="C19" s="19">
        <v>18</v>
      </c>
      <c r="D19" s="20">
        <v>22.676567746920025</v>
      </c>
      <c r="E19" s="21">
        <v>2.3021873584127346</v>
      </c>
      <c r="F19" s="19">
        <v>33</v>
      </c>
      <c r="G19" s="20">
        <v>21.920546498321887</v>
      </c>
      <c r="H19" s="20">
        <v>2.6181806090299924</v>
      </c>
    </row>
    <row r="20" spans="2:8" x14ac:dyDescent="0.15">
      <c r="B20" s="23" t="s">
        <v>21</v>
      </c>
      <c r="C20" s="24">
        <v>33</v>
      </c>
      <c r="D20" s="25">
        <v>23.223556447935461</v>
      </c>
      <c r="E20" s="26">
        <v>2.2237406062855967</v>
      </c>
      <c r="F20" s="24">
        <v>57</v>
      </c>
      <c r="G20" s="25">
        <v>22.36681604266181</v>
      </c>
      <c r="H20" s="25">
        <v>2.8902343637429797</v>
      </c>
    </row>
    <row r="21" spans="2:8" x14ac:dyDescent="0.15">
      <c r="H21" s="3"/>
    </row>
  </sheetData>
  <mergeCells count="3">
    <mergeCell ref="C5:E5"/>
    <mergeCell ref="F5:H5"/>
    <mergeCell ref="B2:N2"/>
  </mergeCells>
  <phoneticPr fontId="18"/>
  <printOptions horizontalCentered="1"/>
  <pageMargins left="0.31496062992125984" right="0.31496062992125984" top="0.59055118110236227" bottom="0.39370078740157483" header="0.31496062992125984" footer="0.19685039370078741"/>
  <pageSetup paperSize="9" firstPageNumber="139" orientation="landscape" useFirstPageNumber="1" horizontalDpi="1200" verticalDpi="1200" r:id="rId1"/>
  <headerFooter>
    <oddFooter>&amp;C&amp;"HG丸ｺﾞｼｯｸM-PRO,標準"&amp;8鳥取県福祉保健部健康医療局健康政策課
― &amp;P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00B0F0"/>
  </sheetPr>
  <dimension ref="B1:R45"/>
  <sheetViews>
    <sheetView zoomScale="80" zoomScaleNormal="80" zoomScaleSheetLayoutView="70" workbookViewId="0">
      <selection activeCell="J22" sqref="J22"/>
    </sheetView>
  </sheetViews>
  <sheetFormatPr defaultRowHeight="18.75" x14ac:dyDescent="0.15"/>
  <cols>
    <col min="1" max="2" width="3.625" style="1" customWidth="1"/>
    <col min="3" max="3" width="12.625" style="1" customWidth="1"/>
    <col min="4" max="4" width="7.375" style="1" customWidth="1"/>
    <col min="5" max="5" width="9" style="1"/>
    <col min="6" max="6" width="7.375" style="1" customWidth="1"/>
    <col min="7" max="7" width="9" style="1"/>
    <col min="8" max="8" width="7.375" style="1" customWidth="1"/>
    <col min="9" max="9" width="9" style="1"/>
    <col min="10" max="10" width="7.375" style="1" customWidth="1"/>
    <col min="11" max="11" width="9" style="1"/>
    <col min="12" max="12" width="7.375" style="1" customWidth="1"/>
    <col min="13" max="13" width="9" style="1"/>
    <col min="14" max="14" width="7.375" style="1" customWidth="1"/>
    <col min="15" max="15" width="9" style="1"/>
    <col min="16" max="16" width="7.375" style="1" customWidth="1"/>
    <col min="17" max="16384" width="9" style="1"/>
  </cols>
  <sheetData>
    <row r="1" spans="2:18" ht="18.75" customHeight="1" x14ac:dyDescent="0.15"/>
    <row r="2" spans="2:18" x14ac:dyDescent="0.15">
      <c r="B2" s="2" t="s">
        <v>26</v>
      </c>
    </row>
    <row r="4" spans="2:18" x14ac:dyDescent="0.15">
      <c r="B4" s="37"/>
      <c r="C4" s="38"/>
      <c r="D4" s="221" t="s">
        <v>8</v>
      </c>
      <c r="E4" s="221"/>
      <c r="F4" s="221" t="s">
        <v>27</v>
      </c>
      <c r="G4" s="221"/>
      <c r="H4" s="221" t="s">
        <v>28</v>
      </c>
      <c r="I4" s="221"/>
      <c r="J4" s="230" t="s">
        <v>29</v>
      </c>
      <c r="K4" s="231"/>
      <c r="L4" s="234" t="s">
        <v>30</v>
      </c>
      <c r="M4" s="221"/>
      <c r="N4" s="229" t="s">
        <v>31</v>
      </c>
      <c r="O4" s="221"/>
      <c r="P4" s="229" t="s">
        <v>32</v>
      </c>
      <c r="Q4" s="221"/>
    </row>
    <row r="5" spans="2:18" x14ac:dyDescent="0.15">
      <c r="B5" s="39"/>
      <c r="C5" s="40"/>
      <c r="D5" s="221"/>
      <c r="E5" s="221"/>
      <c r="F5" s="221" t="s">
        <v>33</v>
      </c>
      <c r="G5" s="221"/>
      <c r="H5" s="221" t="s">
        <v>34</v>
      </c>
      <c r="I5" s="221"/>
      <c r="J5" s="230" t="s">
        <v>35</v>
      </c>
      <c r="K5" s="231"/>
      <c r="L5" s="223"/>
      <c r="M5" s="221"/>
      <c r="N5" s="221"/>
      <c r="O5" s="221"/>
      <c r="P5" s="221"/>
      <c r="Q5" s="221"/>
    </row>
    <row r="6" spans="2:18" x14ac:dyDescent="0.15">
      <c r="B6" s="39"/>
      <c r="C6" s="40"/>
      <c r="D6" s="41" t="s">
        <v>5</v>
      </c>
      <c r="E6" s="42" t="s">
        <v>36</v>
      </c>
      <c r="F6" s="41" t="s">
        <v>5</v>
      </c>
      <c r="G6" s="42" t="s">
        <v>36</v>
      </c>
      <c r="H6" s="41" t="s">
        <v>5</v>
      </c>
      <c r="I6" s="42" t="s">
        <v>36</v>
      </c>
      <c r="J6" s="41" t="s">
        <v>5</v>
      </c>
      <c r="K6" s="43" t="s">
        <v>36</v>
      </c>
      <c r="L6" s="44" t="s">
        <v>5</v>
      </c>
      <c r="M6" s="42" t="s">
        <v>36</v>
      </c>
      <c r="N6" s="41" t="s">
        <v>5</v>
      </c>
      <c r="O6" s="42" t="s">
        <v>36</v>
      </c>
      <c r="P6" s="41" t="s">
        <v>5</v>
      </c>
      <c r="Q6" s="42" t="s">
        <v>36</v>
      </c>
    </row>
    <row r="7" spans="2:18" x14ac:dyDescent="0.15">
      <c r="B7" s="232" t="s">
        <v>37</v>
      </c>
      <c r="C7" s="8" t="s">
        <v>8</v>
      </c>
      <c r="D7" s="45">
        <v>287</v>
      </c>
      <c r="E7" s="46">
        <v>100</v>
      </c>
      <c r="F7" s="45">
        <v>32</v>
      </c>
      <c r="G7" s="46">
        <v>100</v>
      </c>
      <c r="H7" s="45">
        <v>194</v>
      </c>
      <c r="I7" s="46">
        <v>100</v>
      </c>
      <c r="J7" s="45">
        <v>61</v>
      </c>
      <c r="K7" s="47">
        <v>100</v>
      </c>
      <c r="L7" s="48">
        <v>63</v>
      </c>
      <c r="M7" s="46">
        <v>100</v>
      </c>
      <c r="N7" s="45">
        <v>54</v>
      </c>
      <c r="O7" s="46">
        <v>100</v>
      </c>
      <c r="P7" s="45">
        <v>7</v>
      </c>
      <c r="Q7" s="46">
        <v>100</v>
      </c>
    </row>
    <row r="8" spans="2:18" x14ac:dyDescent="0.15">
      <c r="B8" s="227"/>
      <c r="C8" s="49" t="s">
        <v>9</v>
      </c>
      <c r="D8" s="50">
        <v>15</v>
      </c>
      <c r="E8" s="51">
        <v>5.2264808362369335</v>
      </c>
      <c r="F8" s="50">
        <v>3</v>
      </c>
      <c r="G8" s="51">
        <v>9.375</v>
      </c>
      <c r="H8" s="50">
        <v>7</v>
      </c>
      <c r="I8" s="51">
        <v>3.6082474226804124</v>
      </c>
      <c r="J8" s="50">
        <v>5</v>
      </c>
      <c r="K8" s="52">
        <v>8.1967213114754092</v>
      </c>
      <c r="L8" s="53">
        <v>4</v>
      </c>
      <c r="M8" s="51">
        <v>6.3492063492063489</v>
      </c>
      <c r="N8" s="50">
        <v>4</v>
      </c>
      <c r="O8" s="51">
        <v>7.4074074074074074</v>
      </c>
      <c r="P8" s="50">
        <v>1</v>
      </c>
      <c r="Q8" s="51">
        <v>14.285714285714286</v>
      </c>
    </row>
    <row r="9" spans="2:18" x14ac:dyDescent="0.15">
      <c r="B9" s="227"/>
      <c r="C9" s="54" t="s">
        <v>10</v>
      </c>
      <c r="D9" s="55">
        <v>24</v>
      </c>
      <c r="E9" s="56">
        <v>8.3623693379790947</v>
      </c>
      <c r="F9" s="55">
        <v>3</v>
      </c>
      <c r="G9" s="56">
        <v>9.375</v>
      </c>
      <c r="H9" s="55">
        <v>17</v>
      </c>
      <c r="I9" s="56">
        <v>8.7628865979381452</v>
      </c>
      <c r="J9" s="55">
        <v>4</v>
      </c>
      <c r="K9" s="57">
        <v>6.557377049180328</v>
      </c>
      <c r="L9" s="58">
        <v>9</v>
      </c>
      <c r="M9" s="56">
        <v>14.285714285714286</v>
      </c>
      <c r="N9" s="55">
        <v>3</v>
      </c>
      <c r="O9" s="56">
        <v>5.5555555555555554</v>
      </c>
      <c r="P9" s="55">
        <v>1</v>
      </c>
      <c r="Q9" s="56">
        <v>14.285714285714286</v>
      </c>
    </row>
    <row r="10" spans="2:18" x14ac:dyDescent="0.15">
      <c r="B10" s="227"/>
      <c r="C10" s="54" t="s">
        <v>11</v>
      </c>
      <c r="D10" s="55">
        <v>32</v>
      </c>
      <c r="E10" s="56">
        <v>11.149825783972126</v>
      </c>
      <c r="F10" s="55">
        <v>3</v>
      </c>
      <c r="G10" s="56">
        <v>9.375</v>
      </c>
      <c r="H10" s="55">
        <v>19</v>
      </c>
      <c r="I10" s="56">
        <v>9.7938144329896915</v>
      </c>
      <c r="J10" s="55">
        <v>10</v>
      </c>
      <c r="K10" s="57">
        <v>16.393442622950818</v>
      </c>
      <c r="L10" s="58">
        <v>7</v>
      </c>
      <c r="M10" s="56">
        <v>11.111111111111111</v>
      </c>
      <c r="N10" s="55">
        <v>9</v>
      </c>
      <c r="O10" s="56">
        <v>16.666666666666668</v>
      </c>
      <c r="P10" s="55">
        <v>1</v>
      </c>
      <c r="Q10" s="56">
        <v>14.285714285714286</v>
      </c>
    </row>
    <row r="11" spans="2:18" x14ac:dyDescent="0.15">
      <c r="B11" s="227"/>
      <c r="C11" s="54" t="s">
        <v>12</v>
      </c>
      <c r="D11" s="55">
        <v>63</v>
      </c>
      <c r="E11" s="56">
        <v>21.951219512195124</v>
      </c>
      <c r="F11" s="55">
        <v>6</v>
      </c>
      <c r="G11" s="56">
        <v>18.75</v>
      </c>
      <c r="H11" s="55">
        <v>49</v>
      </c>
      <c r="I11" s="56">
        <v>25.257731958762886</v>
      </c>
      <c r="J11" s="55">
        <v>8</v>
      </c>
      <c r="K11" s="57">
        <v>13.114754098360656</v>
      </c>
      <c r="L11" s="58">
        <v>16</v>
      </c>
      <c r="M11" s="56">
        <v>25.396825396825395</v>
      </c>
      <c r="N11" s="55">
        <v>7</v>
      </c>
      <c r="O11" s="56">
        <v>12.962962962962964</v>
      </c>
      <c r="P11" s="55">
        <v>1</v>
      </c>
      <c r="Q11" s="56">
        <v>14.285714285714286</v>
      </c>
    </row>
    <row r="12" spans="2:18" x14ac:dyDescent="0.15">
      <c r="B12" s="227"/>
      <c r="C12" s="54" t="s">
        <v>13</v>
      </c>
      <c r="D12" s="55">
        <v>63</v>
      </c>
      <c r="E12" s="56">
        <v>21.951219512195124</v>
      </c>
      <c r="F12" s="55">
        <v>8</v>
      </c>
      <c r="G12" s="56">
        <v>25</v>
      </c>
      <c r="H12" s="55">
        <v>41</v>
      </c>
      <c r="I12" s="56">
        <v>21.134020618556701</v>
      </c>
      <c r="J12" s="55">
        <v>14</v>
      </c>
      <c r="K12" s="57">
        <v>22.950819672131146</v>
      </c>
      <c r="L12" s="58">
        <v>13</v>
      </c>
      <c r="M12" s="56">
        <v>20.634920634920636</v>
      </c>
      <c r="N12" s="55">
        <v>11</v>
      </c>
      <c r="O12" s="56">
        <v>20.37037037037037</v>
      </c>
      <c r="P12" s="55">
        <v>3</v>
      </c>
      <c r="Q12" s="56">
        <v>42.857142857142854</v>
      </c>
    </row>
    <row r="13" spans="2:18" x14ac:dyDescent="0.15">
      <c r="B13" s="227"/>
      <c r="C13" s="54" t="s">
        <v>14</v>
      </c>
      <c r="D13" s="55">
        <v>65</v>
      </c>
      <c r="E13" s="56">
        <v>22.648083623693381</v>
      </c>
      <c r="F13" s="55">
        <v>6</v>
      </c>
      <c r="G13" s="56">
        <v>18.75</v>
      </c>
      <c r="H13" s="55">
        <v>42</v>
      </c>
      <c r="I13" s="56">
        <v>21.649484536082475</v>
      </c>
      <c r="J13" s="55">
        <v>17</v>
      </c>
      <c r="K13" s="57">
        <v>27.868852459016395</v>
      </c>
      <c r="L13" s="58">
        <v>9</v>
      </c>
      <c r="M13" s="56">
        <v>14.285714285714286</v>
      </c>
      <c r="N13" s="55">
        <v>17</v>
      </c>
      <c r="O13" s="56">
        <v>31.481481481481481</v>
      </c>
      <c r="P13" s="55">
        <v>0</v>
      </c>
      <c r="Q13" s="56">
        <v>0</v>
      </c>
    </row>
    <row r="14" spans="2:18" x14ac:dyDescent="0.15">
      <c r="B14" s="227"/>
      <c r="C14" s="59" t="s">
        <v>25</v>
      </c>
      <c r="D14" s="60">
        <v>25</v>
      </c>
      <c r="E14" s="61">
        <v>8.7108013937282234</v>
      </c>
      <c r="F14" s="60">
        <v>3</v>
      </c>
      <c r="G14" s="61">
        <v>9.375</v>
      </c>
      <c r="H14" s="60">
        <v>19</v>
      </c>
      <c r="I14" s="61">
        <v>9.7938144329896915</v>
      </c>
      <c r="J14" s="60">
        <v>3</v>
      </c>
      <c r="K14" s="62">
        <v>4.918032786885246</v>
      </c>
      <c r="L14" s="63">
        <v>5</v>
      </c>
      <c r="M14" s="61">
        <v>7.9365079365079367</v>
      </c>
      <c r="N14" s="60">
        <v>3</v>
      </c>
      <c r="O14" s="61">
        <v>5.5555555555555554</v>
      </c>
      <c r="P14" s="60">
        <v>0</v>
      </c>
      <c r="Q14" s="61">
        <v>0</v>
      </c>
    </row>
    <row r="15" spans="2:18" x14ac:dyDescent="0.15">
      <c r="B15" s="227"/>
      <c r="C15" s="49" t="s">
        <v>16</v>
      </c>
      <c r="D15" s="64"/>
      <c r="E15" s="51"/>
      <c r="F15" s="64"/>
      <c r="G15" s="51"/>
      <c r="H15" s="64"/>
      <c r="I15" s="51"/>
      <c r="J15" s="64"/>
      <c r="K15" s="52"/>
      <c r="L15" s="65"/>
      <c r="M15" s="51"/>
      <c r="N15" s="64"/>
      <c r="O15" s="51"/>
      <c r="P15" s="64"/>
      <c r="Q15" s="51"/>
      <c r="R15" s="66"/>
    </row>
    <row r="16" spans="2:18" x14ac:dyDescent="0.15">
      <c r="B16" s="227"/>
      <c r="C16" s="54" t="s">
        <v>18</v>
      </c>
      <c r="D16" s="55">
        <v>123</v>
      </c>
      <c r="E16" s="56">
        <v>42.857142857142854</v>
      </c>
      <c r="F16" s="55">
        <v>12</v>
      </c>
      <c r="G16" s="56">
        <v>37.5</v>
      </c>
      <c r="H16" s="55">
        <v>84</v>
      </c>
      <c r="I16" s="56">
        <v>43.298969072164951</v>
      </c>
      <c r="J16" s="55">
        <v>27</v>
      </c>
      <c r="K16" s="57">
        <v>44.26229508196721</v>
      </c>
      <c r="L16" s="58">
        <v>29</v>
      </c>
      <c r="M16" s="56">
        <v>46.031746031746032</v>
      </c>
      <c r="N16" s="55">
        <v>22</v>
      </c>
      <c r="O16" s="56">
        <v>40.74074074074074</v>
      </c>
      <c r="P16" s="55">
        <v>5</v>
      </c>
      <c r="Q16" s="56">
        <v>71.428571428571431</v>
      </c>
    </row>
    <row r="17" spans="2:17" x14ac:dyDescent="0.15">
      <c r="B17" s="227"/>
      <c r="C17" s="54" t="s">
        <v>19</v>
      </c>
      <c r="D17" s="55">
        <v>74</v>
      </c>
      <c r="E17" s="56">
        <v>25.78397212543554</v>
      </c>
      <c r="F17" s="55">
        <v>7</v>
      </c>
      <c r="G17" s="56">
        <v>21.875</v>
      </c>
      <c r="H17" s="55">
        <v>50</v>
      </c>
      <c r="I17" s="56">
        <v>25.773195876288661</v>
      </c>
      <c r="J17" s="55">
        <v>17</v>
      </c>
      <c r="K17" s="57">
        <v>27.868852459016395</v>
      </c>
      <c r="L17" s="58">
        <v>12</v>
      </c>
      <c r="M17" s="56">
        <v>19.047619047619047</v>
      </c>
      <c r="N17" s="55">
        <v>17</v>
      </c>
      <c r="O17" s="56">
        <v>31.481481481481481</v>
      </c>
      <c r="P17" s="55">
        <v>0</v>
      </c>
      <c r="Q17" s="56">
        <v>0</v>
      </c>
    </row>
    <row r="18" spans="2:17" ht="19.5" thickBot="1" x14ac:dyDescent="0.2">
      <c r="B18" s="233"/>
      <c r="C18" s="67" t="s">
        <v>38</v>
      </c>
      <c r="D18" s="68">
        <v>51</v>
      </c>
      <c r="E18" s="69">
        <v>17.770034843205575</v>
      </c>
      <c r="F18" s="68">
        <v>7</v>
      </c>
      <c r="G18" s="69">
        <v>21.875</v>
      </c>
      <c r="H18" s="68">
        <v>36</v>
      </c>
      <c r="I18" s="69">
        <v>18.556701030927837</v>
      </c>
      <c r="J18" s="68">
        <v>8</v>
      </c>
      <c r="K18" s="70">
        <v>13.114754098360656</v>
      </c>
      <c r="L18" s="71">
        <v>9</v>
      </c>
      <c r="M18" s="69">
        <v>14.285714285714286</v>
      </c>
      <c r="N18" s="68">
        <v>8</v>
      </c>
      <c r="O18" s="69">
        <v>14.814814814814815</v>
      </c>
      <c r="P18" s="68">
        <v>0</v>
      </c>
      <c r="Q18" s="69">
        <v>0</v>
      </c>
    </row>
    <row r="19" spans="2:17" ht="19.5" thickTop="1" x14ac:dyDescent="0.15">
      <c r="B19" s="226" t="s">
        <v>39</v>
      </c>
      <c r="C19" s="72" t="s">
        <v>8</v>
      </c>
      <c r="D19" s="45">
        <v>117</v>
      </c>
      <c r="E19" s="46">
        <v>100</v>
      </c>
      <c r="F19" s="45">
        <v>5</v>
      </c>
      <c r="G19" s="46">
        <v>100</v>
      </c>
      <c r="H19" s="45">
        <v>79</v>
      </c>
      <c r="I19" s="46">
        <v>100</v>
      </c>
      <c r="J19" s="45">
        <v>33</v>
      </c>
      <c r="K19" s="47">
        <v>100</v>
      </c>
      <c r="L19" s="48">
        <v>13</v>
      </c>
      <c r="M19" s="46">
        <v>100</v>
      </c>
      <c r="N19" s="45">
        <v>31</v>
      </c>
      <c r="O19" s="46">
        <v>100</v>
      </c>
      <c r="P19" s="45">
        <v>2</v>
      </c>
      <c r="Q19" s="46">
        <v>100</v>
      </c>
    </row>
    <row r="20" spans="2:17" x14ac:dyDescent="0.15">
      <c r="B20" s="227"/>
      <c r="C20" s="49" t="s">
        <v>9</v>
      </c>
      <c r="D20" s="50">
        <v>10</v>
      </c>
      <c r="E20" s="51">
        <v>8.5470085470085468</v>
      </c>
      <c r="F20" s="50">
        <v>1</v>
      </c>
      <c r="G20" s="51">
        <v>20</v>
      </c>
      <c r="H20" s="50">
        <v>4</v>
      </c>
      <c r="I20" s="51">
        <v>5.0632911392405067</v>
      </c>
      <c r="J20" s="50">
        <v>5</v>
      </c>
      <c r="K20" s="52">
        <v>15.151515151515152</v>
      </c>
      <c r="L20" s="53">
        <v>1</v>
      </c>
      <c r="M20" s="51">
        <v>7.6923076923076925</v>
      </c>
      <c r="N20" s="50">
        <v>4</v>
      </c>
      <c r="O20" s="51">
        <v>12.903225806451612</v>
      </c>
      <c r="P20" s="50">
        <v>1</v>
      </c>
      <c r="Q20" s="51">
        <v>50</v>
      </c>
    </row>
    <row r="21" spans="2:17" x14ac:dyDescent="0.15">
      <c r="B21" s="227"/>
      <c r="C21" s="54" t="s">
        <v>10</v>
      </c>
      <c r="D21" s="55">
        <v>10</v>
      </c>
      <c r="E21" s="56">
        <v>8.5470085470085468</v>
      </c>
      <c r="F21" s="55">
        <v>0</v>
      </c>
      <c r="G21" s="56">
        <v>0</v>
      </c>
      <c r="H21" s="55">
        <v>7</v>
      </c>
      <c r="I21" s="56">
        <v>8.8607594936708853</v>
      </c>
      <c r="J21" s="55">
        <v>3</v>
      </c>
      <c r="K21" s="57">
        <v>9.0909090909090917</v>
      </c>
      <c r="L21" s="58">
        <v>3</v>
      </c>
      <c r="M21" s="56">
        <v>23.076923076923077</v>
      </c>
      <c r="N21" s="55">
        <v>3</v>
      </c>
      <c r="O21" s="56">
        <v>9.67741935483871</v>
      </c>
      <c r="P21" s="55">
        <v>0</v>
      </c>
      <c r="Q21" s="56">
        <v>0</v>
      </c>
    </row>
    <row r="22" spans="2:17" x14ac:dyDescent="0.15">
      <c r="B22" s="227"/>
      <c r="C22" s="54" t="s">
        <v>11</v>
      </c>
      <c r="D22" s="55">
        <v>14</v>
      </c>
      <c r="E22" s="56">
        <v>11.965811965811966</v>
      </c>
      <c r="F22" s="55">
        <v>1</v>
      </c>
      <c r="G22" s="56">
        <v>20</v>
      </c>
      <c r="H22" s="55">
        <v>7</v>
      </c>
      <c r="I22" s="56">
        <v>8.8607594936708853</v>
      </c>
      <c r="J22" s="55">
        <v>6</v>
      </c>
      <c r="K22" s="57">
        <v>18.181818181818183</v>
      </c>
      <c r="L22" s="58">
        <v>1</v>
      </c>
      <c r="M22" s="56">
        <v>7.6923076923076925</v>
      </c>
      <c r="N22" s="55">
        <v>6</v>
      </c>
      <c r="O22" s="56">
        <v>19.35483870967742</v>
      </c>
      <c r="P22" s="55">
        <v>0</v>
      </c>
      <c r="Q22" s="56">
        <v>0</v>
      </c>
    </row>
    <row r="23" spans="2:17" x14ac:dyDescent="0.15">
      <c r="B23" s="227"/>
      <c r="C23" s="54" t="s">
        <v>12</v>
      </c>
      <c r="D23" s="55">
        <v>22</v>
      </c>
      <c r="E23" s="56">
        <v>18.803418803418804</v>
      </c>
      <c r="F23" s="55">
        <v>1</v>
      </c>
      <c r="G23" s="56">
        <v>20</v>
      </c>
      <c r="H23" s="55">
        <v>18</v>
      </c>
      <c r="I23" s="56">
        <v>22.784810126582279</v>
      </c>
      <c r="J23" s="55">
        <v>3</v>
      </c>
      <c r="K23" s="57">
        <v>9.0909090909090917</v>
      </c>
      <c r="L23" s="58">
        <v>3</v>
      </c>
      <c r="M23" s="56">
        <v>23.076923076923077</v>
      </c>
      <c r="N23" s="55">
        <v>3</v>
      </c>
      <c r="O23" s="56">
        <v>9.67741935483871</v>
      </c>
      <c r="P23" s="55">
        <v>0</v>
      </c>
      <c r="Q23" s="56">
        <v>0</v>
      </c>
    </row>
    <row r="24" spans="2:17" x14ac:dyDescent="0.15">
      <c r="B24" s="227"/>
      <c r="C24" s="54" t="s">
        <v>13</v>
      </c>
      <c r="D24" s="55">
        <v>28</v>
      </c>
      <c r="E24" s="56">
        <v>23.931623931623932</v>
      </c>
      <c r="F24" s="55">
        <v>1</v>
      </c>
      <c r="G24" s="56">
        <v>20</v>
      </c>
      <c r="H24" s="55">
        <v>21</v>
      </c>
      <c r="I24" s="56">
        <v>26.582278481012658</v>
      </c>
      <c r="J24" s="55">
        <v>6</v>
      </c>
      <c r="K24" s="57">
        <v>18.181818181818183</v>
      </c>
      <c r="L24" s="58">
        <v>3</v>
      </c>
      <c r="M24" s="56">
        <v>23.076923076923077</v>
      </c>
      <c r="N24" s="55">
        <v>5</v>
      </c>
      <c r="O24" s="56">
        <v>16.129032258064516</v>
      </c>
      <c r="P24" s="55">
        <v>1</v>
      </c>
      <c r="Q24" s="56">
        <v>50</v>
      </c>
    </row>
    <row r="25" spans="2:17" x14ac:dyDescent="0.15">
      <c r="B25" s="227"/>
      <c r="C25" s="54" t="s">
        <v>14</v>
      </c>
      <c r="D25" s="55">
        <v>26</v>
      </c>
      <c r="E25" s="56">
        <v>22.222222222222221</v>
      </c>
      <c r="F25" s="55">
        <v>1</v>
      </c>
      <c r="G25" s="56">
        <v>20</v>
      </c>
      <c r="H25" s="55">
        <v>16</v>
      </c>
      <c r="I25" s="56">
        <v>20.253164556962027</v>
      </c>
      <c r="J25" s="55">
        <v>9</v>
      </c>
      <c r="K25" s="57">
        <v>27.272727272727273</v>
      </c>
      <c r="L25" s="58">
        <v>1</v>
      </c>
      <c r="M25" s="56">
        <v>7.6923076923076925</v>
      </c>
      <c r="N25" s="55">
        <v>9</v>
      </c>
      <c r="O25" s="56">
        <v>29.032258064516128</v>
      </c>
      <c r="P25" s="55">
        <v>0</v>
      </c>
      <c r="Q25" s="56">
        <v>0</v>
      </c>
    </row>
    <row r="26" spans="2:17" x14ac:dyDescent="0.15">
      <c r="B26" s="227"/>
      <c r="C26" s="59" t="s">
        <v>25</v>
      </c>
      <c r="D26" s="60">
        <v>7</v>
      </c>
      <c r="E26" s="61">
        <v>5.982905982905983</v>
      </c>
      <c r="F26" s="60">
        <v>0</v>
      </c>
      <c r="G26" s="61">
        <v>0</v>
      </c>
      <c r="H26" s="60">
        <v>6</v>
      </c>
      <c r="I26" s="61">
        <v>7.5949367088607591</v>
      </c>
      <c r="J26" s="60">
        <v>1</v>
      </c>
      <c r="K26" s="62">
        <v>3.0303030303030303</v>
      </c>
      <c r="L26" s="63">
        <v>1</v>
      </c>
      <c r="M26" s="61">
        <v>7.6923076923076925</v>
      </c>
      <c r="N26" s="60">
        <v>1</v>
      </c>
      <c r="O26" s="61">
        <v>3.225806451612903</v>
      </c>
      <c r="P26" s="60">
        <v>0</v>
      </c>
      <c r="Q26" s="61">
        <v>0</v>
      </c>
    </row>
    <row r="27" spans="2:17" x14ac:dyDescent="0.15">
      <c r="B27" s="227"/>
      <c r="C27" s="49" t="s">
        <v>16</v>
      </c>
      <c r="D27" s="50"/>
      <c r="E27" s="51"/>
      <c r="F27" s="50"/>
      <c r="G27" s="51"/>
      <c r="H27" s="50"/>
      <c r="I27" s="51"/>
      <c r="J27" s="50"/>
      <c r="K27" s="52"/>
      <c r="L27" s="53"/>
      <c r="M27" s="51"/>
      <c r="N27" s="50"/>
      <c r="O27" s="51"/>
      <c r="P27" s="50"/>
      <c r="Q27" s="51"/>
    </row>
    <row r="28" spans="2:17" x14ac:dyDescent="0.15">
      <c r="B28" s="227"/>
      <c r="C28" s="54" t="s">
        <v>18</v>
      </c>
      <c r="D28" s="55">
        <v>51</v>
      </c>
      <c r="E28" s="56">
        <v>43.589743589743591</v>
      </c>
      <c r="F28" s="55">
        <v>2</v>
      </c>
      <c r="G28" s="56">
        <v>40</v>
      </c>
      <c r="H28" s="55">
        <v>35</v>
      </c>
      <c r="I28" s="56">
        <v>44.303797468354432</v>
      </c>
      <c r="J28" s="55">
        <v>14</v>
      </c>
      <c r="K28" s="57">
        <v>42.424242424242422</v>
      </c>
      <c r="L28" s="58">
        <v>5</v>
      </c>
      <c r="M28" s="56">
        <v>38.46153846153846</v>
      </c>
      <c r="N28" s="55">
        <v>13</v>
      </c>
      <c r="O28" s="56">
        <v>41.935483870967744</v>
      </c>
      <c r="P28" s="55">
        <v>1</v>
      </c>
      <c r="Q28" s="56">
        <v>50</v>
      </c>
    </row>
    <row r="29" spans="2:17" x14ac:dyDescent="0.15">
      <c r="B29" s="227"/>
      <c r="C29" s="54" t="s">
        <v>19</v>
      </c>
      <c r="D29" s="55">
        <v>28</v>
      </c>
      <c r="E29" s="56">
        <v>23.931623931623932</v>
      </c>
      <c r="F29" s="55">
        <v>1</v>
      </c>
      <c r="G29" s="56">
        <v>20</v>
      </c>
      <c r="H29" s="55">
        <v>20</v>
      </c>
      <c r="I29" s="56">
        <v>25.316455696202532</v>
      </c>
      <c r="J29" s="55">
        <v>7</v>
      </c>
      <c r="K29" s="57">
        <v>21.212121212121211</v>
      </c>
      <c r="L29" s="58">
        <v>2</v>
      </c>
      <c r="M29" s="56">
        <v>15.384615384615385</v>
      </c>
      <c r="N29" s="55">
        <v>7</v>
      </c>
      <c r="O29" s="56">
        <v>22.580645161290324</v>
      </c>
      <c r="P29" s="55">
        <v>0</v>
      </c>
      <c r="Q29" s="56">
        <v>0</v>
      </c>
    </row>
    <row r="30" spans="2:17" ht="19.5" thickBot="1" x14ac:dyDescent="0.2">
      <c r="B30" s="233"/>
      <c r="C30" s="67" t="s">
        <v>38</v>
      </c>
      <c r="D30" s="68">
        <v>18</v>
      </c>
      <c r="E30" s="69">
        <v>15.384615384615385</v>
      </c>
      <c r="F30" s="68">
        <v>1</v>
      </c>
      <c r="G30" s="69">
        <v>20</v>
      </c>
      <c r="H30" s="68">
        <v>13</v>
      </c>
      <c r="I30" s="69">
        <v>16.455696202531644</v>
      </c>
      <c r="J30" s="68">
        <v>4</v>
      </c>
      <c r="K30" s="70">
        <v>12.121212121212121</v>
      </c>
      <c r="L30" s="71">
        <v>2</v>
      </c>
      <c r="M30" s="69">
        <v>15.384615384615385</v>
      </c>
      <c r="N30" s="68">
        <v>4</v>
      </c>
      <c r="O30" s="69">
        <v>12.903225806451612</v>
      </c>
      <c r="P30" s="68">
        <v>0</v>
      </c>
      <c r="Q30" s="69">
        <v>0</v>
      </c>
    </row>
    <row r="31" spans="2:17" ht="19.5" thickTop="1" x14ac:dyDescent="0.15">
      <c r="B31" s="226" t="s">
        <v>40</v>
      </c>
      <c r="C31" s="72" t="s">
        <v>8</v>
      </c>
      <c r="D31" s="73">
        <v>170</v>
      </c>
      <c r="E31" s="74">
        <v>100</v>
      </c>
      <c r="F31" s="73">
        <v>27</v>
      </c>
      <c r="G31" s="74">
        <v>100</v>
      </c>
      <c r="H31" s="73">
        <v>115</v>
      </c>
      <c r="I31" s="74">
        <v>100</v>
      </c>
      <c r="J31" s="73">
        <v>28</v>
      </c>
      <c r="K31" s="75">
        <v>100</v>
      </c>
      <c r="L31" s="76">
        <v>50</v>
      </c>
      <c r="M31" s="74">
        <v>100</v>
      </c>
      <c r="N31" s="73">
        <v>23</v>
      </c>
      <c r="O31" s="74">
        <v>100</v>
      </c>
      <c r="P31" s="73">
        <v>5</v>
      </c>
      <c r="Q31" s="74">
        <v>100</v>
      </c>
    </row>
    <row r="32" spans="2:17" x14ac:dyDescent="0.15">
      <c r="B32" s="227"/>
      <c r="C32" s="49" t="s">
        <v>9</v>
      </c>
      <c r="D32" s="50">
        <v>5</v>
      </c>
      <c r="E32" s="51">
        <v>2.9411764705882355</v>
      </c>
      <c r="F32" s="50">
        <v>2</v>
      </c>
      <c r="G32" s="51">
        <v>7.4074074074074074</v>
      </c>
      <c r="H32" s="50">
        <v>3</v>
      </c>
      <c r="I32" s="51">
        <v>2.6086956521739131</v>
      </c>
      <c r="J32" s="50">
        <v>0</v>
      </c>
      <c r="K32" s="52">
        <v>0</v>
      </c>
      <c r="L32" s="53">
        <v>3</v>
      </c>
      <c r="M32" s="51">
        <v>6</v>
      </c>
      <c r="N32" s="50">
        <v>0</v>
      </c>
      <c r="O32" s="51">
        <v>0</v>
      </c>
      <c r="P32" s="50">
        <v>0</v>
      </c>
      <c r="Q32" s="51">
        <v>0</v>
      </c>
    </row>
    <row r="33" spans="2:17" x14ac:dyDescent="0.15">
      <c r="B33" s="227"/>
      <c r="C33" s="54" t="s">
        <v>10</v>
      </c>
      <c r="D33" s="55">
        <v>14</v>
      </c>
      <c r="E33" s="56">
        <v>8.235294117647058</v>
      </c>
      <c r="F33" s="55">
        <v>3</v>
      </c>
      <c r="G33" s="56">
        <v>11.111111111111111</v>
      </c>
      <c r="H33" s="55">
        <v>10</v>
      </c>
      <c r="I33" s="56">
        <v>8.695652173913043</v>
      </c>
      <c r="J33" s="55">
        <v>1</v>
      </c>
      <c r="K33" s="57">
        <v>3.5714285714285716</v>
      </c>
      <c r="L33" s="58">
        <v>6</v>
      </c>
      <c r="M33" s="56">
        <v>12</v>
      </c>
      <c r="N33" s="55">
        <v>0</v>
      </c>
      <c r="O33" s="56">
        <v>0</v>
      </c>
      <c r="P33" s="55">
        <v>1</v>
      </c>
      <c r="Q33" s="56">
        <v>20</v>
      </c>
    </row>
    <row r="34" spans="2:17" x14ac:dyDescent="0.15">
      <c r="B34" s="227"/>
      <c r="C34" s="54" t="s">
        <v>11</v>
      </c>
      <c r="D34" s="55">
        <v>18</v>
      </c>
      <c r="E34" s="56">
        <v>10.588235294117647</v>
      </c>
      <c r="F34" s="55">
        <v>2</v>
      </c>
      <c r="G34" s="56">
        <v>7.4074074074074074</v>
      </c>
      <c r="H34" s="55">
        <v>12</v>
      </c>
      <c r="I34" s="56">
        <v>10.434782608695652</v>
      </c>
      <c r="J34" s="55">
        <v>4</v>
      </c>
      <c r="K34" s="57">
        <v>14.285714285714286</v>
      </c>
      <c r="L34" s="58">
        <v>6</v>
      </c>
      <c r="M34" s="56">
        <v>12</v>
      </c>
      <c r="N34" s="55">
        <v>3</v>
      </c>
      <c r="O34" s="56">
        <v>13.043478260869565</v>
      </c>
      <c r="P34" s="55">
        <v>1</v>
      </c>
      <c r="Q34" s="56">
        <v>20</v>
      </c>
    </row>
    <row r="35" spans="2:17" x14ac:dyDescent="0.15">
      <c r="B35" s="227"/>
      <c r="C35" s="54" t="s">
        <v>12</v>
      </c>
      <c r="D35" s="55">
        <v>41</v>
      </c>
      <c r="E35" s="56">
        <v>24.117647058823529</v>
      </c>
      <c r="F35" s="55">
        <v>5</v>
      </c>
      <c r="G35" s="56">
        <v>18.518518518518519</v>
      </c>
      <c r="H35" s="55">
        <v>31</v>
      </c>
      <c r="I35" s="56">
        <v>26.956521739130434</v>
      </c>
      <c r="J35" s="55">
        <v>5</v>
      </c>
      <c r="K35" s="57">
        <v>17.857142857142858</v>
      </c>
      <c r="L35" s="58">
        <v>13</v>
      </c>
      <c r="M35" s="56">
        <v>26</v>
      </c>
      <c r="N35" s="55">
        <v>4</v>
      </c>
      <c r="O35" s="56">
        <v>17.391304347826086</v>
      </c>
      <c r="P35" s="55">
        <v>1</v>
      </c>
      <c r="Q35" s="56">
        <v>20</v>
      </c>
    </row>
    <row r="36" spans="2:17" x14ac:dyDescent="0.15">
      <c r="B36" s="227"/>
      <c r="C36" s="54" t="s">
        <v>13</v>
      </c>
      <c r="D36" s="55">
        <v>35</v>
      </c>
      <c r="E36" s="56">
        <v>20.588235294117649</v>
      </c>
      <c r="F36" s="55">
        <v>7</v>
      </c>
      <c r="G36" s="56">
        <v>25.925925925925927</v>
      </c>
      <c r="H36" s="55">
        <v>20</v>
      </c>
      <c r="I36" s="56">
        <v>17.391304347826086</v>
      </c>
      <c r="J36" s="55">
        <v>8</v>
      </c>
      <c r="K36" s="57">
        <v>28.571428571428573</v>
      </c>
      <c r="L36" s="58">
        <v>10</v>
      </c>
      <c r="M36" s="56">
        <v>20</v>
      </c>
      <c r="N36" s="55">
        <v>6</v>
      </c>
      <c r="O36" s="56">
        <v>26.086956521739129</v>
      </c>
      <c r="P36" s="55">
        <v>2</v>
      </c>
      <c r="Q36" s="56">
        <v>40</v>
      </c>
    </row>
    <row r="37" spans="2:17" x14ac:dyDescent="0.15">
      <c r="B37" s="227"/>
      <c r="C37" s="54" t="s">
        <v>14</v>
      </c>
      <c r="D37" s="55">
        <v>39</v>
      </c>
      <c r="E37" s="56">
        <v>22.941176470588236</v>
      </c>
      <c r="F37" s="55">
        <v>5</v>
      </c>
      <c r="G37" s="56">
        <v>18.518518518518519</v>
      </c>
      <c r="H37" s="55">
        <v>26</v>
      </c>
      <c r="I37" s="56">
        <v>22.608695652173914</v>
      </c>
      <c r="J37" s="55">
        <v>8</v>
      </c>
      <c r="K37" s="57">
        <v>28.571428571428573</v>
      </c>
      <c r="L37" s="58">
        <v>8</v>
      </c>
      <c r="M37" s="56">
        <v>16</v>
      </c>
      <c r="N37" s="55">
        <v>8</v>
      </c>
      <c r="O37" s="56">
        <v>34.782608695652172</v>
      </c>
      <c r="P37" s="55">
        <v>0</v>
      </c>
      <c r="Q37" s="56">
        <v>0</v>
      </c>
    </row>
    <row r="38" spans="2:17" x14ac:dyDescent="0.15">
      <c r="B38" s="227"/>
      <c r="C38" s="59" t="s">
        <v>25</v>
      </c>
      <c r="D38" s="60">
        <v>18</v>
      </c>
      <c r="E38" s="61">
        <v>10.588235294117647</v>
      </c>
      <c r="F38" s="60">
        <v>3</v>
      </c>
      <c r="G38" s="61">
        <v>11.111111111111111</v>
      </c>
      <c r="H38" s="60">
        <v>13</v>
      </c>
      <c r="I38" s="61">
        <v>11.304347826086957</v>
      </c>
      <c r="J38" s="60">
        <v>2</v>
      </c>
      <c r="K38" s="62">
        <v>7.1428571428571432</v>
      </c>
      <c r="L38" s="63">
        <v>4</v>
      </c>
      <c r="M38" s="61">
        <v>8</v>
      </c>
      <c r="N38" s="60">
        <v>2</v>
      </c>
      <c r="O38" s="61">
        <v>8.695652173913043</v>
      </c>
      <c r="P38" s="60">
        <v>0</v>
      </c>
      <c r="Q38" s="61">
        <v>0</v>
      </c>
    </row>
    <row r="39" spans="2:17" x14ac:dyDescent="0.15">
      <c r="B39" s="227"/>
      <c r="C39" s="49" t="s">
        <v>16</v>
      </c>
      <c r="D39" s="50"/>
      <c r="E39" s="51"/>
      <c r="F39" s="50"/>
      <c r="G39" s="51"/>
      <c r="H39" s="50"/>
      <c r="I39" s="51"/>
      <c r="J39" s="50"/>
      <c r="K39" s="52"/>
      <c r="L39" s="53"/>
      <c r="M39" s="51"/>
      <c r="N39" s="50"/>
      <c r="O39" s="51"/>
      <c r="P39" s="50"/>
      <c r="Q39" s="51"/>
    </row>
    <row r="40" spans="2:17" x14ac:dyDescent="0.15">
      <c r="B40" s="227"/>
      <c r="C40" s="54" t="s">
        <v>18</v>
      </c>
      <c r="D40" s="55">
        <v>72</v>
      </c>
      <c r="E40" s="56">
        <v>42.352941176470587</v>
      </c>
      <c r="F40" s="55">
        <v>10</v>
      </c>
      <c r="G40" s="56">
        <v>37.037037037037038</v>
      </c>
      <c r="H40" s="55">
        <v>49</v>
      </c>
      <c r="I40" s="56">
        <v>42.608695652173914</v>
      </c>
      <c r="J40" s="55">
        <v>13</v>
      </c>
      <c r="K40" s="57">
        <v>46.428571428571431</v>
      </c>
      <c r="L40" s="58">
        <v>24</v>
      </c>
      <c r="M40" s="56">
        <v>48</v>
      </c>
      <c r="N40" s="55">
        <v>9</v>
      </c>
      <c r="O40" s="56">
        <v>39.130434782608695</v>
      </c>
      <c r="P40" s="55">
        <v>4</v>
      </c>
      <c r="Q40" s="56">
        <v>80</v>
      </c>
    </row>
    <row r="41" spans="2:17" x14ac:dyDescent="0.15">
      <c r="B41" s="227"/>
      <c r="C41" s="54" t="s">
        <v>19</v>
      </c>
      <c r="D41" s="55">
        <v>46</v>
      </c>
      <c r="E41" s="56">
        <v>27.058823529411764</v>
      </c>
      <c r="F41" s="55">
        <v>6</v>
      </c>
      <c r="G41" s="56">
        <v>22.222222222222221</v>
      </c>
      <c r="H41" s="55">
        <v>30</v>
      </c>
      <c r="I41" s="56">
        <v>26.086956521739129</v>
      </c>
      <c r="J41" s="55">
        <v>10</v>
      </c>
      <c r="K41" s="57">
        <v>35.714285714285715</v>
      </c>
      <c r="L41" s="58">
        <v>10</v>
      </c>
      <c r="M41" s="56">
        <v>20</v>
      </c>
      <c r="N41" s="55">
        <v>10</v>
      </c>
      <c r="O41" s="56">
        <v>43.478260869565219</v>
      </c>
      <c r="P41" s="55">
        <v>0</v>
      </c>
      <c r="Q41" s="56">
        <v>0</v>
      </c>
    </row>
    <row r="42" spans="2:17" x14ac:dyDescent="0.15">
      <c r="B42" s="228"/>
      <c r="C42" s="59" t="s">
        <v>38</v>
      </c>
      <c r="D42" s="60">
        <v>33</v>
      </c>
      <c r="E42" s="61">
        <v>19.411764705882351</v>
      </c>
      <c r="F42" s="60">
        <v>6</v>
      </c>
      <c r="G42" s="61">
        <v>22.222222222222221</v>
      </c>
      <c r="H42" s="60">
        <v>23</v>
      </c>
      <c r="I42" s="61">
        <v>20</v>
      </c>
      <c r="J42" s="60">
        <v>4</v>
      </c>
      <c r="K42" s="62">
        <v>14.285714285714286</v>
      </c>
      <c r="L42" s="63">
        <v>7</v>
      </c>
      <c r="M42" s="61">
        <v>14</v>
      </c>
      <c r="N42" s="60">
        <v>4</v>
      </c>
      <c r="O42" s="61">
        <v>17.391304347826086</v>
      </c>
      <c r="P42" s="60">
        <v>0</v>
      </c>
      <c r="Q42" s="61">
        <v>0</v>
      </c>
    </row>
    <row r="43" spans="2:17" x14ac:dyDescent="0.15">
      <c r="C43" s="77"/>
      <c r="Q43" s="3"/>
    </row>
    <row r="44" spans="2:17" x14ac:dyDescent="0.15">
      <c r="C44" s="77"/>
    </row>
    <row r="45" spans="2:17" x14ac:dyDescent="0.15">
      <c r="C45" s="78" t="s">
        <v>41</v>
      </c>
    </row>
  </sheetData>
  <mergeCells count="13">
    <mergeCell ref="B31:B42"/>
    <mergeCell ref="P4:Q5"/>
    <mergeCell ref="F5:G5"/>
    <mergeCell ref="H5:I5"/>
    <mergeCell ref="J5:K5"/>
    <mergeCell ref="B7:B18"/>
    <mergeCell ref="B19:B30"/>
    <mergeCell ref="D4:E5"/>
    <mergeCell ref="F4:G4"/>
    <mergeCell ref="H4:I4"/>
    <mergeCell ref="J4:K4"/>
    <mergeCell ref="L4:M5"/>
    <mergeCell ref="N4:O5"/>
  </mergeCells>
  <phoneticPr fontId="18"/>
  <printOptions horizontalCentered="1"/>
  <pageMargins left="0.31496062992125984" right="0.31496062992125984" top="0.59055118110236227" bottom="0.39370078740157483" header="0.31496062992125984" footer="0.19685039370078741"/>
  <pageSetup paperSize="9" scale="70" firstPageNumber="140" orientation="landscape" useFirstPageNumber="1" horizontalDpi="1200" verticalDpi="1200" r:id="rId1"/>
  <headerFooter>
    <oddFooter>&amp;C&amp;"HG丸ｺﾞｼｯｸM-PRO,標準"&amp;8鳥取県福祉保健部健康医療局健康政策課
― &amp;P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00B0F0"/>
    <pageSetUpPr fitToPage="1"/>
  </sheetPr>
  <dimension ref="B1:H17"/>
  <sheetViews>
    <sheetView view="pageBreakPreview" zoomScale="60" zoomScaleNormal="80" workbookViewId="0">
      <selection activeCell="L12" sqref="L11:M12"/>
    </sheetView>
  </sheetViews>
  <sheetFormatPr defaultRowHeight="13.5" x14ac:dyDescent="0.15"/>
  <cols>
    <col min="1" max="1" width="3.625" customWidth="1"/>
  </cols>
  <sheetData>
    <row r="1" spans="2:8" ht="18.75" customHeight="1" x14ac:dyDescent="0.15"/>
    <row r="2" spans="2:8" ht="18.75" x14ac:dyDescent="0.15">
      <c r="B2" s="2" t="s">
        <v>42</v>
      </c>
    </row>
    <row r="4" spans="2:8" x14ac:dyDescent="0.15">
      <c r="B4" s="235"/>
      <c r="C4" s="235" t="s">
        <v>1</v>
      </c>
      <c r="D4" s="237"/>
      <c r="E4" s="238"/>
      <c r="F4" s="237" t="s">
        <v>2</v>
      </c>
      <c r="G4" s="237"/>
      <c r="H4" s="238"/>
    </row>
    <row r="5" spans="2:8" ht="18.75" x14ac:dyDescent="0.15">
      <c r="B5" s="236"/>
      <c r="C5" s="79" t="s">
        <v>5</v>
      </c>
      <c r="D5" s="80" t="s">
        <v>6</v>
      </c>
      <c r="E5" s="81" t="s">
        <v>7</v>
      </c>
      <c r="F5" s="82" t="s">
        <v>5</v>
      </c>
      <c r="G5" s="80" t="s">
        <v>6</v>
      </c>
      <c r="H5" s="81" t="s">
        <v>7</v>
      </c>
    </row>
    <row r="6" spans="2:8" ht="18.75" x14ac:dyDescent="0.15">
      <c r="B6" s="83" t="s">
        <v>8</v>
      </c>
      <c r="C6" s="84">
        <v>114</v>
      </c>
      <c r="D6" s="85">
        <v>86.16140350877194</v>
      </c>
      <c r="E6" s="86">
        <v>8.7335332668092338</v>
      </c>
      <c r="F6" s="87">
        <v>168</v>
      </c>
      <c r="G6" s="85">
        <v>80.752976190476218</v>
      </c>
      <c r="H6" s="86">
        <v>9.3910578284424133</v>
      </c>
    </row>
    <row r="7" spans="2:8" ht="18.75" x14ac:dyDescent="0.15">
      <c r="B7" s="88" t="s">
        <v>9</v>
      </c>
      <c r="C7" s="89">
        <v>10</v>
      </c>
      <c r="D7" s="90">
        <v>88.09</v>
      </c>
      <c r="E7" s="91">
        <v>11.086673682098361</v>
      </c>
      <c r="F7" s="92">
        <v>5</v>
      </c>
      <c r="G7" s="90">
        <v>69.3</v>
      </c>
      <c r="H7" s="91">
        <v>5.215361924162119</v>
      </c>
    </row>
    <row r="8" spans="2:8" ht="18.75" x14ac:dyDescent="0.15">
      <c r="B8" s="88" t="s">
        <v>10</v>
      </c>
      <c r="C8" s="89">
        <v>9</v>
      </c>
      <c r="D8" s="90">
        <v>83.144444444444446</v>
      </c>
      <c r="E8" s="91">
        <v>11.87066880077864</v>
      </c>
      <c r="F8" s="92">
        <v>14</v>
      </c>
      <c r="G8" s="90">
        <v>77.392857142857139</v>
      </c>
      <c r="H8" s="91">
        <v>10.942469436221318</v>
      </c>
    </row>
    <row r="9" spans="2:8" ht="18.75" x14ac:dyDescent="0.15">
      <c r="B9" s="88" t="s">
        <v>11</v>
      </c>
      <c r="C9" s="89">
        <v>14</v>
      </c>
      <c r="D9" s="90">
        <v>85.228571428571428</v>
      </c>
      <c r="E9" s="91">
        <v>9.5002371283302907</v>
      </c>
      <c r="F9" s="92">
        <v>17</v>
      </c>
      <c r="G9" s="90">
        <v>80.352941176470594</v>
      </c>
      <c r="H9" s="91">
        <v>10.168524822157018</v>
      </c>
    </row>
    <row r="10" spans="2:8" ht="18.75" x14ac:dyDescent="0.15">
      <c r="B10" s="88" t="s">
        <v>12</v>
      </c>
      <c r="C10" s="89">
        <v>21</v>
      </c>
      <c r="D10" s="90">
        <v>86.085714285714289</v>
      </c>
      <c r="E10" s="91">
        <v>6.967372942098458</v>
      </c>
      <c r="F10" s="92">
        <v>41</v>
      </c>
      <c r="G10" s="90">
        <v>80.121951219512198</v>
      </c>
      <c r="H10" s="91">
        <v>8.6492633268713313</v>
      </c>
    </row>
    <row r="11" spans="2:8" ht="18.75" x14ac:dyDescent="0.15">
      <c r="B11" s="88" t="s">
        <v>13</v>
      </c>
      <c r="C11" s="89">
        <v>27</v>
      </c>
      <c r="D11" s="90">
        <v>88.148148148148152</v>
      </c>
      <c r="E11" s="91">
        <v>10.401381948507938</v>
      </c>
      <c r="F11" s="92">
        <v>34</v>
      </c>
      <c r="G11" s="90">
        <v>82.376470588235293</v>
      </c>
      <c r="H11" s="91">
        <v>10.021977631716446</v>
      </c>
    </row>
    <row r="12" spans="2:8" ht="18.75" x14ac:dyDescent="0.15">
      <c r="B12" s="88" t="s">
        <v>14</v>
      </c>
      <c r="C12" s="89">
        <v>26</v>
      </c>
      <c r="D12" s="90">
        <v>85.546153846153842</v>
      </c>
      <c r="E12" s="91">
        <v>6.1428482494185559</v>
      </c>
      <c r="F12" s="92">
        <v>39</v>
      </c>
      <c r="G12" s="90">
        <v>82</v>
      </c>
      <c r="H12" s="91">
        <v>8.0022694149518419</v>
      </c>
    </row>
    <row r="13" spans="2:8" ht="18.75" x14ac:dyDescent="0.15">
      <c r="B13" s="93" t="s">
        <v>25</v>
      </c>
      <c r="C13" s="94">
        <v>7</v>
      </c>
      <c r="D13" s="95">
        <v>84</v>
      </c>
      <c r="E13" s="96">
        <v>5.8380932960456651</v>
      </c>
      <c r="F13" s="97">
        <v>18</v>
      </c>
      <c r="G13" s="95">
        <v>82.594444444444449</v>
      </c>
      <c r="H13" s="96">
        <v>9.7731006713338413</v>
      </c>
    </row>
    <row r="14" spans="2:8" ht="18.75" x14ac:dyDescent="0.15">
      <c r="B14" s="88" t="s">
        <v>16</v>
      </c>
      <c r="C14" s="89"/>
      <c r="D14" s="90"/>
      <c r="E14" s="91"/>
      <c r="F14" s="92"/>
      <c r="G14" s="90"/>
      <c r="H14" s="91"/>
    </row>
    <row r="15" spans="2:8" ht="18.75" x14ac:dyDescent="0.15">
      <c r="B15" s="88" t="s">
        <v>18</v>
      </c>
      <c r="C15" s="89">
        <v>49</v>
      </c>
      <c r="D15" s="90">
        <v>87.020408163265301</v>
      </c>
      <c r="E15" s="91">
        <v>8.8772410220329938</v>
      </c>
      <c r="F15" s="92">
        <v>70</v>
      </c>
      <c r="G15" s="90">
        <v>80.094285714285718</v>
      </c>
      <c r="H15" s="91">
        <v>9.7713109457402627</v>
      </c>
    </row>
    <row r="16" spans="2:8" ht="18.75" x14ac:dyDescent="0.15">
      <c r="B16" s="88" t="s">
        <v>19</v>
      </c>
      <c r="C16" s="89">
        <v>28</v>
      </c>
      <c r="D16" s="90">
        <v>86.524999999999991</v>
      </c>
      <c r="E16" s="91">
        <v>8.233293972015673</v>
      </c>
      <c r="F16" s="92">
        <v>46</v>
      </c>
      <c r="G16" s="90">
        <v>83.232608695652175</v>
      </c>
      <c r="H16" s="91">
        <v>8.0025566566865507</v>
      </c>
    </row>
    <row r="17" spans="2:8" ht="18.75" x14ac:dyDescent="0.15">
      <c r="B17" s="93" t="s">
        <v>38</v>
      </c>
      <c r="C17" s="94">
        <v>18</v>
      </c>
      <c r="D17" s="95">
        <v>83.694444444444443</v>
      </c>
      <c r="E17" s="96">
        <v>5.4452863828130909</v>
      </c>
      <c r="F17" s="97">
        <v>33</v>
      </c>
      <c r="G17" s="95">
        <v>81.854545454545445</v>
      </c>
      <c r="H17" s="96">
        <v>8.7063945935262232</v>
      </c>
    </row>
  </sheetData>
  <mergeCells count="3">
    <mergeCell ref="B4:B5"/>
    <mergeCell ref="C4:E4"/>
    <mergeCell ref="F4:H4"/>
  </mergeCells>
  <phoneticPr fontId="18"/>
  <printOptions horizontalCentered="1"/>
  <pageMargins left="0.31496062992125984" right="0.31496062992125984" top="0.59055118110236227" bottom="0.39370078740157483" header="0.31496062992125984" footer="0.19685039370078741"/>
  <pageSetup paperSize="9" firstPageNumber="141" orientation="landscape" useFirstPageNumber="1" horizontalDpi="1200" verticalDpi="1200" r:id="rId1"/>
  <headerFooter>
    <oddFooter>&amp;C&amp;"HG丸ｺﾞｼｯｸM-PRO,標準"&amp;8鳥取県福祉保健部健康医療局健康政策課
― &amp;P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00B0F0"/>
  </sheetPr>
  <dimension ref="B1:Y15"/>
  <sheetViews>
    <sheetView zoomScale="80" zoomScaleNormal="80" workbookViewId="0"/>
  </sheetViews>
  <sheetFormatPr defaultRowHeight="18.75" x14ac:dyDescent="0.15"/>
  <cols>
    <col min="1" max="2" width="3.625" style="1" customWidth="1"/>
    <col min="3" max="3" width="43.5" style="1" bestFit="1" customWidth="1"/>
    <col min="4" max="4" width="6.125" style="1" customWidth="1"/>
    <col min="5" max="5" width="9" style="1"/>
    <col min="6" max="6" width="6.125" style="1" customWidth="1"/>
    <col min="7" max="7" width="9" style="1"/>
    <col min="8" max="8" width="6.125" style="1" customWidth="1"/>
    <col min="9" max="9" width="9" style="1"/>
    <col min="10" max="10" width="6.125" style="1" customWidth="1"/>
    <col min="11" max="11" width="9" style="1"/>
    <col min="12" max="12" width="6.125" style="1" customWidth="1"/>
    <col min="13" max="13" width="9" style="1"/>
    <col min="14" max="14" width="6.125" style="1" customWidth="1"/>
    <col min="15" max="15" width="9" style="1"/>
    <col min="16" max="16" width="6.125" style="1" customWidth="1"/>
    <col min="17" max="17" width="9" style="1"/>
    <col min="18" max="18" width="6.125" style="1" customWidth="1"/>
    <col min="19" max="16384" width="9" style="1"/>
  </cols>
  <sheetData>
    <row r="1" spans="2:25" ht="18.75" customHeight="1" x14ac:dyDescent="0.15"/>
    <row r="2" spans="2:25" x14ac:dyDescent="0.15">
      <c r="B2" s="2" t="s">
        <v>43</v>
      </c>
    </row>
    <row r="4" spans="2:25" x14ac:dyDescent="0.15">
      <c r="B4" s="37"/>
      <c r="C4" s="38"/>
      <c r="D4" s="230" t="s">
        <v>8</v>
      </c>
      <c r="E4" s="223"/>
      <c r="F4" s="230" t="s">
        <v>9</v>
      </c>
      <c r="G4" s="223"/>
      <c r="H4" s="230" t="s">
        <v>10</v>
      </c>
      <c r="I4" s="223"/>
      <c r="J4" s="230" t="s">
        <v>11</v>
      </c>
      <c r="K4" s="223"/>
      <c r="L4" s="230" t="s">
        <v>12</v>
      </c>
      <c r="M4" s="223"/>
      <c r="N4" s="230" t="s">
        <v>13</v>
      </c>
      <c r="O4" s="223"/>
      <c r="P4" s="230" t="s">
        <v>14</v>
      </c>
      <c r="Q4" s="223"/>
      <c r="R4" s="230" t="s">
        <v>25</v>
      </c>
      <c r="S4" s="231"/>
      <c r="T4" s="242" t="s">
        <v>44</v>
      </c>
      <c r="U4" s="223"/>
      <c r="V4" s="230" t="s">
        <v>45</v>
      </c>
      <c r="W4" s="223"/>
      <c r="X4" s="230" t="s">
        <v>46</v>
      </c>
      <c r="Y4" s="223"/>
    </row>
    <row r="5" spans="2:25" x14ac:dyDescent="0.15">
      <c r="B5" s="98"/>
      <c r="C5" s="99"/>
      <c r="D5" s="41" t="s">
        <v>5</v>
      </c>
      <c r="E5" s="42" t="s">
        <v>47</v>
      </c>
      <c r="F5" s="100" t="s">
        <v>5</v>
      </c>
      <c r="G5" s="42" t="s">
        <v>48</v>
      </c>
      <c r="H5" s="100" t="s">
        <v>5</v>
      </c>
      <c r="I5" s="42" t="s">
        <v>48</v>
      </c>
      <c r="J5" s="100" t="s">
        <v>5</v>
      </c>
      <c r="K5" s="42" t="s">
        <v>48</v>
      </c>
      <c r="L5" s="100" t="s">
        <v>5</v>
      </c>
      <c r="M5" s="42" t="s">
        <v>48</v>
      </c>
      <c r="N5" s="100" t="s">
        <v>5</v>
      </c>
      <c r="O5" s="42" t="s">
        <v>48</v>
      </c>
      <c r="P5" s="100" t="s">
        <v>5</v>
      </c>
      <c r="Q5" s="42" t="s">
        <v>48</v>
      </c>
      <c r="R5" s="100" t="s">
        <v>5</v>
      </c>
      <c r="S5" s="43" t="s">
        <v>48</v>
      </c>
      <c r="T5" s="44" t="s">
        <v>5</v>
      </c>
      <c r="U5" s="42" t="s">
        <v>48</v>
      </c>
      <c r="V5" s="100" t="s">
        <v>5</v>
      </c>
      <c r="W5" s="42" t="s">
        <v>48</v>
      </c>
      <c r="X5" s="100" t="s">
        <v>5</v>
      </c>
      <c r="Y5" s="42" t="s">
        <v>48</v>
      </c>
    </row>
    <row r="6" spans="2:25" x14ac:dyDescent="0.15">
      <c r="B6" s="240" t="s">
        <v>37</v>
      </c>
      <c r="C6" s="8" t="s">
        <v>8</v>
      </c>
      <c r="D6" s="45">
        <v>282</v>
      </c>
      <c r="E6" s="46">
        <v>100</v>
      </c>
      <c r="F6" s="101">
        <v>15</v>
      </c>
      <c r="G6" s="46">
        <v>100</v>
      </c>
      <c r="H6" s="101">
        <v>23</v>
      </c>
      <c r="I6" s="46">
        <v>100</v>
      </c>
      <c r="J6" s="101">
        <v>31</v>
      </c>
      <c r="K6" s="46">
        <v>100</v>
      </c>
      <c r="L6" s="101">
        <v>62</v>
      </c>
      <c r="M6" s="46">
        <v>100</v>
      </c>
      <c r="N6" s="101">
        <v>61</v>
      </c>
      <c r="O6" s="46">
        <v>100</v>
      </c>
      <c r="P6" s="101">
        <v>65</v>
      </c>
      <c r="Q6" s="46">
        <v>100</v>
      </c>
      <c r="R6" s="101">
        <v>25</v>
      </c>
      <c r="S6" s="47">
        <v>100</v>
      </c>
      <c r="T6" s="48">
        <v>119</v>
      </c>
      <c r="U6" s="46">
        <v>100</v>
      </c>
      <c r="V6" s="101">
        <v>74</v>
      </c>
      <c r="W6" s="46">
        <v>100</v>
      </c>
      <c r="X6" s="101">
        <v>51</v>
      </c>
      <c r="Y6" s="46">
        <v>100</v>
      </c>
    </row>
    <row r="7" spans="2:25" x14ac:dyDescent="0.15">
      <c r="B7" s="240"/>
      <c r="C7" s="49" t="s">
        <v>49</v>
      </c>
      <c r="D7" s="50">
        <v>191</v>
      </c>
      <c r="E7" s="51">
        <v>67.730496453900713</v>
      </c>
      <c r="F7" s="102">
        <v>10</v>
      </c>
      <c r="G7" s="51">
        <v>66.666666666666671</v>
      </c>
      <c r="H7" s="102">
        <v>18</v>
      </c>
      <c r="I7" s="51">
        <v>78.260869565217391</v>
      </c>
      <c r="J7" s="102">
        <v>19</v>
      </c>
      <c r="K7" s="51">
        <v>61.29032258064516</v>
      </c>
      <c r="L7" s="102">
        <v>44</v>
      </c>
      <c r="M7" s="51">
        <v>70.967741935483872</v>
      </c>
      <c r="N7" s="102">
        <v>40</v>
      </c>
      <c r="O7" s="51">
        <v>65.573770491803273</v>
      </c>
      <c r="P7" s="102">
        <v>44</v>
      </c>
      <c r="Q7" s="51">
        <v>67.692307692307693</v>
      </c>
      <c r="R7" s="102">
        <v>16</v>
      </c>
      <c r="S7" s="52">
        <v>64</v>
      </c>
      <c r="T7" s="53">
        <v>78</v>
      </c>
      <c r="U7" s="51">
        <v>65.546218487394952</v>
      </c>
      <c r="V7" s="102">
        <v>50</v>
      </c>
      <c r="W7" s="51">
        <v>67.567567567567565</v>
      </c>
      <c r="X7" s="102">
        <v>35</v>
      </c>
      <c r="Y7" s="51">
        <v>68.627450980392155</v>
      </c>
    </row>
    <row r="8" spans="2:25" ht="19.5" thickBot="1" x14ac:dyDescent="0.2">
      <c r="B8" s="241"/>
      <c r="C8" s="67" t="s">
        <v>50</v>
      </c>
      <c r="D8" s="68">
        <v>91</v>
      </c>
      <c r="E8" s="69">
        <v>32.269503546099294</v>
      </c>
      <c r="F8" s="103">
        <v>5</v>
      </c>
      <c r="G8" s="69">
        <v>33.333333333333336</v>
      </c>
      <c r="H8" s="103">
        <v>5</v>
      </c>
      <c r="I8" s="69">
        <v>21.739130434782609</v>
      </c>
      <c r="J8" s="103">
        <v>12</v>
      </c>
      <c r="K8" s="69">
        <v>38.70967741935484</v>
      </c>
      <c r="L8" s="103">
        <v>18</v>
      </c>
      <c r="M8" s="69">
        <v>29.032258064516128</v>
      </c>
      <c r="N8" s="103">
        <v>21</v>
      </c>
      <c r="O8" s="69">
        <v>34.42622950819672</v>
      </c>
      <c r="P8" s="103">
        <v>21</v>
      </c>
      <c r="Q8" s="69">
        <v>32.307692307692307</v>
      </c>
      <c r="R8" s="103">
        <v>9</v>
      </c>
      <c r="S8" s="70">
        <v>36</v>
      </c>
      <c r="T8" s="71">
        <v>41</v>
      </c>
      <c r="U8" s="69">
        <v>34.45378151260504</v>
      </c>
      <c r="V8" s="103">
        <v>24</v>
      </c>
      <c r="W8" s="69">
        <v>32.432432432432435</v>
      </c>
      <c r="X8" s="103">
        <v>16</v>
      </c>
      <c r="Y8" s="69">
        <v>31.372549019607842</v>
      </c>
    </row>
    <row r="9" spans="2:25" ht="19.5" thickTop="1" x14ac:dyDescent="0.15">
      <c r="B9" s="239" t="s">
        <v>39</v>
      </c>
      <c r="C9" s="72" t="s">
        <v>8</v>
      </c>
      <c r="D9" s="45">
        <v>114</v>
      </c>
      <c r="E9" s="46">
        <v>100</v>
      </c>
      <c r="F9" s="101">
        <v>10</v>
      </c>
      <c r="G9" s="46">
        <v>100</v>
      </c>
      <c r="H9" s="101">
        <v>9</v>
      </c>
      <c r="I9" s="46">
        <v>100</v>
      </c>
      <c r="J9" s="101">
        <v>14</v>
      </c>
      <c r="K9" s="46">
        <v>100</v>
      </c>
      <c r="L9" s="101">
        <v>21</v>
      </c>
      <c r="M9" s="46">
        <v>100</v>
      </c>
      <c r="N9" s="101">
        <v>27</v>
      </c>
      <c r="O9" s="46">
        <v>100</v>
      </c>
      <c r="P9" s="101">
        <v>26</v>
      </c>
      <c r="Q9" s="46">
        <v>100</v>
      </c>
      <c r="R9" s="101">
        <v>7</v>
      </c>
      <c r="S9" s="47">
        <v>100</v>
      </c>
      <c r="T9" s="48">
        <v>49</v>
      </c>
      <c r="U9" s="46">
        <v>100</v>
      </c>
      <c r="V9" s="101">
        <v>28</v>
      </c>
      <c r="W9" s="46">
        <v>100</v>
      </c>
      <c r="X9" s="101">
        <v>18</v>
      </c>
      <c r="Y9" s="46">
        <v>100</v>
      </c>
    </row>
    <row r="10" spans="2:25" x14ac:dyDescent="0.15">
      <c r="B10" s="240"/>
      <c r="C10" s="49" t="s">
        <v>51</v>
      </c>
      <c r="D10" s="50">
        <v>53</v>
      </c>
      <c r="E10" s="51">
        <v>46.491228070175438</v>
      </c>
      <c r="F10" s="102">
        <v>5</v>
      </c>
      <c r="G10" s="51">
        <v>50</v>
      </c>
      <c r="H10" s="102">
        <v>5</v>
      </c>
      <c r="I10" s="51">
        <v>55.555555555555557</v>
      </c>
      <c r="J10" s="102">
        <v>6</v>
      </c>
      <c r="K10" s="51">
        <v>42.857142857142854</v>
      </c>
      <c r="L10" s="102">
        <v>9</v>
      </c>
      <c r="M10" s="51">
        <v>42.857142857142854</v>
      </c>
      <c r="N10" s="102">
        <v>12</v>
      </c>
      <c r="O10" s="51">
        <v>44.444444444444443</v>
      </c>
      <c r="P10" s="102">
        <v>12</v>
      </c>
      <c r="Q10" s="51">
        <v>46.153846153846153</v>
      </c>
      <c r="R10" s="102">
        <v>4</v>
      </c>
      <c r="S10" s="52">
        <v>57.142857142857146</v>
      </c>
      <c r="T10" s="53">
        <v>20</v>
      </c>
      <c r="U10" s="51">
        <v>40.816326530612244</v>
      </c>
      <c r="V10" s="102">
        <v>13</v>
      </c>
      <c r="W10" s="51">
        <v>46.428571428571431</v>
      </c>
      <c r="X10" s="102">
        <v>10</v>
      </c>
      <c r="Y10" s="51">
        <v>55.555555555555557</v>
      </c>
    </row>
    <row r="11" spans="2:25" ht="19.5" thickBot="1" x14ac:dyDescent="0.2">
      <c r="B11" s="241"/>
      <c r="C11" s="67" t="s">
        <v>52</v>
      </c>
      <c r="D11" s="68">
        <v>61</v>
      </c>
      <c r="E11" s="69">
        <v>53.508771929824562</v>
      </c>
      <c r="F11" s="103">
        <v>5</v>
      </c>
      <c r="G11" s="69">
        <v>50</v>
      </c>
      <c r="H11" s="103">
        <v>4</v>
      </c>
      <c r="I11" s="69">
        <v>44.444444444444443</v>
      </c>
      <c r="J11" s="103">
        <v>8</v>
      </c>
      <c r="K11" s="69">
        <v>57.142857142857146</v>
      </c>
      <c r="L11" s="103">
        <v>12</v>
      </c>
      <c r="M11" s="69">
        <v>57.142857142857146</v>
      </c>
      <c r="N11" s="103">
        <v>15</v>
      </c>
      <c r="O11" s="69">
        <v>55.555555555555557</v>
      </c>
      <c r="P11" s="103">
        <v>14</v>
      </c>
      <c r="Q11" s="69">
        <v>53.846153846153847</v>
      </c>
      <c r="R11" s="103">
        <v>3</v>
      </c>
      <c r="S11" s="70">
        <v>42.857142857142854</v>
      </c>
      <c r="T11" s="71">
        <v>29</v>
      </c>
      <c r="U11" s="69">
        <v>59.183673469387756</v>
      </c>
      <c r="V11" s="103">
        <v>15</v>
      </c>
      <c r="W11" s="69">
        <v>53.571428571428569</v>
      </c>
      <c r="X11" s="103">
        <v>8</v>
      </c>
      <c r="Y11" s="69">
        <v>44.444444444444443</v>
      </c>
    </row>
    <row r="12" spans="2:25" ht="19.5" thickTop="1" x14ac:dyDescent="0.15">
      <c r="B12" s="239" t="s">
        <v>40</v>
      </c>
      <c r="C12" s="72" t="s">
        <v>8</v>
      </c>
      <c r="D12" s="73">
        <v>168</v>
      </c>
      <c r="E12" s="74">
        <v>100</v>
      </c>
      <c r="F12" s="104">
        <v>5</v>
      </c>
      <c r="G12" s="74">
        <v>100</v>
      </c>
      <c r="H12" s="104">
        <v>14</v>
      </c>
      <c r="I12" s="74">
        <v>100</v>
      </c>
      <c r="J12" s="104">
        <v>17</v>
      </c>
      <c r="K12" s="74">
        <v>100</v>
      </c>
      <c r="L12" s="104">
        <v>41</v>
      </c>
      <c r="M12" s="74">
        <v>100</v>
      </c>
      <c r="N12" s="104">
        <v>34</v>
      </c>
      <c r="O12" s="74">
        <v>100</v>
      </c>
      <c r="P12" s="104">
        <v>39</v>
      </c>
      <c r="Q12" s="74">
        <v>100</v>
      </c>
      <c r="R12" s="104">
        <v>18</v>
      </c>
      <c r="S12" s="75">
        <v>100</v>
      </c>
      <c r="T12" s="76">
        <v>70</v>
      </c>
      <c r="U12" s="74">
        <v>100</v>
      </c>
      <c r="V12" s="104">
        <v>46</v>
      </c>
      <c r="W12" s="74">
        <v>100</v>
      </c>
      <c r="X12" s="104">
        <v>33</v>
      </c>
      <c r="Y12" s="74">
        <v>100</v>
      </c>
    </row>
    <row r="13" spans="2:25" x14ac:dyDescent="0.15">
      <c r="B13" s="240"/>
      <c r="C13" s="49" t="s">
        <v>53</v>
      </c>
      <c r="D13" s="50">
        <v>138</v>
      </c>
      <c r="E13" s="51">
        <v>82.142857142857139</v>
      </c>
      <c r="F13" s="102">
        <v>5</v>
      </c>
      <c r="G13" s="51">
        <v>100</v>
      </c>
      <c r="H13" s="102">
        <v>13</v>
      </c>
      <c r="I13" s="51">
        <v>92.857142857142861</v>
      </c>
      <c r="J13" s="102">
        <v>13</v>
      </c>
      <c r="K13" s="51">
        <v>76.470588235294116</v>
      </c>
      <c r="L13" s="102">
        <v>35</v>
      </c>
      <c r="M13" s="51">
        <v>85.365853658536579</v>
      </c>
      <c r="N13" s="102">
        <v>28</v>
      </c>
      <c r="O13" s="51">
        <v>82.352941176470594</v>
      </c>
      <c r="P13" s="102">
        <v>32</v>
      </c>
      <c r="Q13" s="51">
        <v>82.051282051282058</v>
      </c>
      <c r="R13" s="102">
        <v>12</v>
      </c>
      <c r="S13" s="52">
        <v>66.666666666666671</v>
      </c>
      <c r="T13" s="53">
        <v>58</v>
      </c>
      <c r="U13" s="51">
        <v>82.857142857142861</v>
      </c>
      <c r="V13" s="102">
        <v>37</v>
      </c>
      <c r="W13" s="51">
        <v>80.434782608695656</v>
      </c>
      <c r="X13" s="102">
        <v>25</v>
      </c>
      <c r="Y13" s="51">
        <v>75.757575757575751</v>
      </c>
    </row>
    <row r="14" spans="2:25" x14ac:dyDescent="0.15">
      <c r="B14" s="240"/>
      <c r="C14" s="59" t="s">
        <v>54</v>
      </c>
      <c r="D14" s="60">
        <v>30</v>
      </c>
      <c r="E14" s="61">
        <v>17.857142857142858</v>
      </c>
      <c r="F14" s="105">
        <v>0</v>
      </c>
      <c r="G14" s="61">
        <v>0</v>
      </c>
      <c r="H14" s="105">
        <v>1</v>
      </c>
      <c r="I14" s="61">
        <v>7.1428571428571432</v>
      </c>
      <c r="J14" s="105">
        <v>4</v>
      </c>
      <c r="K14" s="61">
        <v>23.529411764705884</v>
      </c>
      <c r="L14" s="105">
        <v>6</v>
      </c>
      <c r="M14" s="61">
        <v>14.634146341463415</v>
      </c>
      <c r="N14" s="105">
        <v>6</v>
      </c>
      <c r="O14" s="61">
        <v>17.647058823529413</v>
      </c>
      <c r="P14" s="105">
        <v>7</v>
      </c>
      <c r="Q14" s="61">
        <v>17.948717948717949</v>
      </c>
      <c r="R14" s="105">
        <v>6</v>
      </c>
      <c r="S14" s="62">
        <v>33.333333333333336</v>
      </c>
      <c r="T14" s="63">
        <v>12</v>
      </c>
      <c r="U14" s="61">
        <v>17.142857142857142</v>
      </c>
      <c r="V14" s="105">
        <v>9</v>
      </c>
      <c r="W14" s="61">
        <v>19.565217391304348</v>
      </c>
      <c r="X14" s="105">
        <v>8</v>
      </c>
      <c r="Y14" s="61">
        <v>24.242424242424242</v>
      </c>
    </row>
    <row r="15" spans="2:25" x14ac:dyDescent="0.15">
      <c r="Y15" s="3"/>
    </row>
  </sheetData>
  <mergeCells count="14">
    <mergeCell ref="V4:W4"/>
    <mergeCell ref="X4:Y4"/>
    <mergeCell ref="B6:B8"/>
    <mergeCell ref="D4:E4"/>
    <mergeCell ref="F4:G4"/>
    <mergeCell ref="H4:I4"/>
    <mergeCell ref="J4:K4"/>
    <mergeCell ref="L4:M4"/>
    <mergeCell ref="N4:O4"/>
    <mergeCell ref="B9:B11"/>
    <mergeCell ref="B12:B14"/>
    <mergeCell ref="P4:Q4"/>
    <mergeCell ref="R4:S4"/>
    <mergeCell ref="T4:U4"/>
  </mergeCells>
  <phoneticPr fontId="18"/>
  <printOptions horizontalCentered="1"/>
  <pageMargins left="0.31496062992125984" right="0.31496062992125984" top="0.59055118110236227" bottom="0.39370078740157483" header="0.31496062992125984" footer="0.19685039370078741"/>
  <pageSetup paperSize="9" scale="63" firstPageNumber="142" orientation="landscape" useFirstPageNumber="1" horizontalDpi="1200" verticalDpi="1200" r:id="rId1"/>
  <headerFooter>
    <oddFooter>&amp;C&amp;"HG丸ｺﾞｼｯｸM-PRO,標準"&amp;8鳥取県福祉保健部健康医療局健康政策課
― &amp;P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00B0F0"/>
  </sheetPr>
  <dimension ref="B1:Y21"/>
  <sheetViews>
    <sheetView zoomScale="80" zoomScaleNormal="80" workbookViewId="0"/>
  </sheetViews>
  <sheetFormatPr defaultRowHeight="18.75" x14ac:dyDescent="0.15"/>
  <cols>
    <col min="1" max="2" width="3.625" style="1" customWidth="1"/>
    <col min="3" max="3" width="43.5" style="1" bestFit="1" customWidth="1"/>
    <col min="4" max="4" width="6.125" style="1" customWidth="1"/>
    <col min="5" max="5" width="9" style="1"/>
    <col min="6" max="6" width="6.125" style="1" customWidth="1"/>
    <col min="7" max="7" width="9" style="1"/>
    <col min="8" max="8" width="6.125" style="1" customWidth="1"/>
    <col min="9" max="9" width="9" style="1"/>
    <col min="10" max="10" width="6.125" style="1" customWidth="1"/>
    <col min="11" max="11" width="9" style="1"/>
    <col min="12" max="12" width="6.125" style="1" customWidth="1"/>
    <col min="13" max="13" width="9" style="1"/>
    <col min="14" max="14" width="6.125" style="1" customWidth="1"/>
    <col min="15" max="15" width="9" style="1"/>
    <col min="16" max="16" width="6.125" style="1" customWidth="1"/>
    <col min="17" max="17" width="9" style="1"/>
    <col min="18" max="18" width="6.125" style="1" customWidth="1"/>
    <col min="19" max="16384" width="9" style="1"/>
  </cols>
  <sheetData>
    <row r="1" spans="2:25" ht="18.75" customHeight="1" x14ac:dyDescent="0.15"/>
    <row r="2" spans="2:25" x14ac:dyDescent="0.15">
      <c r="B2" s="2" t="s">
        <v>55</v>
      </c>
    </row>
    <row r="4" spans="2:25" x14ac:dyDescent="0.15">
      <c r="B4" s="37"/>
      <c r="C4" s="38"/>
      <c r="D4" s="230" t="s">
        <v>8</v>
      </c>
      <c r="E4" s="223"/>
      <c r="F4" s="230" t="s">
        <v>9</v>
      </c>
      <c r="G4" s="223"/>
      <c r="H4" s="230" t="s">
        <v>10</v>
      </c>
      <c r="I4" s="223"/>
      <c r="J4" s="230" t="s">
        <v>11</v>
      </c>
      <c r="K4" s="223"/>
      <c r="L4" s="230" t="s">
        <v>12</v>
      </c>
      <c r="M4" s="223"/>
      <c r="N4" s="230" t="s">
        <v>13</v>
      </c>
      <c r="O4" s="223"/>
      <c r="P4" s="230" t="s">
        <v>14</v>
      </c>
      <c r="Q4" s="223"/>
      <c r="R4" s="230" t="s">
        <v>25</v>
      </c>
      <c r="S4" s="231"/>
      <c r="T4" s="242" t="s">
        <v>44</v>
      </c>
      <c r="U4" s="223"/>
      <c r="V4" s="230" t="s">
        <v>45</v>
      </c>
      <c r="W4" s="223"/>
      <c r="X4" s="230" t="s">
        <v>46</v>
      </c>
      <c r="Y4" s="223"/>
    </row>
    <row r="5" spans="2:25" x14ac:dyDescent="0.15">
      <c r="B5" s="98"/>
      <c r="C5" s="99"/>
      <c r="D5" s="41" t="s">
        <v>5</v>
      </c>
      <c r="E5" s="42" t="s">
        <v>56</v>
      </c>
      <c r="F5" s="100" t="s">
        <v>5</v>
      </c>
      <c r="G5" s="42" t="s">
        <v>56</v>
      </c>
      <c r="H5" s="100" t="s">
        <v>5</v>
      </c>
      <c r="I5" s="42" t="s">
        <v>56</v>
      </c>
      <c r="J5" s="100" t="s">
        <v>5</v>
      </c>
      <c r="K5" s="42" t="s">
        <v>56</v>
      </c>
      <c r="L5" s="100" t="s">
        <v>5</v>
      </c>
      <c r="M5" s="42" t="s">
        <v>56</v>
      </c>
      <c r="N5" s="100" t="s">
        <v>5</v>
      </c>
      <c r="O5" s="42" t="s">
        <v>56</v>
      </c>
      <c r="P5" s="100" t="s">
        <v>5</v>
      </c>
      <c r="Q5" s="42" t="s">
        <v>56</v>
      </c>
      <c r="R5" s="100" t="s">
        <v>5</v>
      </c>
      <c r="S5" s="43" t="s">
        <v>56</v>
      </c>
      <c r="T5" s="44" t="s">
        <v>5</v>
      </c>
      <c r="U5" s="42" t="s">
        <v>56</v>
      </c>
      <c r="V5" s="100" t="s">
        <v>5</v>
      </c>
      <c r="W5" s="42" t="s">
        <v>56</v>
      </c>
      <c r="X5" s="100" t="s">
        <v>5</v>
      </c>
      <c r="Y5" s="42" t="s">
        <v>56</v>
      </c>
    </row>
    <row r="6" spans="2:25" x14ac:dyDescent="0.15">
      <c r="B6" s="240" t="s">
        <v>37</v>
      </c>
      <c r="C6" s="8" t="s">
        <v>8</v>
      </c>
      <c r="D6" s="45">
        <v>282</v>
      </c>
      <c r="E6" s="46">
        <v>100</v>
      </c>
      <c r="F6" s="101">
        <v>15</v>
      </c>
      <c r="G6" s="46">
        <v>100</v>
      </c>
      <c r="H6" s="101">
        <v>23</v>
      </c>
      <c r="I6" s="46">
        <v>100</v>
      </c>
      <c r="J6" s="101">
        <v>31</v>
      </c>
      <c r="K6" s="46">
        <v>100</v>
      </c>
      <c r="L6" s="101">
        <v>62</v>
      </c>
      <c r="M6" s="46">
        <v>100</v>
      </c>
      <c r="N6" s="101">
        <v>61</v>
      </c>
      <c r="O6" s="46">
        <v>100</v>
      </c>
      <c r="P6" s="101">
        <v>65</v>
      </c>
      <c r="Q6" s="46">
        <v>100</v>
      </c>
      <c r="R6" s="101">
        <v>25</v>
      </c>
      <c r="S6" s="47">
        <v>100</v>
      </c>
      <c r="T6" s="106">
        <v>119</v>
      </c>
      <c r="U6" s="46">
        <v>100</v>
      </c>
      <c r="V6" s="101">
        <v>74</v>
      </c>
      <c r="W6" s="46">
        <v>100</v>
      </c>
      <c r="X6" s="101">
        <v>51</v>
      </c>
      <c r="Y6" s="46">
        <v>100</v>
      </c>
    </row>
    <row r="7" spans="2:25" x14ac:dyDescent="0.15">
      <c r="B7" s="240"/>
      <c r="C7" s="107" t="s">
        <v>57</v>
      </c>
      <c r="D7" s="50">
        <v>180</v>
      </c>
      <c r="E7" s="51">
        <v>63.829787234042556</v>
      </c>
      <c r="F7" s="102">
        <v>10</v>
      </c>
      <c r="G7" s="51">
        <v>66.666666666666671</v>
      </c>
      <c r="H7" s="102">
        <v>18</v>
      </c>
      <c r="I7" s="51">
        <v>78.260869565217391</v>
      </c>
      <c r="J7" s="102">
        <v>17</v>
      </c>
      <c r="K7" s="51">
        <v>54.838709677419352</v>
      </c>
      <c r="L7" s="102">
        <v>43</v>
      </c>
      <c r="M7" s="51">
        <v>69.354838709677423</v>
      </c>
      <c r="N7" s="102">
        <v>37</v>
      </c>
      <c r="O7" s="51">
        <v>60.655737704918032</v>
      </c>
      <c r="P7" s="102">
        <v>39</v>
      </c>
      <c r="Q7" s="51">
        <v>60</v>
      </c>
      <c r="R7" s="102">
        <v>16</v>
      </c>
      <c r="S7" s="52">
        <v>64</v>
      </c>
      <c r="T7" s="108">
        <v>73</v>
      </c>
      <c r="U7" s="51">
        <v>61.344537815126053</v>
      </c>
      <c r="V7" s="102">
        <v>45</v>
      </c>
      <c r="W7" s="51">
        <v>60.810810810810814</v>
      </c>
      <c r="X7" s="102">
        <v>34</v>
      </c>
      <c r="Y7" s="51">
        <v>66.666666666666671</v>
      </c>
    </row>
    <row r="8" spans="2:25" x14ac:dyDescent="0.15">
      <c r="B8" s="232"/>
      <c r="C8" s="109" t="s">
        <v>58</v>
      </c>
      <c r="D8" s="55">
        <v>11</v>
      </c>
      <c r="E8" s="56">
        <v>3.9007092198581561</v>
      </c>
      <c r="F8" s="110">
        <v>0</v>
      </c>
      <c r="G8" s="56">
        <v>0</v>
      </c>
      <c r="H8" s="110">
        <v>0</v>
      </c>
      <c r="I8" s="56">
        <v>0</v>
      </c>
      <c r="J8" s="110">
        <v>2</v>
      </c>
      <c r="K8" s="56">
        <v>6.4516129032258061</v>
      </c>
      <c r="L8" s="110">
        <v>1</v>
      </c>
      <c r="M8" s="56">
        <v>1.6129032258064515</v>
      </c>
      <c r="N8" s="110">
        <v>3</v>
      </c>
      <c r="O8" s="56">
        <v>4.918032786885246</v>
      </c>
      <c r="P8" s="110">
        <v>5</v>
      </c>
      <c r="Q8" s="56">
        <v>7.6923076923076925</v>
      </c>
      <c r="R8" s="110">
        <v>0</v>
      </c>
      <c r="S8" s="57">
        <v>0</v>
      </c>
      <c r="T8" s="111">
        <v>5</v>
      </c>
      <c r="U8" s="56">
        <v>4.2016806722689077</v>
      </c>
      <c r="V8" s="110">
        <v>5</v>
      </c>
      <c r="W8" s="56">
        <v>6.756756756756757</v>
      </c>
      <c r="X8" s="110">
        <v>1</v>
      </c>
      <c r="Y8" s="56">
        <v>1.9607843137254901</v>
      </c>
    </row>
    <row r="9" spans="2:25" x14ac:dyDescent="0.15">
      <c r="B9" s="232"/>
      <c r="C9" s="109" t="s">
        <v>59</v>
      </c>
      <c r="D9" s="55">
        <v>42</v>
      </c>
      <c r="E9" s="56">
        <v>14.893617021276595</v>
      </c>
      <c r="F9" s="110">
        <v>0</v>
      </c>
      <c r="G9" s="56">
        <v>0</v>
      </c>
      <c r="H9" s="110">
        <v>1</v>
      </c>
      <c r="I9" s="56">
        <v>4.3478260869565215</v>
      </c>
      <c r="J9" s="110">
        <v>4</v>
      </c>
      <c r="K9" s="56">
        <v>12.903225806451612</v>
      </c>
      <c r="L9" s="110">
        <v>12</v>
      </c>
      <c r="M9" s="56">
        <v>19.35483870967742</v>
      </c>
      <c r="N9" s="110">
        <v>10</v>
      </c>
      <c r="O9" s="56">
        <v>16.393442622950818</v>
      </c>
      <c r="P9" s="110">
        <v>9</v>
      </c>
      <c r="Q9" s="56">
        <v>13.846153846153847</v>
      </c>
      <c r="R9" s="110">
        <v>6</v>
      </c>
      <c r="S9" s="57">
        <v>24</v>
      </c>
      <c r="T9" s="111">
        <v>20</v>
      </c>
      <c r="U9" s="56">
        <v>16.806722689075631</v>
      </c>
      <c r="V9" s="110">
        <v>12</v>
      </c>
      <c r="W9" s="56">
        <v>16.216216216216218</v>
      </c>
      <c r="X9" s="110">
        <v>9</v>
      </c>
      <c r="Y9" s="56">
        <v>17.647058823529413</v>
      </c>
    </row>
    <row r="10" spans="2:25" ht="19.5" thickBot="1" x14ac:dyDescent="0.2">
      <c r="B10" s="241"/>
      <c r="C10" s="112" t="s">
        <v>60</v>
      </c>
      <c r="D10" s="68">
        <v>49</v>
      </c>
      <c r="E10" s="69">
        <v>17.375886524822697</v>
      </c>
      <c r="F10" s="103">
        <v>5</v>
      </c>
      <c r="G10" s="69">
        <v>33.333333333333336</v>
      </c>
      <c r="H10" s="103">
        <v>4</v>
      </c>
      <c r="I10" s="69">
        <v>17.391304347826086</v>
      </c>
      <c r="J10" s="103">
        <v>8</v>
      </c>
      <c r="K10" s="69">
        <v>25.806451612903224</v>
      </c>
      <c r="L10" s="103">
        <v>6</v>
      </c>
      <c r="M10" s="69">
        <v>9.67741935483871</v>
      </c>
      <c r="N10" s="103">
        <v>11</v>
      </c>
      <c r="O10" s="69">
        <v>18.032786885245901</v>
      </c>
      <c r="P10" s="103">
        <v>12</v>
      </c>
      <c r="Q10" s="69">
        <v>18.46153846153846</v>
      </c>
      <c r="R10" s="103">
        <v>3</v>
      </c>
      <c r="S10" s="70">
        <v>12</v>
      </c>
      <c r="T10" s="113">
        <v>21</v>
      </c>
      <c r="U10" s="69">
        <v>17.647058823529413</v>
      </c>
      <c r="V10" s="103">
        <v>12</v>
      </c>
      <c r="W10" s="69">
        <v>16.216216216216218</v>
      </c>
      <c r="X10" s="103">
        <v>7</v>
      </c>
      <c r="Y10" s="69">
        <v>13.725490196078431</v>
      </c>
    </row>
    <row r="11" spans="2:25" ht="19.5" thickTop="1" x14ac:dyDescent="0.15">
      <c r="B11" s="239" t="s">
        <v>39</v>
      </c>
      <c r="C11" s="72" t="s">
        <v>8</v>
      </c>
      <c r="D11" s="45">
        <v>114</v>
      </c>
      <c r="E11" s="46">
        <v>100</v>
      </c>
      <c r="F11" s="101">
        <v>10</v>
      </c>
      <c r="G11" s="46">
        <v>100</v>
      </c>
      <c r="H11" s="101">
        <v>9</v>
      </c>
      <c r="I11" s="46">
        <v>100</v>
      </c>
      <c r="J11" s="101">
        <v>14</v>
      </c>
      <c r="K11" s="46">
        <v>100</v>
      </c>
      <c r="L11" s="101">
        <v>21</v>
      </c>
      <c r="M11" s="46">
        <v>100</v>
      </c>
      <c r="N11" s="101">
        <v>27</v>
      </c>
      <c r="O11" s="46">
        <v>100</v>
      </c>
      <c r="P11" s="101">
        <v>26</v>
      </c>
      <c r="Q11" s="46">
        <v>100</v>
      </c>
      <c r="R11" s="101">
        <v>7</v>
      </c>
      <c r="S11" s="47">
        <v>100</v>
      </c>
      <c r="T11" s="106">
        <v>49</v>
      </c>
      <c r="U11" s="46">
        <v>100</v>
      </c>
      <c r="V11" s="101">
        <v>28</v>
      </c>
      <c r="W11" s="46">
        <v>100</v>
      </c>
      <c r="X11" s="101">
        <v>18</v>
      </c>
      <c r="Y11" s="46">
        <v>100</v>
      </c>
    </row>
    <row r="12" spans="2:25" x14ac:dyDescent="0.15">
      <c r="B12" s="228"/>
      <c r="C12" s="109" t="s">
        <v>61</v>
      </c>
      <c r="D12" s="50">
        <v>52</v>
      </c>
      <c r="E12" s="51">
        <v>45.614035087719301</v>
      </c>
      <c r="F12" s="102">
        <v>5</v>
      </c>
      <c r="G12" s="51">
        <v>50</v>
      </c>
      <c r="H12" s="102">
        <v>5</v>
      </c>
      <c r="I12" s="51">
        <v>55.555555555555557</v>
      </c>
      <c r="J12" s="102">
        <v>5</v>
      </c>
      <c r="K12" s="51">
        <v>35.714285714285715</v>
      </c>
      <c r="L12" s="102">
        <v>9</v>
      </c>
      <c r="M12" s="51">
        <v>42.857142857142854</v>
      </c>
      <c r="N12" s="102">
        <v>12</v>
      </c>
      <c r="O12" s="51">
        <v>44.444444444444443</v>
      </c>
      <c r="P12" s="102">
        <v>12</v>
      </c>
      <c r="Q12" s="51">
        <v>46.153846153846153</v>
      </c>
      <c r="R12" s="102">
        <v>4</v>
      </c>
      <c r="S12" s="52">
        <v>57.142857142857146</v>
      </c>
      <c r="T12" s="108">
        <v>19</v>
      </c>
      <c r="U12" s="51">
        <v>38.775510204081634</v>
      </c>
      <c r="V12" s="102">
        <v>13</v>
      </c>
      <c r="W12" s="51">
        <v>46.428571428571431</v>
      </c>
      <c r="X12" s="102">
        <v>10</v>
      </c>
      <c r="Y12" s="51">
        <v>55.555555555555557</v>
      </c>
    </row>
    <row r="13" spans="2:25" x14ac:dyDescent="0.15">
      <c r="B13" s="228"/>
      <c r="C13" s="109" t="s">
        <v>58</v>
      </c>
      <c r="D13" s="55">
        <v>1</v>
      </c>
      <c r="E13" s="56">
        <v>0.8771929824561403</v>
      </c>
      <c r="F13" s="110">
        <v>0</v>
      </c>
      <c r="G13" s="56">
        <v>0</v>
      </c>
      <c r="H13" s="110">
        <v>0</v>
      </c>
      <c r="I13" s="56">
        <v>0</v>
      </c>
      <c r="J13" s="110">
        <v>1</v>
      </c>
      <c r="K13" s="56">
        <v>7.1428571428571432</v>
      </c>
      <c r="L13" s="110">
        <v>0</v>
      </c>
      <c r="M13" s="56">
        <v>0</v>
      </c>
      <c r="N13" s="110">
        <v>0</v>
      </c>
      <c r="O13" s="56">
        <v>0</v>
      </c>
      <c r="P13" s="110">
        <v>0</v>
      </c>
      <c r="Q13" s="56">
        <v>0</v>
      </c>
      <c r="R13" s="110">
        <v>0</v>
      </c>
      <c r="S13" s="57">
        <v>0</v>
      </c>
      <c r="T13" s="111">
        <v>1</v>
      </c>
      <c r="U13" s="56">
        <v>2.0408163265306123</v>
      </c>
      <c r="V13" s="110">
        <v>0</v>
      </c>
      <c r="W13" s="56">
        <v>0</v>
      </c>
      <c r="X13" s="110">
        <v>0</v>
      </c>
      <c r="Y13" s="56">
        <v>0</v>
      </c>
    </row>
    <row r="14" spans="2:25" x14ac:dyDescent="0.15">
      <c r="B14" s="240"/>
      <c r="C14" s="109" t="s">
        <v>62</v>
      </c>
      <c r="D14" s="55">
        <v>30</v>
      </c>
      <c r="E14" s="56">
        <v>26.315789473684209</v>
      </c>
      <c r="F14" s="110">
        <v>0</v>
      </c>
      <c r="G14" s="56">
        <v>0</v>
      </c>
      <c r="H14" s="110">
        <v>1</v>
      </c>
      <c r="I14" s="56">
        <v>11.111111111111111</v>
      </c>
      <c r="J14" s="110">
        <v>3</v>
      </c>
      <c r="K14" s="56">
        <v>21.428571428571427</v>
      </c>
      <c r="L14" s="110">
        <v>10</v>
      </c>
      <c r="M14" s="56">
        <v>47.61904761904762</v>
      </c>
      <c r="N14" s="110">
        <v>9</v>
      </c>
      <c r="O14" s="56">
        <v>33.333333333333336</v>
      </c>
      <c r="P14" s="110">
        <v>5</v>
      </c>
      <c r="Q14" s="56">
        <v>19.23076923076923</v>
      </c>
      <c r="R14" s="110">
        <v>2</v>
      </c>
      <c r="S14" s="57">
        <v>28.571428571428573</v>
      </c>
      <c r="T14" s="111">
        <v>17</v>
      </c>
      <c r="U14" s="56">
        <v>34.693877551020407</v>
      </c>
      <c r="V14" s="110">
        <v>8</v>
      </c>
      <c r="W14" s="56">
        <v>28.571428571428573</v>
      </c>
      <c r="X14" s="110">
        <v>4</v>
      </c>
      <c r="Y14" s="56">
        <v>22.222222222222221</v>
      </c>
    </row>
    <row r="15" spans="2:25" ht="19.5" thickBot="1" x14ac:dyDescent="0.2">
      <c r="B15" s="241"/>
      <c r="C15" s="112" t="s">
        <v>63</v>
      </c>
      <c r="D15" s="68">
        <v>31</v>
      </c>
      <c r="E15" s="69">
        <v>27.192982456140349</v>
      </c>
      <c r="F15" s="103">
        <v>5</v>
      </c>
      <c r="G15" s="69">
        <v>50</v>
      </c>
      <c r="H15" s="103">
        <v>3</v>
      </c>
      <c r="I15" s="69">
        <v>33.333333333333336</v>
      </c>
      <c r="J15" s="103">
        <v>5</v>
      </c>
      <c r="K15" s="69">
        <v>35.714285714285715</v>
      </c>
      <c r="L15" s="103">
        <v>2</v>
      </c>
      <c r="M15" s="69">
        <v>9.5238095238095237</v>
      </c>
      <c r="N15" s="103">
        <v>6</v>
      </c>
      <c r="O15" s="69">
        <v>22.222222222222221</v>
      </c>
      <c r="P15" s="103">
        <v>9</v>
      </c>
      <c r="Q15" s="69">
        <v>34.615384615384613</v>
      </c>
      <c r="R15" s="103">
        <v>1</v>
      </c>
      <c r="S15" s="70">
        <v>14.285714285714286</v>
      </c>
      <c r="T15" s="113">
        <v>12</v>
      </c>
      <c r="U15" s="69">
        <v>24.489795918367346</v>
      </c>
      <c r="V15" s="103">
        <v>7</v>
      </c>
      <c r="W15" s="69">
        <v>25</v>
      </c>
      <c r="X15" s="103">
        <v>4</v>
      </c>
      <c r="Y15" s="69">
        <v>22.222222222222221</v>
      </c>
    </row>
    <row r="16" spans="2:25" ht="19.5" thickTop="1" x14ac:dyDescent="0.15">
      <c r="B16" s="239" t="s">
        <v>40</v>
      </c>
      <c r="C16" s="72" t="s">
        <v>8</v>
      </c>
      <c r="D16" s="73">
        <v>168</v>
      </c>
      <c r="E16" s="74">
        <v>100</v>
      </c>
      <c r="F16" s="104">
        <v>5</v>
      </c>
      <c r="G16" s="74">
        <v>100</v>
      </c>
      <c r="H16" s="104">
        <v>14</v>
      </c>
      <c r="I16" s="74">
        <v>100</v>
      </c>
      <c r="J16" s="104">
        <v>17</v>
      </c>
      <c r="K16" s="74">
        <v>100</v>
      </c>
      <c r="L16" s="104">
        <v>41</v>
      </c>
      <c r="M16" s="74">
        <v>100</v>
      </c>
      <c r="N16" s="104">
        <v>34</v>
      </c>
      <c r="O16" s="74">
        <v>100</v>
      </c>
      <c r="P16" s="104">
        <v>39</v>
      </c>
      <c r="Q16" s="74">
        <v>100</v>
      </c>
      <c r="R16" s="104">
        <v>18</v>
      </c>
      <c r="S16" s="75">
        <v>100</v>
      </c>
      <c r="T16" s="114">
        <v>70</v>
      </c>
      <c r="U16" s="74">
        <v>100</v>
      </c>
      <c r="V16" s="104">
        <v>46</v>
      </c>
      <c r="W16" s="74">
        <v>100</v>
      </c>
      <c r="X16" s="104">
        <v>33</v>
      </c>
      <c r="Y16" s="74">
        <v>100</v>
      </c>
    </row>
    <row r="17" spans="2:25" x14ac:dyDescent="0.15">
      <c r="B17" s="228"/>
      <c r="C17" s="109" t="s">
        <v>64</v>
      </c>
      <c r="D17" s="50">
        <v>128</v>
      </c>
      <c r="E17" s="51">
        <v>76.19047619047619</v>
      </c>
      <c r="F17" s="102">
        <v>5</v>
      </c>
      <c r="G17" s="51">
        <v>100</v>
      </c>
      <c r="H17" s="102">
        <v>13</v>
      </c>
      <c r="I17" s="51">
        <v>92.857142857142861</v>
      </c>
      <c r="J17" s="102">
        <v>12</v>
      </c>
      <c r="K17" s="51">
        <v>70.588235294117652</v>
      </c>
      <c r="L17" s="102">
        <v>34</v>
      </c>
      <c r="M17" s="51">
        <v>82.926829268292678</v>
      </c>
      <c r="N17" s="102">
        <v>25</v>
      </c>
      <c r="O17" s="51">
        <v>73.529411764705884</v>
      </c>
      <c r="P17" s="102">
        <v>27</v>
      </c>
      <c r="Q17" s="51">
        <v>69.230769230769226</v>
      </c>
      <c r="R17" s="102">
        <v>12</v>
      </c>
      <c r="S17" s="52">
        <v>66.666666666666671</v>
      </c>
      <c r="T17" s="108">
        <v>54</v>
      </c>
      <c r="U17" s="51">
        <v>77.142857142857139</v>
      </c>
      <c r="V17" s="102">
        <v>32</v>
      </c>
      <c r="W17" s="51">
        <v>69.565217391304344</v>
      </c>
      <c r="X17" s="102">
        <v>24</v>
      </c>
      <c r="Y17" s="51">
        <v>72.727272727272734</v>
      </c>
    </row>
    <row r="18" spans="2:25" x14ac:dyDescent="0.15">
      <c r="B18" s="228"/>
      <c r="C18" s="109" t="s">
        <v>58</v>
      </c>
      <c r="D18" s="55">
        <v>10</v>
      </c>
      <c r="E18" s="56">
        <v>5.9523809523809526</v>
      </c>
      <c r="F18" s="110">
        <v>0</v>
      </c>
      <c r="G18" s="56">
        <v>0</v>
      </c>
      <c r="H18" s="110">
        <v>0</v>
      </c>
      <c r="I18" s="56">
        <v>0</v>
      </c>
      <c r="J18" s="110">
        <v>1</v>
      </c>
      <c r="K18" s="56">
        <v>5.882352941176471</v>
      </c>
      <c r="L18" s="110">
        <v>1</v>
      </c>
      <c r="M18" s="56">
        <v>2.4390243902439024</v>
      </c>
      <c r="N18" s="110">
        <v>3</v>
      </c>
      <c r="O18" s="56">
        <v>8.8235294117647065</v>
      </c>
      <c r="P18" s="110">
        <v>5</v>
      </c>
      <c r="Q18" s="56">
        <v>12.820512820512821</v>
      </c>
      <c r="R18" s="110">
        <v>0</v>
      </c>
      <c r="S18" s="57">
        <v>0</v>
      </c>
      <c r="T18" s="111">
        <v>4</v>
      </c>
      <c r="U18" s="56">
        <v>5.7142857142857144</v>
      </c>
      <c r="V18" s="110">
        <v>5</v>
      </c>
      <c r="W18" s="56">
        <v>10.869565217391305</v>
      </c>
      <c r="X18" s="110">
        <v>1</v>
      </c>
      <c r="Y18" s="56">
        <v>3.0303030303030303</v>
      </c>
    </row>
    <row r="19" spans="2:25" x14ac:dyDescent="0.15">
      <c r="B19" s="240"/>
      <c r="C19" s="109" t="s">
        <v>65</v>
      </c>
      <c r="D19" s="55">
        <v>12</v>
      </c>
      <c r="E19" s="56">
        <v>7.1428571428571432</v>
      </c>
      <c r="F19" s="110">
        <v>0</v>
      </c>
      <c r="G19" s="56">
        <v>0</v>
      </c>
      <c r="H19" s="110">
        <v>0</v>
      </c>
      <c r="I19" s="56">
        <v>0</v>
      </c>
      <c r="J19" s="110">
        <v>1</v>
      </c>
      <c r="K19" s="56">
        <v>5.882352941176471</v>
      </c>
      <c r="L19" s="110">
        <v>2</v>
      </c>
      <c r="M19" s="56">
        <v>4.8780487804878048</v>
      </c>
      <c r="N19" s="110">
        <v>1</v>
      </c>
      <c r="O19" s="56">
        <v>2.9411764705882355</v>
      </c>
      <c r="P19" s="110">
        <v>4</v>
      </c>
      <c r="Q19" s="56">
        <v>10.256410256410257</v>
      </c>
      <c r="R19" s="110">
        <v>4</v>
      </c>
      <c r="S19" s="57">
        <v>22.222222222222221</v>
      </c>
      <c r="T19" s="111">
        <v>3</v>
      </c>
      <c r="U19" s="56">
        <v>4.2857142857142856</v>
      </c>
      <c r="V19" s="110">
        <v>4</v>
      </c>
      <c r="W19" s="56">
        <v>8.695652173913043</v>
      </c>
      <c r="X19" s="110">
        <v>5</v>
      </c>
      <c r="Y19" s="56">
        <v>15.151515151515152</v>
      </c>
    </row>
    <row r="20" spans="2:25" x14ac:dyDescent="0.15">
      <c r="B20" s="240"/>
      <c r="C20" s="115" t="s">
        <v>66</v>
      </c>
      <c r="D20" s="60">
        <v>18</v>
      </c>
      <c r="E20" s="61">
        <v>10.714285714285714</v>
      </c>
      <c r="F20" s="105">
        <v>0</v>
      </c>
      <c r="G20" s="61">
        <v>0</v>
      </c>
      <c r="H20" s="105">
        <v>1</v>
      </c>
      <c r="I20" s="61">
        <v>7.1428571428571432</v>
      </c>
      <c r="J20" s="105">
        <v>3</v>
      </c>
      <c r="K20" s="61">
        <v>17.647058823529413</v>
      </c>
      <c r="L20" s="105">
        <v>4</v>
      </c>
      <c r="M20" s="61">
        <v>9.7560975609756095</v>
      </c>
      <c r="N20" s="105">
        <v>5</v>
      </c>
      <c r="O20" s="61">
        <v>14.705882352941176</v>
      </c>
      <c r="P20" s="105">
        <v>3</v>
      </c>
      <c r="Q20" s="61">
        <v>7.6923076923076925</v>
      </c>
      <c r="R20" s="105">
        <v>2</v>
      </c>
      <c r="S20" s="62">
        <v>11.111111111111111</v>
      </c>
      <c r="T20" s="116">
        <v>9</v>
      </c>
      <c r="U20" s="61">
        <v>12.857142857142858</v>
      </c>
      <c r="V20" s="105">
        <v>5</v>
      </c>
      <c r="W20" s="61">
        <v>10.869565217391305</v>
      </c>
      <c r="X20" s="105">
        <v>3</v>
      </c>
      <c r="Y20" s="61">
        <v>9.0909090909090917</v>
      </c>
    </row>
    <row r="21" spans="2:25" x14ac:dyDescent="0.15">
      <c r="T21" s="117"/>
      <c r="Y21" s="3"/>
    </row>
  </sheetData>
  <mergeCells count="14">
    <mergeCell ref="V4:W4"/>
    <mergeCell ref="X4:Y4"/>
    <mergeCell ref="B6:B10"/>
    <mergeCell ref="D4:E4"/>
    <mergeCell ref="F4:G4"/>
    <mergeCell ref="H4:I4"/>
    <mergeCell ref="J4:K4"/>
    <mergeCell ref="L4:M4"/>
    <mergeCell ref="N4:O4"/>
    <mergeCell ref="B11:B15"/>
    <mergeCell ref="B16:B20"/>
    <mergeCell ref="P4:Q4"/>
    <mergeCell ref="R4:S4"/>
    <mergeCell ref="T4:U4"/>
  </mergeCells>
  <phoneticPr fontId="18"/>
  <printOptions horizontalCentered="1"/>
  <pageMargins left="0.31496062992125984" right="0.31496062992125984" top="0.59055118110236227" bottom="0.39370078740157483" header="0.31496062992125984" footer="0.19685039370078741"/>
  <pageSetup paperSize="9" scale="63" firstPageNumber="143" orientation="landscape" useFirstPageNumber="1" horizontalDpi="1200" verticalDpi="1200" r:id="rId1"/>
  <headerFooter>
    <oddFooter>&amp;C&amp;"HG丸ｺﾞｼｯｸM-PRO,標準"&amp;8鳥取県福祉保健部健康医療局健康政策課
― &amp;P ―</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00B0F0"/>
  </sheetPr>
  <dimension ref="B1:Y30"/>
  <sheetViews>
    <sheetView zoomScale="80" zoomScaleNormal="80" workbookViewId="0"/>
  </sheetViews>
  <sheetFormatPr defaultRowHeight="18.75" x14ac:dyDescent="0.15"/>
  <cols>
    <col min="1" max="2" width="3.625" style="1" customWidth="1"/>
    <col min="3" max="3" width="32.375" style="1" customWidth="1"/>
    <col min="4" max="4" width="6.125" style="1" customWidth="1"/>
    <col min="5" max="5" width="9" style="1"/>
    <col min="6" max="6" width="6.125" style="1" customWidth="1"/>
    <col min="7" max="7" width="9" style="1"/>
    <col min="8" max="8" width="6.125" style="1" customWidth="1"/>
    <col min="9" max="9" width="9" style="1"/>
    <col min="10" max="10" width="6.125" style="1" customWidth="1"/>
    <col min="11" max="11" width="9" style="1"/>
    <col min="12" max="12" width="6.125" style="1" customWidth="1"/>
    <col min="13" max="13" width="9" style="1"/>
    <col min="14" max="14" width="6.125" style="1" customWidth="1"/>
    <col min="15" max="15" width="9" style="1"/>
    <col min="16" max="16" width="6.125" style="1" customWidth="1"/>
    <col min="17" max="17" width="9" style="1"/>
    <col min="18" max="18" width="6.125" style="1" customWidth="1"/>
    <col min="19" max="16384" width="9" style="1"/>
  </cols>
  <sheetData>
    <row r="1" spans="2:25" ht="18.75" customHeight="1" x14ac:dyDescent="0.15"/>
    <row r="2" spans="2:25" x14ac:dyDescent="0.15">
      <c r="B2" s="2" t="s">
        <v>67</v>
      </c>
    </row>
    <row r="4" spans="2:25" x14ac:dyDescent="0.15">
      <c r="B4" s="37"/>
      <c r="C4" s="38"/>
      <c r="D4" s="230" t="s">
        <v>8</v>
      </c>
      <c r="E4" s="223"/>
      <c r="F4" s="230" t="s">
        <v>9</v>
      </c>
      <c r="G4" s="223"/>
      <c r="H4" s="230" t="s">
        <v>10</v>
      </c>
      <c r="I4" s="223"/>
      <c r="J4" s="230" t="s">
        <v>11</v>
      </c>
      <c r="K4" s="223"/>
      <c r="L4" s="230" t="s">
        <v>12</v>
      </c>
      <c r="M4" s="223"/>
      <c r="N4" s="230" t="s">
        <v>13</v>
      </c>
      <c r="O4" s="223"/>
      <c r="P4" s="230" t="s">
        <v>14</v>
      </c>
      <c r="Q4" s="223"/>
      <c r="R4" s="230" t="s">
        <v>25</v>
      </c>
      <c r="S4" s="231"/>
      <c r="T4" s="242" t="s">
        <v>44</v>
      </c>
      <c r="U4" s="223"/>
      <c r="V4" s="230" t="s">
        <v>45</v>
      </c>
      <c r="W4" s="223"/>
      <c r="X4" s="230" t="s">
        <v>46</v>
      </c>
      <c r="Y4" s="223"/>
    </row>
    <row r="5" spans="2:25" x14ac:dyDescent="0.15">
      <c r="B5" s="98"/>
      <c r="C5" s="99"/>
      <c r="D5" s="41" t="s">
        <v>5</v>
      </c>
      <c r="E5" s="42" t="s">
        <v>68</v>
      </c>
      <c r="F5" s="100" t="s">
        <v>5</v>
      </c>
      <c r="G5" s="42" t="s">
        <v>68</v>
      </c>
      <c r="H5" s="100" t="s">
        <v>5</v>
      </c>
      <c r="I5" s="42" t="s">
        <v>68</v>
      </c>
      <c r="J5" s="100" t="s">
        <v>5</v>
      </c>
      <c r="K5" s="42" t="s">
        <v>68</v>
      </c>
      <c r="L5" s="100" t="s">
        <v>5</v>
      </c>
      <c r="M5" s="42" t="s">
        <v>68</v>
      </c>
      <c r="N5" s="100" t="s">
        <v>5</v>
      </c>
      <c r="O5" s="42" t="s">
        <v>68</v>
      </c>
      <c r="P5" s="100" t="s">
        <v>5</v>
      </c>
      <c r="Q5" s="42" t="s">
        <v>68</v>
      </c>
      <c r="R5" s="100" t="s">
        <v>5</v>
      </c>
      <c r="S5" s="43" t="s">
        <v>68</v>
      </c>
      <c r="T5" s="44" t="s">
        <v>5</v>
      </c>
      <c r="U5" s="42" t="s">
        <v>68</v>
      </c>
      <c r="V5" s="100" t="s">
        <v>5</v>
      </c>
      <c r="W5" s="42" t="s">
        <v>68</v>
      </c>
      <c r="X5" s="100" t="s">
        <v>5</v>
      </c>
      <c r="Y5" s="42" t="s">
        <v>68</v>
      </c>
    </row>
    <row r="6" spans="2:25" x14ac:dyDescent="0.15">
      <c r="B6" s="240" t="s">
        <v>37</v>
      </c>
      <c r="C6" s="118" t="s">
        <v>8</v>
      </c>
      <c r="D6" s="45">
        <v>264</v>
      </c>
      <c r="E6" s="46">
        <v>100</v>
      </c>
      <c r="F6" s="101">
        <v>15</v>
      </c>
      <c r="G6" s="46">
        <v>100</v>
      </c>
      <c r="H6" s="101">
        <v>21</v>
      </c>
      <c r="I6" s="46">
        <v>100</v>
      </c>
      <c r="J6" s="101">
        <v>27</v>
      </c>
      <c r="K6" s="46">
        <v>100</v>
      </c>
      <c r="L6" s="101">
        <v>55</v>
      </c>
      <c r="M6" s="46">
        <v>100</v>
      </c>
      <c r="N6" s="101">
        <v>57</v>
      </c>
      <c r="O6" s="46">
        <v>100</v>
      </c>
      <c r="P6" s="101">
        <v>64</v>
      </c>
      <c r="Q6" s="46">
        <v>100</v>
      </c>
      <c r="R6" s="101">
        <v>25</v>
      </c>
      <c r="S6" s="47">
        <v>100</v>
      </c>
      <c r="T6" s="48">
        <v>105</v>
      </c>
      <c r="U6" s="46">
        <v>100</v>
      </c>
      <c r="V6" s="101">
        <v>73</v>
      </c>
      <c r="W6" s="46">
        <v>100</v>
      </c>
      <c r="X6" s="101">
        <v>50</v>
      </c>
      <c r="Y6" s="46">
        <v>100</v>
      </c>
    </row>
    <row r="7" spans="2:25" x14ac:dyDescent="0.15">
      <c r="B7" s="240"/>
      <c r="C7" s="119" t="s">
        <v>69</v>
      </c>
      <c r="D7" s="50">
        <v>160</v>
      </c>
      <c r="E7" s="51">
        <v>60.606060606060609</v>
      </c>
      <c r="F7" s="102">
        <v>15</v>
      </c>
      <c r="G7" s="51">
        <v>100</v>
      </c>
      <c r="H7" s="102">
        <v>21</v>
      </c>
      <c r="I7" s="51">
        <v>100</v>
      </c>
      <c r="J7" s="102">
        <v>25</v>
      </c>
      <c r="K7" s="51">
        <v>92.592592592592595</v>
      </c>
      <c r="L7" s="102">
        <v>44</v>
      </c>
      <c r="M7" s="51">
        <v>80</v>
      </c>
      <c r="N7" s="102">
        <v>26</v>
      </c>
      <c r="O7" s="51">
        <v>45.614035087719301</v>
      </c>
      <c r="P7" s="102">
        <v>20</v>
      </c>
      <c r="Q7" s="51">
        <v>31.25</v>
      </c>
      <c r="R7" s="102">
        <v>9</v>
      </c>
      <c r="S7" s="52">
        <v>36</v>
      </c>
      <c r="T7" s="53">
        <v>83</v>
      </c>
      <c r="U7" s="51">
        <v>79.047619047619051</v>
      </c>
      <c r="V7" s="102">
        <v>25</v>
      </c>
      <c r="W7" s="51">
        <v>34.246575342465754</v>
      </c>
      <c r="X7" s="102">
        <v>16</v>
      </c>
      <c r="Y7" s="51">
        <v>32</v>
      </c>
    </row>
    <row r="8" spans="2:25" x14ac:dyDescent="0.15">
      <c r="B8" s="232"/>
      <c r="C8" s="120" t="s">
        <v>70</v>
      </c>
      <c r="D8" s="60">
        <v>104</v>
      </c>
      <c r="E8" s="61">
        <v>39.393939393939391</v>
      </c>
      <c r="F8" s="105">
        <v>0</v>
      </c>
      <c r="G8" s="61">
        <v>0</v>
      </c>
      <c r="H8" s="105">
        <v>0</v>
      </c>
      <c r="I8" s="61">
        <v>0</v>
      </c>
      <c r="J8" s="105">
        <v>2</v>
      </c>
      <c r="K8" s="61">
        <v>7.4074074074074074</v>
      </c>
      <c r="L8" s="105">
        <v>11</v>
      </c>
      <c r="M8" s="61">
        <v>20</v>
      </c>
      <c r="N8" s="105">
        <v>31</v>
      </c>
      <c r="O8" s="61">
        <v>54.385964912280699</v>
      </c>
      <c r="P8" s="105">
        <v>44</v>
      </c>
      <c r="Q8" s="61">
        <v>68.75</v>
      </c>
      <c r="R8" s="105">
        <v>16</v>
      </c>
      <c r="S8" s="62">
        <v>64</v>
      </c>
      <c r="T8" s="63">
        <v>22</v>
      </c>
      <c r="U8" s="61">
        <v>20.952380952380953</v>
      </c>
      <c r="V8" s="105">
        <v>48</v>
      </c>
      <c r="W8" s="61">
        <v>65.753424657534254</v>
      </c>
      <c r="X8" s="105">
        <v>34</v>
      </c>
      <c r="Y8" s="61">
        <v>68</v>
      </c>
    </row>
    <row r="9" spans="2:25" x14ac:dyDescent="0.15">
      <c r="B9" s="232"/>
      <c r="C9" s="121" t="s">
        <v>71</v>
      </c>
      <c r="D9" s="55">
        <v>72</v>
      </c>
      <c r="E9" s="56">
        <v>27.272727272727273</v>
      </c>
      <c r="F9" s="110">
        <v>0</v>
      </c>
      <c r="G9" s="56">
        <v>0</v>
      </c>
      <c r="H9" s="110">
        <v>0</v>
      </c>
      <c r="I9" s="56">
        <v>0</v>
      </c>
      <c r="J9" s="110">
        <v>2</v>
      </c>
      <c r="K9" s="56">
        <v>7.4074074074074074</v>
      </c>
      <c r="L9" s="110">
        <v>7</v>
      </c>
      <c r="M9" s="56">
        <v>12.727272727272727</v>
      </c>
      <c r="N9" s="110">
        <v>18</v>
      </c>
      <c r="O9" s="56">
        <v>31.578947368421051</v>
      </c>
      <c r="P9" s="110">
        <v>31</v>
      </c>
      <c r="Q9" s="56">
        <v>48.4375</v>
      </c>
      <c r="R9" s="110">
        <v>14</v>
      </c>
      <c r="S9" s="57">
        <v>56</v>
      </c>
      <c r="T9" s="58">
        <v>13</v>
      </c>
      <c r="U9" s="56">
        <v>12.380952380952381</v>
      </c>
      <c r="V9" s="110">
        <v>31</v>
      </c>
      <c r="W9" s="56">
        <v>42.465753424657535</v>
      </c>
      <c r="X9" s="110">
        <v>28</v>
      </c>
      <c r="Y9" s="56">
        <v>56</v>
      </c>
    </row>
    <row r="10" spans="2:25" x14ac:dyDescent="0.15">
      <c r="B10" s="232"/>
      <c r="C10" s="121" t="s">
        <v>72</v>
      </c>
      <c r="D10" s="55">
        <v>9</v>
      </c>
      <c r="E10" s="56">
        <v>3.4090909090909092</v>
      </c>
      <c r="F10" s="110">
        <v>0</v>
      </c>
      <c r="G10" s="56">
        <v>0</v>
      </c>
      <c r="H10" s="110">
        <v>0</v>
      </c>
      <c r="I10" s="56">
        <v>0</v>
      </c>
      <c r="J10" s="110">
        <v>0</v>
      </c>
      <c r="K10" s="56">
        <v>0</v>
      </c>
      <c r="L10" s="110">
        <v>0</v>
      </c>
      <c r="M10" s="56">
        <v>0</v>
      </c>
      <c r="N10" s="110">
        <v>2</v>
      </c>
      <c r="O10" s="56">
        <v>3.5087719298245612</v>
      </c>
      <c r="P10" s="110">
        <v>4</v>
      </c>
      <c r="Q10" s="56">
        <v>6.25</v>
      </c>
      <c r="R10" s="110">
        <v>3</v>
      </c>
      <c r="S10" s="57">
        <v>12</v>
      </c>
      <c r="T10" s="58">
        <v>0</v>
      </c>
      <c r="U10" s="56">
        <v>0</v>
      </c>
      <c r="V10" s="110">
        <v>3</v>
      </c>
      <c r="W10" s="56">
        <v>4.1095890410958908</v>
      </c>
      <c r="X10" s="110">
        <v>6</v>
      </c>
      <c r="Y10" s="56">
        <v>12</v>
      </c>
    </row>
    <row r="11" spans="2:25" ht="37.5" x14ac:dyDescent="0.15">
      <c r="B11" s="232"/>
      <c r="C11" s="121" t="s">
        <v>73</v>
      </c>
      <c r="D11" s="55">
        <v>20</v>
      </c>
      <c r="E11" s="56">
        <v>7.5757575757575761</v>
      </c>
      <c r="F11" s="110">
        <v>0</v>
      </c>
      <c r="G11" s="56">
        <v>0</v>
      </c>
      <c r="H11" s="110">
        <v>0</v>
      </c>
      <c r="I11" s="56">
        <v>0</v>
      </c>
      <c r="J11" s="110">
        <v>0</v>
      </c>
      <c r="K11" s="56">
        <v>0</v>
      </c>
      <c r="L11" s="110">
        <v>1</v>
      </c>
      <c r="M11" s="56">
        <v>1.8181818181818181</v>
      </c>
      <c r="N11" s="110">
        <v>6</v>
      </c>
      <c r="O11" s="56">
        <v>10.526315789473685</v>
      </c>
      <c r="P11" s="110">
        <v>7</v>
      </c>
      <c r="Q11" s="56">
        <v>10.9375</v>
      </c>
      <c r="R11" s="110">
        <v>6</v>
      </c>
      <c r="S11" s="57">
        <v>24</v>
      </c>
      <c r="T11" s="58">
        <v>4</v>
      </c>
      <c r="U11" s="56">
        <v>3.8095238095238093</v>
      </c>
      <c r="V11" s="110">
        <v>7</v>
      </c>
      <c r="W11" s="56">
        <v>9.5890410958904102</v>
      </c>
      <c r="X11" s="110">
        <v>9</v>
      </c>
      <c r="Y11" s="56">
        <v>18</v>
      </c>
    </row>
    <row r="12" spans="2:25" x14ac:dyDescent="0.15">
      <c r="B12" s="232"/>
      <c r="C12" s="121" t="s">
        <v>74</v>
      </c>
      <c r="D12" s="55">
        <v>48</v>
      </c>
      <c r="E12" s="56">
        <v>18.181818181818183</v>
      </c>
      <c r="F12" s="110">
        <v>0</v>
      </c>
      <c r="G12" s="56">
        <v>0</v>
      </c>
      <c r="H12" s="110">
        <v>0</v>
      </c>
      <c r="I12" s="56">
        <v>0</v>
      </c>
      <c r="J12" s="110">
        <v>2</v>
      </c>
      <c r="K12" s="56">
        <v>7.4074074074074074</v>
      </c>
      <c r="L12" s="110">
        <v>5</v>
      </c>
      <c r="M12" s="56">
        <v>9.0909090909090917</v>
      </c>
      <c r="N12" s="110">
        <v>16</v>
      </c>
      <c r="O12" s="56">
        <v>28.07017543859649</v>
      </c>
      <c r="P12" s="110">
        <v>19</v>
      </c>
      <c r="Q12" s="56">
        <v>29.6875</v>
      </c>
      <c r="R12" s="110">
        <v>6</v>
      </c>
      <c r="S12" s="57">
        <v>24</v>
      </c>
      <c r="T12" s="58">
        <v>13</v>
      </c>
      <c r="U12" s="56">
        <v>12.380952380952381</v>
      </c>
      <c r="V12" s="110">
        <v>21</v>
      </c>
      <c r="W12" s="56">
        <v>28.767123287671232</v>
      </c>
      <c r="X12" s="110">
        <v>14</v>
      </c>
      <c r="Y12" s="56">
        <v>28</v>
      </c>
    </row>
    <row r="13" spans="2:25" ht="38.25" thickBot="1" x14ac:dyDescent="0.2">
      <c r="B13" s="241"/>
      <c r="C13" s="122" t="s">
        <v>75</v>
      </c>
      <c r="D13" s="68">
        <v>7</v>
      </c>
      <c r="E13" s="69">
        <v>2.6515151515151514</v>
      </c>
      <c r="F13" s="103">
        <v>0</v>
      </c>
      <c r="G13" s="69">
        <v>0</v>
      </c>
      <c r="H13" s="103">
        <v>0</v>
      </c>
      <c r="I13" s="69">
        <v>0</v>
      </c>
      <c r="J13" s="103">
        <v>0</v>
      </c>
      <c r="K13" s="69">
        <v>0</v>
      </c>
      <c r="L13" s="103">
        <v>0</v>
      </c>
      <c r="M13" s="69">
        <v>0</v>
      </c>
      <c r="N13" s="103">
        <v>1</v>
      </c>
      <c r="O13" s="69">
        <v>1.7543859649122806</v>
      </c>
      <c r="P13" s="103">
        <v>5</v>
      </c>
      <c r="Q13" s="69">
        <v>7.8125</v>
      </c>
      <c r="R13" s="103">
        <v>1</v>
      </c>
      <c r="S13" s="70">
        <v>4</v>
      </c>
      <c r="T13" s="71">
        <v>0</v>
      </c>
      <c r="U13" s="69">
        <v>0</v>
      </c>
      <c r="V13" s="103">
        <v>6</v>
      </c>
      <c r="W13" s="69">
        <v>8.2191780821917817</v>
      </c>
      <c r="X13" s="103">
        <v>1</v>
      </c>
      <c r="Y13" s="69">
        <v>2</v>
      </c>
    </row>
    <row r="14" spans="2:25" ht="19.5" thickTop="1" x14ac:dyDescent="0.15">
      <c r="B14" s="239" t="s">
        <v>39</v>
      </c>
      <c r="C14" s="123" t="s">
        <v>8</v>
      </c>
      <c r="D14" s="45">
        <v>103</v>
      </c>
      <c r="E14" s="46">
        <v>100</v>
      </c>
      <c r="F14" s="101">
        <v>9</v>
      </c>
      <c r="G14" s="46">
        <v>100</v>
      </c>
      <c r="H14" s="101">
        <v>8</v>
      </c>
      <c r="I14" s="46">
        <v>100</v>
      </c>
      <c r="J14" s="101">
        <v>11</v>
      </c>
      <c r="K14" s="46">
        <v>100</v>
      </c>
      <c r="L14" s="101">
        <v>18</v>
      </c>
      <c r="M14" s="46">
        <v>100</v>
      </c>
      <c r="N14" s="101">
        <v>25</v>
      </c>
      <c r="O14" s="46">
        <v>100</v>
      </c>
      <c r="P14" s="101">
        <v>25</v>
      </c>
      <c r="Q14" s="46">
        <v>100</v>
      </c>
      <c r="R14" s="101">
        <v>7</v>
      </c>
      <c r="S14" s="47">
        <v>100</v>
      </c>
      <c r="T14" s="48">
        <v>41</v>
      </c>
      <c r="U14" s="46">
        <v>100</v>
      </c>
      <c r="V14" s="101">
        <v>28</v>
      </c>
      <c r="W14" s="46">
        <v>100</v>
      </c>
      <c r="X14" s="101">
        <v>17</v>
      </c>
      <c r="Y14" s="46">
        <v>100</v>
      </c>
    </row>
    <row r="15" spans="2:25" x14ac:dyDescent="0.15">
      <c r="B15" s="228"/>
      <c r="C15" s="119" t="s">
        <v>69</v>
      </c>
      <c r="D15" s="50">
        <v>65</v>
      </c>
      <c r="E15" s="51">
        <v>63.106796116504853</v>
      </c>
      <c r="F15" s="102">
        <v>9</v>
      </c>
      <c r="G15" s="51">
        <v>100</v>
      </c>
      <c r="H15" s="102">
        <v>8</v>
      </c>
      <c r="I15" s="51">
        <v>100</v>
      </c>
      <c r="J15" s="102">
        <v>9</v>
      </c>
      <c r="K15" s="51">
        <v>81.818181818181813</v>
      </c>
      <c r="L15" s="102">
        <v>14</v>
      </c>
      <c r="M15" s="51">
        <v>77.777777777777771</v>
      </c>
      <c r="N15" s="102">
        <v>12</v>
      </c>
      <c r="O15" s="51">
        <v>48</v>
      </c>
      <c r="P15" s="102">
        <v>10</v>
      </c>
      <c r="Q15" s="51">
        <v>40</v>
      </c>
      <c r="R15" s="102">
        <v>3</v>
      </c>
      <c r="S15" s="52">
        <v>42.857142857142854</v>
      </c>
      <c r="T15" s="53">
        <v>30</v>
      </c>
      <c r="U15" s="51">
        <v>73.170731707317074</v>
      </c>
      <c r="V15" s="102">
        <v>10</v>
      </c>
      <c r="W15" s="51">
        <v>35.714285714285715</v>
      </c>
      <c r="X15" s="102">
        <v>8</v>
      </c>
      <c r="Y15" s="51">
        <v>47.058823529411768</v>
      </c>
    </row>
    <row r="16" spans="2:25" x14ac:dyDescent="0.15">
      <c r="B16" s="228"/>
      <c r="C16" s="120" t="s">
        <v>70</v>
      </c>
      <c r="D16" s="60">
        <v>38</v>
      </c>
      <c r="E16" s="61">
        <v>36.893203883495147</v>
      </c>
      <c r="F16" s="105">
        <v>0</v>
      </c>
      <c r="G16" s="61">
        <v>0</v>
      </c>
      <c r="H16" s="105">
        <v>0</v>
      </c>
      <c r="I16" s="61">
        <v>0</v>
      </c>
      <c r="J16" s="105">
        <v>2</v>
      </c>
      <c r="K16" s="61">
        <v>18.181818181818183</v>
      </c>
      <c r="L16" s="105">
        <v>4</v>
      </c>
      <c r="M16" s="61">
        <v>22.222222222222221</v>
      </c>
      <c r="N16" s="105">
        <v>13</v>
      </c>
      <c r="O16" s="61">
        <v>52</v>
      </c>
      <c r="P16" s="105">
        <v>15</v>
      </c>
      <c r="Q16" s="61">
        <v>60</v>
      </c>
      <c r="R16" s="105">
        <v>4</v>
      </c>
      <c r="S16" s="62">
        <v>57.142857142857146</v>
      </c>
      <c r="T16" s="63">
        <v>11</v>
      </c>
      <c r="U16" s="61">
        <v>26.829268292682926</v>
      </c>
      <c r="V16" s="105">
        <v>18</v>
      </c>
      <c r="W16" s="61">
        <v>64.285714285714292</v>
      </c>
      <c r="X16" s="105">
        <v>9</v>
      </c>
      <c r="Y16" s="61">
        <v>52.941176470588232</v>
      </c>
    </row>
    <row r="17" spans="2:25" x14ac:dyDescent="0.15">
      <c r="B17" s="228"/>
      <c r="C17" s="121" t="s">
        <v>71</v>
      </c>
      <c r="D17" s="55">
        <v>29</v>
      </c>
      <c r="E17" s="56">
        <v>28.155339805825243</v>
      </c>
      <c r="F17" s="110">
        <v>0</v>
      </c>
      <c r="G17" s="56">
        <v>0</v>
      </c>
      <c r="H17" s="110">
        <v>0</v>
      </c>
      <c r="I17" s="56">
        <v>0</v>
      </c>
      <c r="J17" s="110">
        <v>2</v>
      </c>
      <c r="K17" s="56">
        <v>18.181818181818183</v>
      </c>
      <c r="L17" s="110">
        <v>4</v>
      </c>
      <c r="M17" s="56">
        <v>22.222222222222221</v>
      </c>
      <c r="N17" s="110">
        <v>9</v>
      </c>
      <c r="O17" s="56">
        <v>36</v>
      </c>
      <c r="P17" s="110">
        <v>11</v>
      </c>
      <c r="Q17" s="56">
        <v>44</v>
      </c>
      <c r="R17" s="110">
        <v>3</v>
      </c>
      <c r="S17" s="57">
        <v>42.857142857142854</v>
      </c>
      <c r="T17" s="58">
        <v>8</v>
      </c>
      <c r="U17" s="56">
        <v>19.512195121951219</v>
      </c>
      <c r="V17" s="110">
        <v>14</v>
      </c>
      <c r="W17" s="56">
        <v>50</v>
      </c>
      <c r="X17" s="110">
        <v>7</v>
      </c>
      <c r="Y17" s="56">
        <v>41.176470588235297</v>
      </c>
    </row>
    <row r="18" spans="2:25" x14ac:dyDescent="0.15">
      <c r="B18" s="228"/>
      <c r="C18" s="121" t="s">
        <v>72</v>
      </c>
      <c r="D18" s="55">
        <v>5</v>
      </c>
      <c r="E18" s="56">
        <v>4.8543689320388346</v>
      </c>
      <c r="F18" s="110">
        <v>0</v>
      </c>
      <c r="G18" s="56">
        <v>0</v>
      </c>
      <c r="H18" s="110">
        <v>0</v>
      </c>
      <c r="I18" s="56">
        <v>0</v>
      </c>
      <c r="J18" s="110">
        <v>0</v>
      </c>
      <c r="K18" s="56">
        <v>0</v>
      </c>
      <c r="L18" s="110">
        <v>0</v>
      </c>
      <c r="M18" s="56">
        <v>0</v>
      </c>
      <c r="N18" s="110">
        <v>1</v>
      </c>
      <c r="O18" s="56">
        <v>4</v>
      </c>
      <c r="P18" s="110">
        <v>2</v>
      </c>
      <c r="Q18" s="56">
        <v>8</v>
      </c>
      <c r="R18" s="110">
        <v>2</v>
      </c>
      <c r="S18" s="57">
        <v>28.571428571428573</v>
      </c>
      <c r="T18" s="58">
        <v>0</v>
      </c>
      <c r="U18" s="56">
        <v>0</v>
      </c>
      <c r="V18" s="110">
        <v>2</v>
      </c>
      <c r="W18" s="56">
        <v>7.1428571428571432</v>
      </c>
      <c r="X18" s="110">
        <v>3</v>
      </c>
      <c r="Y18" s="56">
        <v>17.647058823529413</v>
      </c>
    </row>
    <row r="19" spans="2:25" ht="37.5" x14ac:dyDescent="0.15">
      <c r="B19" s="228"/>
      <c r="C19" s="121" t="s">
        <v>73</v>
      </c>
      <c r="D19" s="55">
        <v>11</v>
      </c>
      <c r="E19" s="56">
        <v>10.679611650485437</v>
      </c>
      <c r="F19" s="110">
        <v>0</v>
      </c>
      <c r="G19" s="56">
        <v>0</v>
      </c>
      <c r="H19" s="110">
        <v>0</v>
      </c>
      <c r="I19" s="56">
        <v>0</v>
      </c>
      <c r="J19" s="110">
        <v>0</v>
      </c>
      <c r="K19" s="56">
        <v>0</v>
      </c>
      <c r="L19" s="110">
        <v>1</v>
      </c>
      <c r="M19" s="56">
        <v>5.5555555555555554</v>
      </c>
      <c r="N19" s="110">
        <v>2</v>
      </c>
      <c r="O19" s="56">
        <v>8</v>
      </c>
      <c r="P19" s="110">
        <v>5</v>
      </c>
      <c r="Q19" s="56">
        <v>20</v>
      </c>
      <c r="R19" s="110">
        <v>3</v>
      </c>
      <c r="S19" s="57">
        <v>42.857142857142854</v>
      </c>
      <c r="T19" s="58">
        <v>2</v>
      </c>
      <c r="U19" s="56">
        <v>4.8780487804878048</v>
      </c>
      <c r="V19" s="110">
        <v>4</v>
      </c>
      <c r="W19" s="56">
        <v>14.285714285714286</v>
      </c>
      <c r="X19" s="110">
        <v>5</v>
      </c>
      <c r="Y19" s="56">
        <v>29.411764705882351</v>
      </c>
    </row>
    <row r="20" spans="2:25" x14ac:dyDescent="0.15">
      <c r="B20" s="240"/>
      <c r="C20" s="121" t="s">
        <v>74</v>
      </c>
      <c r="D20" s="55">
        <v>12</v>
      </c>
      <c r="E20" s="56">
        <v>11.650485436893204</v>
      </c>
      <c r="F20" s="110">
        <v>0</v>
      </c>
      <c r="G20" s="56">
        <v>0</v>
      </c>
      <c r="H20" s="110">
        <v>0</v>
      </c>
      <c r="I20" s="56">
        <v>0</v>
      </c>
      <c r="J20" s="110">
        <v>2</v>
      </c>
      <c r="K20" s="56">
        <v>18.181818181818183</v>
      </c>
      <c r="L20" s="110">
        <v>1</v>
      </c>
      <c r="M20" s="56">
        <v>5.5555555555555554</v>
      </c>
      <c r="N20" s="110">
        <v>4</v>
      </c>
      <c r="O20" s="56">
        <v>16</v>
      </c>
      <c r="P20" s="110">
        <v>4</v>
      </c>
      <c r="Q20" s="56">
        <v>16</v>
      </c>
      <c r="R20" s="110">
        <v>1</v>
      </c>
      <c r="S20" s="57">
        <v>14.285714285714286</v>
      </c>
      <c r="T20" s="58">
        <v>6</v>
      </c>
      <c r="U20" s="56">
        <v>14.634146341463415</v>
      </c>
      <c r="V20" s="110">
        <v>4</v>
      </c>
      <c r="W20" s="56">
        <v>14.285714285714286</v>
      </c>
      <c r="X20" s="110">
        <v>2</v>
      </c>
      <c r="Y20" s="56">
        <v>11.764705882352942</v>
      </c>
    </row>
    <row r="21" spans="2:25" ht="38.25" thickBot="1" x14ac:dyDescent="0.2">
      <c r="B21" s="241"/>
      <c r="C21" s="122" t="s">
        <v>75</v>
      </c>
      <c r="D21" s="68">
        <v>4</v>
      </c>
      <c r="E21" s="69">
        <v>3.883495145631068</v>
      </c>
      <c r="F21" s="103">
        <v>0</v>
      </c>
      <c r="G21" s="69">
        <v>0</v>
      </c>
      <c r="H21" s="103">
        <v>0</v>
      </c>
      <c r="I21" s="69">
        <v>0</v>
      </c>
      <c r="J21" s="103">
        <v>0</v>
      </c>
      <c r="K21" s="69">
        <v>0</v>
      </c>
      <c r="L21" s="103">
        <v>0</v>
      </c>
      <c r="M21" s="69">
        <v>0</v>
      </c>
      <c r="N21" s="103">
        <v>1</v>
      </c>
      <c r="O21" s="69">
        <v>4</v>
      </c>
      <c r="P21" s="103">
        <v>3</v>
      </c>
      <c r="Q21" s="69">
        <v>12</v>
      </c>
      <c r="R21" s="103">
        <v>0</v>
      </c>
      <c r="S21" s="70">
        <v>0</v>
      </c>
      <c r="T21" s="71">
        <v>0</v>
      </c>
      <c r="U21" s="69">
        <v>0</v>
      </c>
      <c r="V21" s="103">
        <v>4</v>
      </c>
      <c r="W21" s="69">
        <v>14.285714285714286</v>
      </c>
      <c r="X21" s="103">
        <v>0</v>
      </c>
      <c r="Y21" s="69">
        <v>0</v>
      </c>
    </row>
    <row r="22" spans="2:25" ht="19.5" thickTop="1" x14ac:dyDescent="0.15">
      <c r="B22" s="239" t="s">
        <v>40</v>
      </c>
      <c r="C22" s="123" t="s">
        <v>8</v>
      </c>
      <c r="D22" s="73">
        <v>161</v>
      </c>
      <c r="E22" s="74">
        <v>100</v>
      </c>
      <c r="F22" s="104">
        <v>6</v>
      </c>
      <c r="G22" s="74">
        <v>100</v>
      </c>
      <c r="H22" s="104">
        <v>13</v>
      </c>
      <c r="I22" s="74">
        <v>100</v>
      </c>
      <c r="J22" s="104">
        <v>16</v>
      </c>
      <c r="K22" s="74">
        <v>100</v>
      </c>
      <c r="L22" s="104">
        <v>37</v>
      </c>
      <c r="M22" s="74">
        <v>100</v>
      </c>
      <c r="N22" s="104">
        <v>32</v>
      </c>
      <c r="O22" s="74">
        <v>100</v>
      </c>
      <c r="P22" s="104">
        <v>39</v>
      </c>
      <c r="Q22" s="74">
        <v>100</v>
      </c>
      <c r="R22" s="104">
        <v>18</v>
      </c>
      <c r="S22" s="75">
        <v>100</v>
      </c>
      <c r="T22" s="76">
        <v>64</v>
      </c>
      <c r="U22" s="74">
        <v>100</v>
      </c>
      <c r="V22" s="104">
        <v>45</v>
      </c>
      <c r="W22" s="74">
        <v>100</v>
      </c>
      <c r="X22" s="104">
        <v>33</v>
      </c>
      <c r="Y22" s="74">
        <v>100</v>
      </c>
    </row>
    <row r="23" spans="2:25" x14ac:dyDescent="0.15">
      <c r="B23" s="228"/>
      <c r="C23" s="119" t="s">
        <v>69</v>
      </c>
      <c r="D23" s="50">
        <v>95</v>
      </c>
      <c r="E23" s="51">
        <v>59.006211180124225</v>
      </c>
      <c r="F23" s="102">
        <v>6</v>
      </c>
      <c r="G23" s="51">
        <v>100</v>
      </c>
      <c r="H23" s="102">
        <v>13</v>
      </c>
      <c r="I23" s="51">
        <v>100</v>
      </c>
      <c r="J23" s="102">
        <v>16</v>
      </c>
      <c r="K23" s="51">
        <v>100</v>
      </c>
      <c r="L23" s="102">
        <v>30</v>
      </c>
      <c r="M23" s="51">
        <v>81.081081081081081</v>
      </c>
      <c r="N23" s="102">
        <v>14</v>
      </c>
      <c r="O23" s="51">
        <v>43.75</v>
      </c>
      <c r="P23" s="102">
        <v>10</v>
      </c>
      <c r="Q23" s="51">
        <v>25.641025641025642</v>
      </c>
      <c r="R23" s="102">
        <v>6</v>
      </c>
      <c r="S23" s="52">
        <v>33.333333333333336</v>
      </c>
      <c r="T23" s="53">
        <v>53</v>
      </c>
      <c r="U23" s="51">
        <v>82.8125</v>
      </c>
      <c r="V23" s="102">
        <v>15</v>
      </c>
      <c r="W23" s="51">
        <v>33.333333333333336</v>
      </c>
      <c r="X23" s="102">
        <v>8</v>
      </c>
      <c r="Y23" s="51">
        <v>24.242424242424242</v>
      </c>
    </row>
    <row r="24" spans="2:25" x14ac:dyDescent="0.15">
      <c r="B24" s="228"/>
      <c r="C24" s="120" t="s">
        <v>70</v>
      </c>
      <c r="D24" s="60">
        <v>66</v>
      </c>
      <c r="E24" s="61">
        <v>40.993788819875775</v>
      </c>
      <c r="F24" s="105">
        <v>0</v>
      </c>
      <c r="G24" s="61">
        <v>0</v>
      </c>
      <c r="H24" s="105">
        <v>0</v>
      </c>
      <c r="I24" s="61">
        <v>0</v>
      </c>
      <c r="J24" s="105">
        <v>0</v>
      </c>
      <c r="K24" s="61">
        <v>0</v>
      </c>
      <c r="L24" s="105">
        <v>7</v>
      </c>
      <c r="M24" s="61">
        <v>18.918918918918919</v>
      </c>
      <c r="N24" s="105">
        <v>18</v>
      </c>
      <c r="O24" s="61">
        <v>56.25</v>
      </c>
      <c r="P24" s="105">
        <v>29</v>
      </c>
      <c r="Q24" s="61">
        <v>74.358974358974365</v>
      </c>
      <c r="R24" s="105">
        <v>12</v>
      </c>
      <c r="S24" s="62">
        <v>66.666666666666671</v>
      </c>
      <c r="T24" s="63">
        <v>11</v>
      </c>
      <c r="U24" s="61">
        <v>17.1875</v>
      </c>
      <c r="V24" s="105">
        <v>30</v>
      </c>
      <c r="W24" s="61">
        <v>66.666666666666671</v>
      </c>
      <c r="X24" s="105">
        <v>25</v>
      </c>
      <c r="Y24" s="61">
        <v>75.757575757575751</v>
      </c>
    </row>
    <row r="25" spans="2:25" x14ac:dyDescent="0.15">
      <c r="B25" s="228"/>
      <c r="C25" s="121" t="s">
        <v>71</v>
      </c>
      <c r="D25" s="55">
        <v>43</v>
      </c>
      <c r="E25" s="56">
        <v>26.70807453416149</v>
      </c>
      <c r="F25" s="110">
        <v>0</v>
      </c>
      <c r="G25" s="56">
        <v>0</v>
      </c>
      <c r="H25" s="110">
        <v>0</v>
      </c>
      <c r="I25" s="56">
        <v>0</v>
      </c>
      <c r="J25" s="110">
        <v>0</v>
      </c>
      <c r="K25" s="56">
        <v>0</v>
      </c>
      <c r="L25" s="110">
        <v>3</v>
      </c>
      <c r="M25" s="56">
        <v>8.1081081081081088</v>
      </c>
      <c r="N25" s="110">
        <v>9</v>
      </c>
      <c r="O25" s="56">
        <v>28.125</v>
      </c>
      <c r="P25" s="110">
        <v>20</v>
      </c>
      <c r="Q25" s="56">
        <v>51.282051282051285</v>
      </c>
      <c r="R25" s="110">
        <v>11</v>
      </c>
      <c r="S25" s="57">
        <v>61.111111111111114</v>
      </c>
      <c r="T25" s="58">
        <v>5</v>
      </c>
      <c r="U25" s="56">
        <v>7.8125</v>
      </c>
      <c r="V25" s="110">
        <v>17</v>
      </c>
      <c r="W25" s="56">
        <v>37.777777777777779</v>
      </c>
      <c r="X25" s="110">
        <v>21</v>
      </c>
      <c r="Y25" s="56">
        <v>63.636363636363633</v>
      </c>
    </row>
    <row r="26" spans="2:25" x14ac:dyDescent="0.15">
      <c r="B26" s="228"/>
      <c r="C26" s="121" t="s">
        <v>72</v>
      </c>
      <c r="D26" s="55">
        <v>4</v>
      </c>
      <c r="E26" s="56">
        <v>2.4844720496894408</v>
      </c>
      <c r="F26" s="110">
        <v>0</v>
      </c>
      <c r="G26" s="56">
        <v>0</v>
      </c>
      <c r="H26" s="110">
        <v>0</v>
      </c>
      <c r="I26" s="56">
        <v>0</v>
      </c>
      <c r="J26" s="110">
        <v>0</v>
      </c>
      <c r="K26" s="56">
        <v>0</v>
      </c>
      <c r="L26" s="110">
        <v>0</v>
      </c>
      <c r="M26" s="56">
        <v>0</v>
      </c>
      <c r="N26" s="110">
        <v>1</v>
      </c>
      <c r="O26" s="56">
        <v>3.125</v>
      </c>
      <c r="P26" s="110">
        <v>2</v>
      </c>
      <c r="Q26" s="56">
        <v>5.1282051282051286</v>
      </c>
      <c r="R26" s="110">
        <v>1</v>
      </c>
      <c r="S26" s="57">
        <v>5.5555555555555554</v>
      </c>
      <c r="T26" s="58">
        <v>0</v>
      </c>
      <c r="U26" s="56">
        <v>0</v>
      </c>
      <c r="V26" s="110">
        <v>1</v>
      </c>
      <c r="W26" s="56">
        <v>2.2222222222222223</v>
      </c>
      <c r="X26" s="110">
        <v>3</v>
      </c>
      <c r="Y26" s="56">
        <v>9.0909090909090917</v>
      </c>
    </row>
    <row r="27" spans="2:25" ht="37.5" x14ac:dyDescent="0.15">
      <c r="B27" s="228"/>
      <c r="C27" s="121" t="s">
        <v>73</v>
      </c>
      <c r="D27" s="55">
        <v>9</v>
      </c>
      <c r="E27" s="56">
        <v>5.5900621118012426</v>
      </c>
      <c r="F27" s="110">
        <v>0</v>
      </c>
      <c r="G27" s="56">
        <v>0</v>
      </c>
      <c r="H27" s="110">
        <v>0</v>
      </c>
      <c r="I27" s="56">
        <v>0</v>
      </c>
      <c r="J27" s="110">
        <v>0</v>
      </c>
      <c r="K27" s="56">
        <v>0</v>
      </c>
      <c r="L27" s="110">
        <v>0</v>
      </c>
      <c r="M27" s="56">
        <v>0</v>
      </c>
      <c r="N27" s="110">
        <v>4</v>
      </c>
      <c r="O27" s="56">
        <v>12.5</v>
      </c>
      <c r="P27" s="110">
        <v>2</v>
      </c>
      <c r="Q27" s="56">
        <v>5.1282051282051286</v>
      </c>
      <c r="R27" s="110">
        <v>3</v>
      </c>
      <c r="S27" s="57">
        <v>16.666666666666668</v>
      </c>
      <c r="T27" s="58">
        <v>2</v>
      </c>
      <c r="U27" s="56">
        <v>3.125</v>
      </c>
      <c r="V27" s="110">
        <v>3</v>
      </c>
      <c r="W27" s="56">
        <v>6.666666666666667</v>
      </c>
      <c r="X27" s="110">
        <v>4</v>
      </c>
      <c r="Y27" s="56">
        <v>12.121212121212121</v>
      </c>
    </row>
    <row r="28" spans="2:25" x14ac:dyDescent="0.15">
      <c r="B28" s="240"/>
      <c r="C28" s="121" t="s">
        <v>74</v>
      </c>
      <c r="D28" s="55">
        <v>36</v>
      </c>
      <c r="E28" s="56">
        <v>22.36024844720497</v>
      </c>
      <c r="F28" s="110">
        <v>0</v>
      </c>
      <c r="G28" s="56">
        <v>0</v>
      </c>
      <c r="H28" s="110">
        <v>0</v>
      </c>
      <c r="I28" s="56">
        <v>0</v>
      </c>
      <c r="J28" s="110">
        <v>0</v>
      </c>
      <c r="K28" s="56">
        <v>0</v>
      </c>
      <c r="L28" s="110">
        <v>4</v>
      </c>
      <c r="M28" s="56">
        <v>10.810810810810811</v>
      </c>
      <c r="N28" s="110">
        <v>12</v>
      </c>
      <c r="O28" s="56">
        <v>37.5</v>
      </c>
      <c r="P28" s="110">
        <v>15</v>
      </c>
      <c r="Q28" s="56">
        <v>38.46153846153846</v>
      </c>
      <c r="R28" s="110">
        <v>5</v>
      </c>
      <c r="S28" s="57">
        <v>27.777777777777779</v>
      </c>
      <c r="T28" s="58">
        <v>7</v>
      </c>
      <c r="U28" s="56">
        <v>10.9375</v>
      </c>
      <c r="V28" s="110">
        <v>17</v>
      </c>
      <c r="W28" s="56">
        <v>37.777777777777779</v>
      </c>
      <c r="X28" s="110">
        <v>12</v>
      </c>
      <c r="Y28" s="56">
        <v>36.363636363636367</v>
      </c>
    </row>
    <row r="29" spans="2:25" ht="37.5" x14ac:dyDescent="0.15">
      <c r="B29" s="240"/>
      <c r="C29" s="120" t="s">
        <v>75</v>
      </c>
      <c r="D29" s="60">
        <v>3</v>
      </c>
      <c r="E29" s="61">
        <v>1.8633540372670807</v>
      </c>
      <c r="F29" s="105">
        <v>0</v>
      </c>
      <c r="G29" s="61">
        <v>0</v>
      </c>
      <c r="H29" s="105">
        <v>0</v>
      </c>
      <c r="I29" s="61">
        <v>0</v>
      </c>
      <c r="J29" s="105">
        <v>0</v>
      </c>
      <c r="K29" s="61">
        <v>0</v>
      </c>
      <c r="L29" s="105">
        <v>0</v>
      </c>
      <c r="M29" s="61">
        <v>0</v>
      </c>
      <c r="N29" s="105">
        <v>0</v>
      </c>
      <c r="O29" s="61">
        <v>0</v>
      </c>
      <c r="P29" s="105">
        <v>2</v>
      </c>
      <c r="Q29" s="61">
        <v>5.1282051282051286</v>
      </c>
      <c r="R29" s="105">
        <v>1</v>
      </c>
      <c r="S29" s="62">
        <v>5.5555555555555554</v>
      </c>
      <c r="T29" s="63">
        <v>0</v>
      </c>
      <c r="U29" s="61">
        <v>0</v>
      </c>
      <c r="V29" s="105">
        <v>2</v>
      </c>
      <c r="W29" s="61">
        <v>4.4444444444444446</v>
      </c>
      <c r="X29" s="105">
        <v>1</v>
      </c>
      <c r="Y29" s="61">
        <v>3.0303030303030303</v>
      </c>
    </row>
    <row r="30" spans="2:25" x14ac:dyDescent="0.15">
      <c r="B30" s="124"/>
      <c r="C30" s="125" t="s">
        <v>76</v>
      </c>
      <c r="Y30" s="3"/>
    </row>
  </sheetData>
  <mergeCells count="14">
    <mergeCell ref="V4:W4"/>
    <mergeCell ref="X4:Y4"/>
    <mergeCell ref="B6:B13"/>
    <mergeCell ref="D4:E4"/>
    <mergeCell ref="F4:G4"/>
    <mergeCell ref="H4:I4"/>
    <mergeCell ref="J4:K4"/>
    <mergeCell ref="L4:M4"/>
    <mergeCell ref="N4:O4"/>
    <mergeCell ref="B14:B21"/>
    <mergeCell ref="B22:B29"/>
    <mergeCell ref="P4:Q4"/>
    <mergeCell ref="R4:S4"/>
    <mergeCell ref="T4:U4"/>
  </mergeCells>
  <phoneticPr fontId="18"/>
  <printOptions horizontalCentered="1"/>
  <pageMargins left="0.31496062992125984" right="0.31496062992125984" top="0.59055118110236227" bottom="0.39370078740157483" header="0.31496062992125984" footer="0.19685039370078741"/>
  <pageSetup paperSize="9" scale="63" firstPageNumber="144" orientation="landscape" useFirstPageNumber="1" horizontalDpi="1200" verticalDpi="1200" r:id="rId1"/>
  <headerFooter>
    <oddFooter>&amp;C&amp;"HG丸ｺﾞｼｯｸM-PRO,標準"&amp;8鳥取県福祉保健部健康医療局健康政策課
―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35</vt:i4>
      </vt:variant>
      <vt:variant>
        <vt:lpstr>名前付き一覧</vt:lpstr>
      </vt:variant>
      <vt:variant>
        <vt:i4>46</vt:i4>
      </vt:variant>
    </vt:vector>
  </HeadingPairs>
  <TitlesOfParts>
    <vt:vector size="81" baseType="lpstr">
      <vt:lpstr>タイトル</vt:lpstr>
      <vt:lpstr>01</vt:lpstr>
      <vt:lpstr>02</vt:lpstr>
      <vt:lpstr>03</vt:lpstr>
      <vt:lpstr>04</vt:lpstr>
      <vt:lpstr>05</vt:lpstr>
      <vt:lpstr>06</vt:lpstr>
      <vt:lpstr>07</vt:lpstr>
      <vt:lpstr>08</vt:lpstr>
      <vt:lpstr>09</vt:lpstr>
      <vt:lpstr>10</vt:lpstr>
      <vt:lpstr>11</vt:lpstr>
      <vt:lpstr>12</vt:lpstr>
      <vt:lpstr>13</vt:lpstr>
      <vt:lpstr>14</vt:lpstr>
      <vt:lpstr>15</vt:lpstr>
      <vt:lpstr>16</vt:lpstr>
      <vt:lpstr>17</vt:lpstr>
      <vt:lpstr>18</vt:lpstr>
      <vt:lpstr>19</vt:lpstr>
      <vt:lpstr>20</vt:lpstr>
      <vt:lpstr>21</vt:lpstr>
      <vt:lpstr>22</vt:lpstr>
      <vt:lpstr>23</vt:lpstr>
      <vt:lpstr>24</vt:lpstr>
      <vt:lpstr>25</vt:lpstr>
      <vt:lpstr>26</vt:lpstr>
      <vt:lpstr>27</vt:lpstr>
      <vt:lpstr>28</vt:lpstr>
      <vt:lpstr>29</vt:lpstr>
      <vt:lpstr>30</vt:lpstr>
      <vt:lpstr>31</vt:lpstr>
      <vt:lpstr>31-2</vt:lpstr>
      <vt:lpstr>32</vt:lpstr>
      <vt:lpstr>32-2</vt:lpstr>
      <vt:lpstr>'01'!Print_Area</vt:lpstr>
      <vt:lpstr>'02'!Print_Area</vt:lpstr>
      <vt:lpstr>'03'!Print_Area</vt:lpstr>
      <vt:lpstr>'04'!Print_Area</vt:lpstr>
      <vt:lpstr>'05'!Print_Area</vt:lpstr>
      <vt:lpstr>'06'!Print_Area</vt:lpstr>
      <vt:lpstr>'07'!Print_Area</vt:lpstr>
      <vt:lpstr>'08'!Print_Area</vt:lpstr>
      <vt:lpstr>'09'!Print_Area</vt:lpstr>
      <vt:lpstr>'10'!Print_Area</vt:lpstr>
      <vt:lpstr>'11'!Print_Area</vt:lpstr>
      <vt:lpstr>'12'!Print_Area</vt:lpstr>
      <vt:lpstr>'13'!Print_Area</vt:lpstr>
      <vt:lpstr>'14'!Print_Area</vt:lpstr>
      <vt:lpstr>'15'!Print_Area</vt:lpstr>
      <vt:lpstr>'16'!Print_Area</vt:lpstr>
      <vt:lpstr>'17'!Print_Area</vt:lpstr>
      <vt:lpstr>'18'!Print_Area</vt:lpstr>
      <vt:lpstr>'19'!Print_Area</vt:lpstr>
      <vt:lpstr>'20'!Print_Area</vt:lpstr>
      <vt:lpstr>'21'!Print_Area</vt:lpstr>
      <vt:lpstr>'22'!Print_Area</vt:lpstr>
      <vt:lpstr>'23'!Print_Area</vt:lpstr>
      <vt:lpstr>'26'!Print_Area</vt:lpstr>
      <vt:lpstr>'27'!Print_Area</vt:lpstr>
      <vt:lpstr>'28'!Print_Area</vt:lpstr>
      <vt:lpstr>'30'!Print_Area</vt:lpstr>
      <vt:lpstr>'31'!Print_Area</vt:lpstr>
      <vt:lpstr>'31-2'!Print_Area</vt:lpstr>
      <vt:lpstr>'32'!Print_Area</vt:lpstr>
      <vt:lpstr>'32-2'!Print_Area</vt:lpstr>
      <vt:lpstr>'09'!Print_Titles</vt:lpstr>
      <vt:lpstr>'10'!Print_Titles</vt:lpstr>
      <vt:lpstr>'11'!Print_Titles</vt:lpstr>
      <vt:lpstr>'12'!Print_Titles</vt:lpstr>
      <vt:lpstr>'14'!Print_Titles</vt:lpstr>
      <vt:lpstr>'15'!Print_Titles</vt:lpstr>
      <vt:lpstr>'17'!Print_Titles</vt:lpstr>
      <vt:lpstr>'18'!Print_Titles</vt:lpstr>
      <vt:lpstr>'20'!Print_Titles</vt:lpstr>
      <vt:lpstr>'22'!Print_Titles</vt:lpstr>
      <vt:lpstr>'23'!Print_Titles</vt:lpstr>
      <vt:lpstr>'31'!Print_Titles</vt:lpstr>
      <vt:lpstr>'31-2'!Print_Titles</vt:lpstr>
      <vt:lpstr>'32'!Print_Titles</vt:lpstr>
      <vt:lpstr>'32-2'!Print_Titles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渡辺 やす子</cp:lastModifiedBy>
  <cp:lastPrinted>2019-12-03T00:58:23Z</cp:lastPrinted>
  <dcterms:modified xsi:type="dcterms:W3CDTF">2019-12-03T01:31:16Z</dcterms:modified>
</cp:coreProperties>
</file>