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600" yWindow="120" windowWidth="19395" windowHeight="7830"/>
  </bookViews>
  <sheets>
    <sheet name="男女計" sheetId="1" r:id="rId1"/>
    <sheet name="男計" sheetId="4" r:id="rId2"/>
    <sheet name="女計" sheetId="5" r:id="rId3"/>
  </sheets>
  <definedNames>
    <definedName name="_xlnm.Print_Area" localSheetId="1">男計!$A$1:$X$39</definedName>
    <definedName name="_xlnm.Print_Area" localSheetId="0">男女計!$A$1:$X$39</definedName>
  </definedNames>
  <calcPr calcId="152511" forceFullCalc="1"/>
</workbook>
</file>

<file path=xl/calcChain.xml><?xml version="1.0" encoding="utf-8"?>
<calcChain xmlns="http://schemas.openxmlformats.org/spreadsheetml/2006/main">
  <c r="E30" i="4" l="1"/>
  <c r="E20" i="4"/>
  <c r="E25" i="4"/>
  <c r="E29" i="1"/>
  <c r="T25" i="1"/>
  <c r="P22" i="1"/>
  <c r="E20" i="1"/>
  <c r="E25" i="1" l="1"/>
  <c r="T38" i="5" l="1"/>
  <c r="P38" i="5"/>
  <c r="O38" i="5"/>
  <c r="M38" i="5"/>
  <c r="L38" i="5"/>
  <c r="F38" i="5"/>
  <c r="E38" i="5"/>
  <c r="T37" i="5"/>
  <c r="P37" i="5"/>
  <c r="O37" i="5"/>
  <c r="M37" i="5"/>
  <c r="L37" i="5"/>
  <c r="F37" i="5"/>
  <c r="E37" i="5"/>
  <c r="T36" i="5"/>
  <c r="P36" i="5"/>
  <c r="O36" i="5"/>
  <c r="M36" i="5"/>
  <c r="L36" i="5"/>
  <c r="F36" i="5"/>
  <c r="E36" i="5"/>
  <c r="T35" i="5"/>
  <c r="P35" i="5"/>
  <c r="O35" i="5"/>
  <c r="M35" i="5"/>
  <c r="L35" i="5"/>
  <c r="F35" i="5"/>
  <c r="E35" i="5"/>
  <c r="T34" i="5"/>
  <c r="P34" i="5"/>
  <c r="O34" i="5"/>
  <c r="M34" i="5"/>
  <c r="L34" i="5"/>
  <c r="F34" i="5"/>
  <c r="E34" i="5"/>
  <c r="T33" i="5"/>
  <c r="P33" i="5"/>
  <c r="O33" i="5"/>
  <c r="M33" i="5"/>
  <c r="L33" i="5"/>
  <c r="F33" i="5"/>
  <c r="E33" i="5"/>
  <c r="T32" i="5"/>
  <c r="P32" i="5"/>
  <c r="O32" i="5"/>
  <c r="M32" i="5"/>
  <c r="L32" i="5"/>
  <c r="F32" i="5"/>
  <c r="E32" i="5"/>
  <c r="T31" i="5"/>
  <c r="P31" i="5"/>
  <c r="O31" i="5"/>
  <c r="M31" i="5"/>
  <c r="L31" i="5"/>
  <c r="F31" i="5"/>
  <c r="E31" i="5"/>
  <c r="T30" i="5"/>
  <c r="P30" i="5"/>
  <c r="O30" i="5"/>
  <c r="M30" i="5"/>
  <c r="L30" i="5"/>
  <c r="F30" i="5"/>
  <c r="E30" i="5"/>
  <c r="T29" i="5"/>
  <c r="P29" i="5"/>
  <c r="O29" i="5"/>
  <c r="M29" i="5"/>
  <c r="L29" i="5"/>
  <c r="F29" i="5"/>
  <c r="E29" i="5"/>
  <c r="T28" i="5"/>
  <c r="P28" i="5"/>
  <c r="O28" i="5"/>
  <c r="M28" i="5"/>
  <c r="L28" i="5"/>
  <c r="F28" i="5"/>
  <c r="E28" i="5"/>
  <c r="T27" i="5"/>
  <c r="P27" i="5"/>
  <c r="O27" i="5"/>
  <c r="M27" i="5"/>
  <c r="L27" i="5"/>
  <c r="F27" i="5"/>
  <c r="E27" i="5"/>
  <c r="T26" i="5"/>
  <c r="P26" i="5"/>
  <c r="O26" i="5"/>
  <c r="M26" i="5"/>
  <c r="L26" i="5"/>
  <c r="F26" i="5"/>
  <c r="E26" i="5"/>
  <c r="T25" i="5"/>
  <c r="P25" i="5"/>
  <c r="O25" i="5"/>
  <c r="M25" i="5"/>
  <c r="L25" i="5"/>
  <c r="F25" i="5"/>
  <c r="E25" i="5"/>
  <c r="T24" i="5"/>
  <c r="T12" i="5" s="1"/>
  <c r="P24" i="5"/>
  <c r="P12" i="5" s="1"/>
  <c r="O24" i="5"/>
  <c r="O12" i="5" s="1"/>
  <c r="M24" i="5"/>
  <c r="L24" i="5"/>
  <c r="F24" i="5"/>
  <c r="F12" i="5" s="1"/>
  <c r="E24" i="5"/>
  <c r="T23" i="5"/>
  <c r="P23" i="5"/>
  <c r="O23" i="5"/>
  <c r="M23" i="5"/>
  <c r="L23" i="5"/>
  <c r="F23" i="5"/>
  <c r="E23" i="5"/>
  <c r="T22" i="5"/>
  <c r="P22" i="5"/>
  <c r="O22" i="5"/>
  <c r="M22" i="5"/>
  <c r="L22" i="5"/>
  <c r="F22" i="5"/>
  <c r="E22" i="5"/>
  <c r="T21" i="5"/>
  <c r="P21" i="5"/>
  <c r="O21" i="5"/>
  <c r="M21" i="5"/>
  <c r="L21" i="5"/>
  <c r="F21" i="5"/>
  <c r="E21" i="5"/>
  <c r="T20" i="5"/>
  <c r="P20" i="5"/>
  <c r="O20" i="5"/>
  <c r="M20" i="5"/>
  <c r="L20" i="5"/>
  <c r="F20" i="5"/>
  <c r="E20" i="5"/>
  <c r="W16" i="5"/>
  <c r="V16" i="5"/>
  <c r="U16" i="5"/>
  <c r="S16" i="5"/>
  <c r="R16" i="5"/>
  <c r="Q16" i="5"/>
  <c r="J16" i="5"/>
  <c r="I16" i="5"/>
  <c r="H16" i="5"/>
  <c r="G16" i="5"/>
  <c r="C16" i="5"/>
  <c r="W15" i="5"/>
  <c r="V15" i="5"/>
  <c r="U15" i="5"/>
  <c r="S15" i="5"/>
  <c r="R15" i="5"/>
  <c r="Q15" i="5"/>
  <c r="J15" i="5"/>
  <c r="I15" i="5"/>
  <c r="H15" i="5"/>
  <c r="G15" i="5"/>
  <c r="C15" i="5"/>
  <c r="W14" i="5"/>
  <c r="W18" i="5" s="1"/>
  <c r="V14" i="5"/>
  <c r="V18" i="5" s="1"/>
  <c r="U14" i="5"/>
  <c r="U18" i="5" s="1"/>
  <c r="S14" i="5"/>
  <c r="S18" i="5" s="1"/>
  <c r="R14" i="5"/>
  <c r="R18" i="5" s="1"/>
  <c r="Q14" i="5"/>
  <c r="Q18" i="5" s="1"/>
  <c r="J14" i="5"/>
  <c r="J18" i="5" s="1"/>
  <c r="I14" i="5"/>
  <c r="I18" i="5" s="1"/>
  <c r="H14" i="5"/>
  <c r="H18" i="5" s="1"/>
  <c r="G14" i="5"/>
  <c r="G18" i="5" s="1"/>
  <c r="C14" i="5"/>
  <c r="C18" i="5" s="1"/>
  <c r="W13" i="5"/>
  <c r="V13" i="5"/>
  <c r="U13" i="5"/>
  <c r="S13" i="5"/>
  <c r="R13" i="5"/>
  <c r="Q13" i="5"/>
  <c r="J13" i="5"/>
  <c r="I13" i="5"/>
  <c r="H13" i="5"/>
  <c r="G13" i="5"/>
  <c r="C13" i="5"/>
  <c r="W12" i="5"/>
  <c r="V12" i="5"/>
  <c r="U12" i="5"/>
  <c r="S12" i="5"/>
  <c r="R12" i="5"/>
  <c r="Q12" i="5"/>
  <c r="J12" i="5"/>
  <c r="I12" i="5"/>
  <c r="H12" i="5"/>
  <c r="G12" i="5"/>
  <c r="C12" i="5"/>
  <c r="W10" i="5"/>
  <c r="V10" i="5"/>
  <c r="U10" i="5"/>
  <c r="S10" i="5"/>
  <c r="R10" i="5"/>
  <c r="Q10" i="5"/>
  <c r="J10" i="5"/>
  <c r="I10" i="5"/>
  <c r="H10" i="5"/>
  <c r="G10" i="5"/>
  <c r="C10" i="5"/>
  <c r="T38" i="4"/>
  <c r="P38" i="4"/>
  <c r="O38" i="4"/>
  <c r="M38" i="4"/>
  <c r="L38" i="4"/>
  <c r="F38" i="4"/>
  <c r="E38" i="4"/>
  <c r="T37" i="4"/>
  <c r="P37" i="4"/>
  <c r="O37" i="4"/>
  <c r="M37" i="4"/>
  <c r="L37" i="4"/>
  <c r="F37" i="4"/>
  <c r="E37" i="4"/>
  <c r="T36" i="4"/>
  <c r="P36" i="4"/>
  <c r="O36" i="4"/>
  <c r="M36" i="4"/>
  <c r="L36" i="4"/>
  <c r="F36" i="4"/>
  <c r="E36" i="4"/>
  <c r="T35" i="4"/>
  <c r="P35" i="4"/>
  <c r="O35" i="4"/>
  <c r="M35" i="4"/>
  <c r="L35" i="4"/>
  <c r="F35" i="4"/>
  <c r="E35" i="4"/>
  <c r="T34" i="4"/>
  <c r="P34" i="4"/>
  <c r="O34" i="4"/>
  <c r="M34" i="4"/>
  <c r="L34" i="4"/>
  <c r="F34" i="4"/>
  <c r="E34" i="4"/>
  <c r="T33" i="4"/>
  <c r="P33" i="4"/>
  <c r="O33" i="4"/>
  <c r="M33" i="4"/>
  <c r="L33" i="4"/>
  <c r="F33" i="4"/>
  <c r="E33" i="4"/>
  <c r="T32" i="4"/>
  <c r="P32" i="4"/>
  <c r="O32" i="4"/>
  <c r="M32" i="4"/>
  <c r="L32" i="4"/>
  <c r="F32" i="4"/>
  <c r="E32" i="4"/>
  <c r="T31" i="4"/>
  <c r="P31" i="4"/>
  <c r="O31" i="4"/>
  <c r="M31" i="4"/>
  <c r="L31" i="4"/>
  <c r="F31" i="4"/>
  <c r="E31" i="4"/>
  <c r="T30" i="4"/>
  <c r="P30" i="4"/>
  <c r="O30" i="4"/>
  <c r="M30" i="4"/>
  <c r="L30" i="4"/>
  <c r="F30" i="4"/>
  <c r="T29" i="4"/>
  <c r="P29" i="4"/>
  <c r="O29" i="4"/>
  <c r="M29" i="4"/>
  <c r="L29" i="4"/>
  <c r="F29" i="4"/>
  <c r="E29" i="4"/>
  <c r="T28" i="4"/>
  <c r="P28" i="4"/>
  <c r="O28" i="4"/>
  <c r="M28" i="4"/>
  <c r="L28" i="4"/>
  <c r="F28" i="4"/>
  <c r="E28" i="4"/>
  <c r="T27" i="4"/>
  <c r="P27" i="4"/>
  <c r="O27" i="4"/>
  <c r="M27" i="4"/>
  <c r="L27" i="4"/>
  <c r="F27" i="4"/>
  <c r="E27" i="4"/>
  <c r="T26" i="4"/>
  <c r="P26" i="4"/>
  <c r="O26" i="4"/>
  <c r="M26" i="4"/>
  <c r="L26" i="4"/>
  <c r="F26" i="4"/>
  <c r="E26" i="4"/>
  <c r="T25" i="4"/>
  <c r="P25" i="4"/>
  <c r="O25" i="4"/>
  <c r="M25" i="4"/>
  <c r="L25" i="4"/>
  <c r="F25" i="4"/>
  <c r="T24" i="4"/>
  <c r="T12" i="4" s="1"/>
  <c r="P24" i="4"/>
  <c r="O24" i="4"/>
  <c r="O12" i="4" s="1"/>
  <c r="M24" i="4"/>
  <c r="L24" i="4"/>
  <c r="F24" i="4"/>
  <c r="F12" i="4" s="1"/>
  <c r="E24" i="4"/>
  <c r="T23" i="4"/>
  <c r="P23" i="4"/>
  <c r="O23" i="4"/>
  <c r="M23" i="4"/>
  <c r="L23" i="4"/>
  <c r="F23" i="4"/>
  <c r="E23" i="4"/>
  <c r="T22" i="4"/>
  <c r="P22" i="4"/>
  <c r="O22" i="4"/>
  <c r="M22" i="4"/>
  <c r="L22" i="4"/>
  <c r="F22" i="4"/>
  <c r="E22" i="4"/>
  <c r="T21" i="4"/>
  <c r="P21" i="4"/>
  <c r="O21" i="4"/>
  <c r="M21" i="4"/>
  <c r="L21" i="4"/>
  <c r="F21" i="4"/>
  <c r="E21" i="4"/>
  <c r="T20" i="4"/>
  <c r="P20" i="4"/>
  <c r="O20" i="4"/>
  <c r="M20" i="4"/>
  <c r="L20" i="4"/>
  <c r="F20" i="4"/>
  <c r="W16" i="4"/>
  <c r="V16" i="4"/>
  <c r="U16" i="4"/>
  <c r="S16" i="4"/>
  <c r="R16" i="4"/>
  <c r="Q16" i="4"/>
  <c r="J16" i="4"/>
  <c r="I16" i="4"/>
  <c r="H16" i="4"/>
  <c r="G16" i="4"/>
  <c r="C16" i="4"/>
  <c r="W15" i="4"/>
  <c r="V15" i="4"/>
  <c r="U15" i="4"/>
  <c r="S15" i="4"/>
  <c r="R15" i="4"/>
  <c r="Q15" i="4"/>
  <c r="J15" i="4"/>
  <c r="I15" i="4"/>
  <c r="H15" i="4"/>
  <c r="G15" i="4"/>
  <c r="C15" i="4"/>
  <c r="W14" i="4"/>
  <c r="W18" i="4" s="1"/>
  <c r="V14" i="4"/>
  <c r="V18" i="4" s="1"/>
  <c r="U14" i="4"/>
  <c r="U18" i="4" s="1"/>
  <c r="S14" i="4"/>
  <c r="S18" i="4" s="1"/>
  <c r="R14" i="4"/>
  <c r="R18" i="4" s="1"/>
  <c r="Q14" i="4"/>
  <c r="J14" i="4"/>
  <c r="J18" i="4" s="1"/>
  <c r="I14" i="4"/>
  <c r="H14" i="4"/>
  <c r="H18" i="4" s="1"/>
  <c r="G14" i="4"/>
  <c r="G18" i="4" s="1"/>
  <c r="C14" i="4"/>
  <c r="C18" i="4" s="1"/>
  <c r="W13" i="4"/>
  <c r="V13" i="4"/>
  <c r="U13" i="4"/>
  <c r="S13" i="4"/>
  <c r="R13" i="4"/>
  <c r="Q13" i="4"/>
  <c r="J13" i="4"/>
  <c r="I13" i="4"/>
  <c r="H13" i="4"/>
  <c r="G13" i="4"/>
  <c r="C13" i="4"/>
  <c r="W12" i="4"/>
  <c r="V12" i="4"/>
  <c r="U12" i="4"/>
  <c r="S12" i="4"/>
  <c r="R12" i="4"/>
  <c r="Q12" i="4"/>
  <c r="J12" i="4"/>
  <c r="I12" i="4"/>
  <c r="H12" i="4"/>
  <c r="G12" i="4"/>
  <c r="C12" i="4"/>
  <c r="W10" i="4"/>
  <c r="V10" i="4"/>
  <c r="U10" i="4"/>
  <c r="S10" i="4"/>
  <c r="R10" i="4"/>
  <c r="Q10" i="4"/>
  <c r="J10" i="4"/>
  <c r="I10" i="4"/>
  <c r="H10" i="4"/>
  <c r="G10" i="4"/>
  <c r="C10" i="4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0" i="1"/>
  <c r="G17" i="4" l="1"/>
  <c r="E12" i="4"/>
  <c r="K28" i="4"/>
  <c r="K36" i="4"/>
  <c r="K23" i="5"/>
  <c r="K27" i="5"/>
  <c r="K31" i="5"/>
  <c r="K35" i="5"/>
  <c r="K23" i="4"/>
  <c r="K31" i="4"/>
  <c r="K35" i="4"/>
  <c r="C19" i="5"/>
  <c r="U19" i="5"/>
  <c r="K22" i="5"/>
  <c r="K26" i="5"/>
  <c r="K30" i="5"/>
  <c r="K34" i="5"/>
  <c r="P15" i="5"/>
  <c r="K38" i="5"/>
  <c r="K22" i="4"/>
  <c r="K26" i="4"/>
  <c r="K30" i="4"/>
  <c r="K34" i="4"/>
  <c r="K38" i="4"/>
  <c r="K21" i="5"/>
  <c r="K25" i="5"/>
  <c r="K29" i="5"/>
  <c r="K33" i="5"/>
  <c r="K37" i="5"/>
  <c r="K21" i="4"/>
  <c r="K25" i="4"/>
  <c r="K29" i="4"/>
  <c r="K33" i="4"/>
  <c r="K37" i="4"/>
  <c r="K32" i="5"/>
  <c r="K20" i="4"/>
  <c r="F16" i="5"/>
  <c r="V17" i="4"/>
  <c r="C19" i="4"/>
  <c r="V19" i="5"/>
  <c r="R19" i="4"/>
  <c r="U17" i="5"/>
  <c r="H19" i="4"/>
  <c r="W19" i="5"/>
  <c r="G19" i="4"/>
  <c r="Q19" i="4"/>
  <c r="V19" i="4"/>
  <c r="T10" i="4"/>
  <c r="F16" i="4"/>
  <c r="P10" i="5"/>
  <c r="F13" i="5"/>
  <c r="P13" i="5"/>
  <c r="P17" i="5" s="1"/>
  <c r="T16" i="5"/>
  <c r="S17" i="5"/>
  <c r="N28" i="4"/>
  <c r="B28" i="4" s="1"/>
  <c r="N32" i="4"/>
  <c r="B32" i="4" s="1"/>
  <c r="N36" i="4"/>
  <c r="B36" i="4" s="1"/>
  <c r="E13" i="5"/>
  <c r="E16" i="5"/>
  <c r="P16" i="5"/>
  <c r="P14" i="5"/>
  <c r="P18" i="5" s="1"/>
  <c r="J11" i="4"/>
  <c r="J9" i="4" s="1"/>
  <c r="N27" i="4"/>
  <c r="B27" i="4" s="1"/>
  <c r="T14" i="4"/>
  <c r="T18" i="4" s="1"/>
  <c r="N31" i="4"/>
  <c r="I11" i="5"/>
  <c r="I9" i="5" s="1"/>
  <c r="W17" i="5"/>
  <c r="S19" i="5"/>
  <c r="F10" i="5"/>
  <c r="F14" i="5"/>
  <c r="F18" i="5" s="1"/>
  <c r="N33" i="5"/>
  <c r="B33" i="5" s="1"/>
  <c r="I19" i="4"/>
  <c r="F13" i="4"/>
  <c r="F17" i="4" s="1"/>
  <c r="N37" i="4"/>
  <c r="B37" i="4" s="1"/>
  <c r="T16" i="4"/>
  <c r="H19" i="5"/>
  <c r="Q19" i="5"/>
  <c r="N27" i="5"/>
  <c r="B27" i="5" s="1"/>
  <c r="N28" i="5"/>
  <c r="B28" i="5" s="1"/>
  <c r="N29" i="5"/>
  <c r="B29" i="5" s="1"/>
  <c r="N30" i="5"/>
  <c r="B30" i="5" s="1"/>
  <c r="F15" i="5"/>
  <c r="O15" i="5"/>
  <c r="N38" i="5"/>
  <c r="B38" i="5" s="1"/>
  <c r="T13" i="4"/>
  <c r="T17" i="4" s="1"/>
  <c r="F15" i="4"/>
  <c r="U11" i="5"/>
  <c r="U9" i="5" s="1"/>
  <c r="W11" i="5"/>
  <c r="W9" i="5" s="1"/>
  <c r="I17" i="5"/>
  <c r="N22" i="5"/>
  <c r="B22" i="5" s="1"/>
  <c r="O13" i="5"/>
  <c r="O17" i="5" s="1"/>
  <c r="N31" i="5"/>
  <c r="B31" i="5" s="1"/>
  <c r="N34" i="5"/>
  <c r="B34" i="5" s="1"/>
  <c r="P14" i="4"/>
  <c r="P18" i="4" s="1"/>
  <c r="N20" i="4"/>
  <c r="B20" i="4" s="1"/>
  <c r="N21" i="4"/>
  <c r="B21" i="4" s="1"/>
  <c r="N22" i="4"/>
  <c r="B22" i="4" s="1"/>
  <c r="K24" i="4"/>
  <c r="P13" i="4"/>
  <c r="N26" i="4"/>
  <c r="B26" i="4" s="1"/>
  <c r="F14" i="4"/>
  <c r="N35" i="4"/>
  <c r="B35" i="4" s="1"/>
  <c r="N23" i="5"/>
  <c r="B23" i="5" s="1"/>
  <c r="N24" i="5"/>
  <c r="B24" i="5" s="1"/>
  <c r="N26" i="5"/>
  <c r="B26" i="5" s="1"/>
  <c r="N35" i="5"/>
  <c r="B35" i="5" s="1"/>
  <c r="N36" i="5"/>
  <c r="B36" i="5" s="1"/>
  <c r="N37" i="5"/>
  <c r="B37" i="5" s="1"/>
  <c r="T15" i="4"/>
  <c r="N20" i="5"/>
  <c r="B20" i="5" s="1"/>
  <c r="U19" i="4"/>
  <c r="E16" i="4"/>
  <c r="N29" i="4"/>
  <c r="B29" i="4" s="1"/>
  <c r="N33" i="4"/>
  <c r="B33" i="4" s="1"/>
  <c r="C17" i="5"/>
  <c r="G11" i="5"/>
  <c r="G17" i="5"/>
  <c r="E14" i="4"/>
  <c r="E18" i="4" s="1"/>
  <c r="E10" i="4"/>
  <c r="R17" i="4"/>
  <c r="R11" i="4"/>
  <c r="R9" i="4" s="1"/>
  <c r="E13" i="4"/>
  <c r="K27" i="4"/>
  <c r="E15" i="4"/>
  <c r="K32" i="4"/>
  <c r="Q11" i="5"/>
  <c r="Q9" i="5" s="1"/>
  <c r="G19" i="5"/>
  <c r="P10" i="4"/>
  <c r="J17" i="4"/>
  <c r="H11" i="4"/>
  <c r="H9" i="4" s="1"/>
  <c r="J19" i="4"/>
  <c r="F10" i="4"/>
  <c r="T14" i="5"/>
  <c r="T18" i="5" s="1"/>
  <c r="Q17" i="5"/>
  <c r="E10" i="5"/>
  <c r="K20" i="5"/>
  <c r="N25" i="5"/>
  <c r="B25" i="5" s="1"/>
  <c r="T13" i="5"/>
  <c r="E14" i="5"/>
  <c r="K28" i="5"/>
  <c r="I18" i="4"/>
  <c r="I11" i="4"/>
  <c r="I9" i="4" s="1"/>
  <c r="C11" i="4"/>
  <c r="C9" i="4" s="1"/>
  <c r="N21" i="5"/>
  <c r="B21" i="5" s="1"/>
  <c r="T10" i="5"/>
  <c r="E12" i="5"/>
  <c r="K24" i="5"/>
  <c r="R17" i="5"/>
  <c r="R11" i="5"/>
  <c r="R9" i="5" s="1"/>
  <c r="V17" i="5"/>
  <c r="V11" i="5"/>
  <c r="V9" i="5" s="1"/>
  <c r="E15" i="5"/>
  <c r="K36" i="5"/>
  <c r="S11" i="4"/>
  <c r="S9" i="4" s="1"/>
  <c r="W11" i="4"/>
  <c r="W9" i="4" s="1"/>
  <c r="Q11" i="4"/>
  <c r="Q9" i="4" s="1"/>
  <c r="S19" i="4"/>
  <c r="W19" i="4"/>
  <c r="O10" i="4"/>
  <c r="C11" i="5"/>
  <c r="C9" i="5" s="1"/>
  <c r="S11" i="5"/>
  <c r="S9" i="5" s="1"/>
  <c r="H11" i="5"/>
  <c r="H9" i="5" s="1"/>
  <c r="H17" i="5"/>
  <c r="J19" i="5"/>
  <c r="I19" i="5"/>
  <c r="N32" i="5"/>
  <c r="B32" i="5" s="1"/>
  <c r="T15" i="5"/>
  <c r="Q17" i="4"/>
  <c r="U17" i="4"/>
  <c r="N23" i="4"/>
  <c r="B23" i="4" s="1"/>
  <c r="N24" i="4"/>
  <c r="B24" i="4" s="1"/>
  <c r="N25" i="4"/>
  <c r="B25" i="4" s="1"/>
  <c r="J17" i="5"/>
  <c r="J11" i="5"/>
  <c r="J9" i="5" s="1"/>
  <c r="R19" i="5"/>
  <c r="O10" i="5"/>
  <c r="O14" i="5"/>
  <c r="O18" i="5" s="1"/>
  <c r="O16" i="5"/>
  <c r="O13" i="4"/>
  <c r="O17" i="4" s="1"/>
  <c r="N30" i="4"/>
  <c r="B30" i="4" s="1"/>
  <c r="N38" i="4"/>
  <c r="B38" i="4" s="1"/>
  <c r="N34" i="4"/>
  <c r="B34" i="4" s="1"/>
  <c r="O16" i="4"/>
  <c r="U11" i="4"/>
  <c r="U9" i="4" s="1"/>
  <c r="W17" i="4"/>
  <c r="V11" i="4"/>
  <c r="V9" i="4" s="1"/>
  <c r="H17" i="4"/>
  <c r="Q18" i="4"/>
  <c r="G11" i="4"/>
  <c r="C17" i="4"/>
  <c r="S17" i="4"/>
  <c r="O14" i="4"/>
  <c r="O18" i="4" s="1"/>
  <c r="O15" i="4"/>
  <c r="P12" i="4"/>
  <c r="P16" i="4"/>
  <c r="I17" i="4"/>
  <c r="P15" i="4"/>
  <c r="B31" i="4" l="1"/>
  <c r="D31" i="4" s="1"/>
  <c r="F19" i="5"/>
  <c r="X33" i="4"/>
  <c r="D33" i="4"/>
  <c r="X29" i="4"/>
  <c r="D29" i="4"/>
  <c r="X31" i="4"/>
  <c r="X26" i="4"/>
  <c r="D26" i="4"/>
  <c r="X21" i="4"/>
  <c r="D21" i="4"/>
  <c r="P19" i="5"/>
  <c r="X33" i="5"/>
  <c r="D33" i="5"/>
  <c r="X27" i="4"/>
  <c r="D27" i="4"/>
  <c r="X37" i="4"/>
  <c r="D37" i="4"/>
  <c r="X36" i="4"/>
  <c r="D36" i="4"/>
  <c r="X32" i="4"/>
  <c r="D32" i="4"/>
  <c r="D29" i="5"/>
  <c r="D35" i="4"/>
  <c r="D20" i="4"/>
  <c r="P11" i="5"/>
  <c r="P9" i="5" s="1"/>
  <c r="X35" i="4"/>
  <c r="F11" i="5"/>
  <c r="F9" i="5" s="1"/>
  <c r="N16" i="4"/>
  <c r="X25" i="4"/>
  <c r="T19" i="5"/>
  <c r="F19" i="4"/>
  <c r="N16" i="5"/>
  <c r="X28" i="4"/>
  <c r="X29" i="5"/>
  <c r="F17" i="5"/>
  <c r="E11" i="4"/>
  <c r="E9" i="4" s="1"/>
  <c r="T19" i="4"/>
  <c r="F11" i="4"/>
  <c r="F9" i="4" s="1"/>
  <c r="X20" i="4"/>
  <c r="O19" i="5"/>
  <c r="N13" i="4"/>
  <c r="O11" i="5"/>
  <c r="O9" i="5" s="1"/>
  <c r="X38" i="5"/>
  <c r="D38" i="5"/>
  <c r="X28" i="5"/>
  <c r="D28" i="5"/>
  <c r="X27" i="5"/>
  <c r="D27" i="5"/>
  <c r="N14" i="5"/>
  <c r="N18" i="5" s="1"/>
  <c r="X30" i="5"/>
  <c r="D30" i="5"/>
  <c r="X26" i="5"/>
  <c r="D26" i="5"/>
  <c r="X22" i="4"/>
  <c r="D22" i="4"/>
  <c r="X34" i="5"/>
  <c r="D34" i="5"/>
  <c r="X37" i="5"/>
  <c r="D37" i="5"/>
  <c r="X24" i="5"/>
  <c r="N12" i="5"/>
  <c r="O19" i="4"/>
  <c r="N14" i="4"/>
  <c r="N18" i="4" s="1"/>
  <c r="N15" i="4"/>
  <c r="F18" i="4"/>
  <c r="E19" i="4"/>
  <c r="X20" i="5"/>
  <c r="D20" i="5"/>
  <c r="X36" i="5"/>
  <c r="X23" i="5"/>
  <c r="D23" i="5"/>
  <c r="X31" i="5"/>
  <c r="X22" i="5"/>
  <c r="D22" i="5"/>
  <c r="T11" i="4"/>
  <c r="T9" i="4" s="1"/>
  <c r="T11" i="5"/>
  <c r="T9" i="5" s="1"/>
  <c r="X35" i="5"/>
  <c r="D35" i="5"/>
  <c r="X23" i="4"/>
  <c r="D23" i="4"/>
  <c r="N10" i="4"/>
  <c r="X38" i="4"/>
  <c r="D38" i="4"/>
  <c r="X32" i="5"/>
  <c r="N15" i="5"/>
  <c r="T17" i="5"/>
  <c r="X25" i="5"/>
  <c r="N13" i="5"/>
  <c r="P19" i="4"/>
  <c r="X30" i="4"/>
  <c r="D30" i="4"/>
  <c r="X24" i="4"/>
  <c r="N12" i="4"/>
  <c r="E17" i="4"/>
  <c r="E19" i="5"/>
  <c r="E17" i="5"/>
  <c r="E11" i="5"/>
  <c r="E18" i="5"/>
  <c r="X34" i="4"/>
  <c r="D34" i="4"/>
  <c r="X21" i="5"/>
  <c r="N10" i="5"/>
  <c r="G9" i="5"/>
  <c r="D25" i="4"/>
  <c r="D24" i="4"/>
  <c r="B12" i="4"/>
  <c r="O11" i="4"/>
  <c r="O9" i="4" s="1"/>
  <c r="P11" i="4"/>
  <c r="P9" i="4" s="1"/>
  <c r="P17" i="4"/>
  <c r="D28" i="4"/>
  <c r="G9" i="4"/>
  <c r="N19" i="4" l="1"/>
  <c r="B13" i="4"/>
  <c r="D13" i="4" s="1"/>
  <c r="B15" i="4"/>
  <c r="D15" i="4" s="1"/>
  <c r="N17" i="4"/>
  <c r="B16" i="4"/>
  <c r="D16" i="4" s="1"/>
  <c r="D31" i="5"/>
  <c r="B14" i="5"/>
  <c r="D36" i="5"/>
  <c r="B16" i="5"/>
  <c r="D16" i="5" s="1"/>
  <c r="N11" i="4"/>
  <c r="N9" i="4" s="1"/>
  <c r="B10" i="4"/>
  <c r="D10" i="4" s="1"/>
  <c r="D24" i="5"/>
  <c r="B12" i="5"/>
  <c r="D12" i="5" s="1"/>
  <c r="N19" i="5"/>
  <c r="D21" i="5"/>
  <c r="B10" i="5"/>
  <c r="B13" i="5"/>
  <c r="D25" i="5"/>
  <c r="D32" i="5"/>
  <c r="B15" i="5"/>
  <c r="N17" i="5"/>
  <c r="N11" i="5"/>
  <c r="B14" i="4"/>
  <c r="B18" i="4" s="1"/>
  <c r="D18" i="4" s="1"/>
  <c r="E9" i="5"/>
  <c r="D12" i="4"/>
  <c r="B17" i="4" l="1"/>
  <c r="D17" i="4" s="1"/>
  <c r="B19" i="4"/>
  <c r="D19" i="4" s="1"/>
  <c r="B11" i="4"/>
  <c r="D11" i="4" s="1"/>
  <c r="D14" i="4"/>
  <c r="B18" i="5"/>
  <c r="D18" i="5" s="1"/>
  <c r="D14" i="5"/>
  <c r="D15" i="5"/>
  <c r="B19" i="5"/>
  <c r="D19" i="5" s="1"/>
  <c r="D13" i="5"/>
  <c r="B17" i="5"/>
  <c r="D17" i="5" s="1"/>
  <c r="B11" i="5"/>
  <c r="D11" i="5" s="1"/>
  <c r="D10" i="5"/>
  <c r="N9" i="5"/>
  <c r="B9" i="4" l="1"/>
  <c r="D9" i="4" s="1"/>
  <c r="B9" i="5"/>
  <c r="D9" i="5" s="1"/>
  <c r="Z16" i="5" l="1"/>
  <c r="Z15" i="5"/>
  <c r="Z14" i="5"/>
  <c r="Z13" i="5"/>
  <c r="Z12" i="5"/>
  <c r="Z10" i="5"/>
  <c r="Z16" i="4"/>
  <c r="Z15" i="4"/>
  <c r="Z14" i="4"/>
  <c r="Z13" i="4"/>
  <c r="Z12" i="4"/>
  <c r="Z10" i="4"/>
  <c r="Z10" i="1"/>
  <c r="Z12" i="1"/>
  <c r="Z13" i="1"/>
  <c r="Z14" i="1"/>
  <c r="Z18" i="1" s="1"/>
  <c r="Z15" i="1"/>
  <c r="Z16" i="1"/>
  <c r="L12" i="5" l="1"/>
  <c r="X12" i="5"/>
  <c r="M12" i="5"/>
  <c r="K12" i="5"/>
  <c r="L16" i="5"/>
  <c r="K16" i="5"/>
  <c r="M16" i="5"/>
  <c r="X16" i="5"/>
  <c r="K13" i="5"/>
  <c r="M13" i="5"/>
  <c r="L13" i="5"/>
  <c r="X13" i="5"/>
  <c r="L14" i="5"/>
  <c r="M14" i="5"/>
  <c r="K14" i="5"/>
  <c r="X14" i="5"/>
  <c r="L10" i="5"/>
  <c r="M10" i="5"/>
  <c r="K10" i="5"/>
  <c r="X10" i="5"/>
  <c r="M15" i="5"/>
  <c r="L15" i="5"/>
  <c r="K15" i="5"/>
  <c r="X15" i="5"/>
  <c r="L10" i="4"/>
  <c r="K10" i="4"/>
  <c r="M10" i="4"/>
  <c r="X10" i="4"/>
  <c r="K16" i="4"/>
  <c r="L16" i="4"/>
  <c r="M16" i="4"/>
  <c r="X16" i="4"/>
  <c r="K13" i="4"/>
  <c r="L13" i="4"/>
  <c r="M13" i="4"/>
  <c r="X13" i="4"/>
  <c r="Z19" i="4"/>
  <c r="L15" i="4"/>
  <c r="M15" i="4"/>
  <c r="K15" i="4"/>
  <c r="X15" i="4"/>
  <c r="K12" i="4"/>
  <c r="M12" i="4"/>
  <c r="X12" i="4"/>
  <c r="L12" i="4"/>
  <c r="L14" i="4"/>
  <c r="M14" i="4"/>
  <c r="K14" i="4"/>
  <c r="X14" i="4"/>
  <c r="Z17" i="1"/>
  <c r="Z17" i="4"/>
  <c r="Z11" i="5"/>
  <c r="Z19" i="5"/>
  <c r="Z11" i="4"/>
  <c r="Z17" i="5"/>
  <c r="Z18" i="5"/>
  <c r="Z18" i="4"/>
  <c r="Z19" i="1"/>
  <c r="Z11" i="1"/>
  <c r="Z9" i="1" s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M18" i="5" l="1"/>
  <c r="L18" i="5"/>
  <c r="K18" i="5"/>
  <c r="X18" i="5"/>
  <c r="M17" i="5"/>
  <c r="L17" i="5"/>
  <c r="K17" i="5"/>
  <c r="X17" i="5"/>
  <c r="Z9" i="5"/>
  <c r="M11" i="5"/>
  <c r="L11" i="5"/>
  <c r="K11" i="5"/>
  <c r="X11" i="5"/>
  <c r="L19" i="5"/>
  <c r="M19" i="5"/>
  <c r="K19" i="5"/>
  <c r="X19" i="5"/>
  <c r="K17" i="4"/>
  <c r="L17" i="4"/>
  <c r="X17" i="4"/>
  <c r="M17" i="4"/>
  <c r="Z9" i="4"/>
  <c r="M11" i="4"/>
  <c r="K11" i="4"/>
  <c r="L11" i="4"/>
  <c r="X11" i="4"/>
  <c r="L18" i="4"/>
  <c r="M18" i="4"/>
  <c r="K18" i="4"/>
  <c r="X18" i="4"/>
  <c r="M19" i="4"/>
  <c r="K19" i="4"/>
  <c r="L19" i="4"/>
  <c r="X19" i="4"/>
  <c r="M9" i="5" l="1"/>
  <c r="L9" i="5"/>
  <c r="K9" i="5"/>
  <c r="X9" i="5"/>
  <c r="M9" i="4"/>
  <c r="K9" i="4"/>
  <c r="X9" i="4"/>
  <c r="L9" i="4"/>
  <c r="K20" i="1" l="1"/>
  <c r="U16" i="1"/>
  <c r="U15" i="1"/>
  <c r="U14" i="1"/>
  <c r="U18" i="1" s="1"/>
  <c r="U13" i="1"/>
  <c r="U12" i="1"/>
  <c r="U10" i="1"/>
  <c r="Q16" i="1"/>
  <c r="Q15" i="1"/>
  <c r="Q14" i="1"/>
  <c r="Q18" i="1" s="1"/>
  <c r="Q13" i="1"/>
  <c r="Q12" i="1"/>
  <c r="Q10" i="1"/>
  <c r="T29" i="1"/>
  <c r="T38" i="1"/>
  <c r="T37" i="1"/>
  <c r="T36" i="1"/>
  <c r="T35" i="1"/>
  <c r="T34" i="1"/>
  <c r="T33" i="1"/>
  <c r="T32" i="1"/>
  <c r="T31" i="1"/>
  <c r="T30" i="1"/>
  <c r="T28" i="1"/>
  <c r="T27" i="1"/>
  <c r="T26" i="1"/>
  <c r="T24" i="1"/>
  <c r="T12" i="1" s="1"/>
  <c r="T23" i="1"/>
  <c r="T22" i="1"/>
  <c r="T21" i="1"/>
  <c r="T20" i="1"/>
  <c r="P29" i="1"/>
  <c r="P21" i="1"/>
  <c r="P23" i="1"/>
  <c r="P24" i="1"/>
  <c r="P12" i="1" s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20" i="1"/>
  <c r="W16" i="1"/>
  <c r="V16" i="1"/>
  <c r="W15" i="1"/>
  <c r="V15" i="1"/>
  <c r="W14" i="1"/>
  <c r="W18" i="1" s="1"/>
  <c r="V14" i="1"/>
  <c r="V18" i="1" s="1"/>
  <c r="W13" i="1"/>
  <c r="V13" i="1"/>
  <c r="W12" i="1"/>
  <c r="V12" i="1"/>
  <c r="W10" i="1"/>
  <c r="V10" i="1"/>
  <c r="S16" i="1"/>
  <c r="R16" i="1"/>
  <c r="S15" i="1"/>
  <c r="R15" i="1"/>
  <c r="S14" i="1"/>
  <c r="S18" i="1" s="1"/>
  <c r="R14" i="1"/>
  <c r="R18" i="1" s="1"/>
  <c r="S13" i="1"/>
  <c r="R13" i="1"/>
  <c r="S12" i="1"/>
  <c r="R12" i="1"/>
  <c r="S10" i="1"/>
  <c r="R10" i="1"/>
  <c r="O16" i="1"/>
  <c r="O15" i="1"/>
  <c r="O14" i="1"/>
  <c r="O18" i="1" s="1"/>
  <c r="O13" i="1"/>
  <c r="O12" i="1"/>
  <c r="O10" i="1"/>
  <c r="J16" i="1"/>
  <c r="J15" i="1"/>
  <c r="J14" i="1"/>
  <c r="J18" i="1" s="1"/>
  <c r="J13" i="1"/>
  <c r="J12" i="1"/>
  <c r="J10" i="1"/>
  <c r="H16" i="1"/>
  <c r="H15" i="1"/>
  <c r="H14" i="1"/>
  <c r="H18" i="1" s="1"/>
  <c r="H13" i="1"/>
  <c r="H12" i="1"/>
  <c r="H10" i="1"/>
  <c r="I16" i="1"/>
  <c r="M16" i="1" s="1"/>
  <c r="I15" i="1"/>
  <c r="M15" i="1" s="1"/>
  <c r="I14" i="1"/>
  <c r="M14" i="1" s="1"/>
  <c r="I13" i="1"/>
  <c r="M13" i="1" s="1"/>
  <c r="I12" i="1"/>
  <c r="M12" i="1" s="1"/>
  <c r="I10" i="1"/>
  <c r="M10" i="1" s="1"/>
  <c r="G16" i="1"/>
  <c r="L16" i="1" s="1"/>
  <c r="G15" i="1"/>
  <c r="L15" i="1" s="1"/>
  <c r="G14" i="1"/>
  <c r="L14" i="1" s="1"/>
  <c r="G13" i="1"/>
  <c r="L13" i="1" s="1"/>
  <c r="G12" i="1"/>
  <c r="L12" i="1" s="1"/>
  <c r="G10" i="1"/>
  <c r="L10" i="1" s="1"/>
  <c r="E23" i="1"/>
  <c r="E21" i="1"/>
  <c r="E22" i="1"/>
  <c r="E24" i="1"/>
  <c r="E26" i="1"/>
  <c r="E27" i="1"/>
  <c r="E28" i="1"/>
  <c r="E30" i="1"/>
  <c r="E31" i="1"/>
  <c r="E32" i="1"/>
  <c r="E33" i="1"/>
  <c r="E34" i="1"/>
  <c r="E35" i="1"/>
  <c r="E36" i="1"/>
  <c r="E37" i="1"/>
  <c r="E38" i="1"/>
  <c r="F16" i="1"/>
  <c r="F15" i="1"/>
  <c r="F14" i="1"/>
  <c r="F18" i="1" s="1"/>
  <c r="F13" i="1"/>
  <c r="F12" i="1"/>
  <c r="F10" i="1"/>
  <c r="C16" i="1"/>
  <c r="C15" i="1"/>
  <c r="C14" i="1"/>
  <c r="C18" i="1" s="1"/>
  <c r="C13" i="1"/>
  <c r="C12" i="1"/>
  <c r="C10" i="1"/>
  <c r="N20" i="1" l="1"/>
  <c r="B20" i="1" s="1"/>
  <c r="E16" i="1"/>
  <c r="K16" i="1" s="1"/>
  <c r="K31" i="1"/>
  <c r="K27" i="1"/>
  <c r="K22" i="1"/>
  <c r="K38" i="1"/>
  <c r="K34" i="1"/>
  <c r="K30" i="1"/>
  <c r="K26" i="1"/>
  <c r="K21" i="1"/>
  <c r="K37" i="1"/>
  <c r="K33" i="1"/>
  <c r="K29" i="1"/>
  <c r="K25" i="1"/>
  <c r="K23" i="1"/>
  <c r="K35" i="1"/>
  <c r="K36" i="1"/>
  <c r="K32" i="1"/>
  <c r="K28" i="1"/>
  <c r="K24" i="1"/>
  <c r="E12" i="1"/>
  <c r="K12" i="1" s="1"/>
  <c r="I18" i="1"/>
  <c r="M18" i="1" s="1"/>
  <c r="G18" i="1"/>
  <c r="L18" i="1" s="1"/>
  <c r="N38" i="1"/>
  <c r="B38" i="1" s="1"/>
  <c r="N34" i="1"/>
  <c r="B34" i="1" s="1"/>
  <c r="N30" i="1"/>
  <c r="B30" i="1" s="1"/>
  <c r="N25" i="1"/>
  <c r="B25" i="1" s="1"/>
  <c r="N21" i="1"/>
  <c r="B21" i="1" s="1"/>
  <c r="N26" i="1"/>
  <c r="B26" i="1" s="1"/>
  <c r="U11" i="1"/>
  <c r="U9" i="1" s="1"/>
  <c r="U19" i="1"/>
  <c r="Q11" i="1"/>
  <c r="Q9" i="1" s="1"/>
  <c r="U17" i="1"/>
  <c r="N37" i="1"/>
  <c r="B37" i="1" s="1"/>
  <c r="N33" i="1"/>
  <c r="B33" i="1" s="1"/>
  <c r="T16" i="1"/>
  <c r="Q19" i="1"/>
  <c r="N29" i="1"/>
  <c r="B29" i="1" s="1"/>
  <c r="T15" i="1"/>
  <c r="Q17" i="1"/>
  <c r="T14" i="1"/>
  <c r="T18" i="1" s="1"/>
  <c r="N22" i="1"/>
  <c r="B22" i="1" s="1"/>
  <c r="T10" i="1"/>
  <c r="T13" i="1"/>
  <c r="N24" i="1"/>
  <c r="B24" i="1" s="1"/>
  <c r="N36" i="1"/>
  <c r="B36" i="1" s="1"/>
  <c r="P15" i="1"/>
  <c r="P13" i="1"/>
  <c r="P17" i="1" s="1"/>
  <c r="N23" i="1"/>
  <c r="B23" i="1" s="1"/>
  <c r="N35" i="1"/>
  <c r="B35" i="1" s="1"/>
  <c r="N31" i="1"/>
  <c r="B31" i="1" s="1"/>
  <c r="P16" i="1"/>
  <c r="P10" i="1"/>
  <c r="P14" i="1"/>
  <c r="P18" i="1" s="1"/>
  <c r="N32" i="1"/>
  <c r="B32" i="1" s="1"/>
  <c r="N28" i="1"/>
  <c r="B28" i="1" s="1"/>
  <c r="N27" i="1"/>
  <c r="B27" i="1" s="1"/>
  <c r="O19" i="1"/>
  <c r="R17" i="1"/>
  <c r="V17" i="1"/>
  <c r="W19" i="1"/>
  <c r="S17" i="1"/>
  <c r="W17" i="1"/>
  <c r="V19" i="1"/>
  <c r="R19" i="1"/>
  <c r="V11" i="1"/>
  <c r="V9" i="1" s="1"/>
  <c r="S19" i="1"/>
  <c r="W11" i="1"/>
  <c r="W9" i="1" s="1"/>
  <c r="O11" i="1"/>
  <c r="O9" i="1" s="1"/>
  <c r="R11" i="1"/>
  <c r="R9" i="1" s="1"/>
  <c r="S11" i="1"/>
  <c r="S9" i="1" s="1"/>
  <c r="O17" i="1"/>
  <c r="J19" i="1"/>
  <c r="J11" i="1"/>
  <c r="J9" i="1" s="1"/>
  <c r="H11" i="1"/>
  <c r="H9" i="1" s="1"/>
  <c r="J17" i="1"/>
  <c r="I11" i="1"/>
  <c r="M11" i="1" s="1"/>
  <c r="H19" i="1"/>
  <c r="G11" i="1"/>
  <c r="L11" i="1" s="1"/>
  <c r="H17" i="1"/>
  <c r="I19" i="1"/>
  <c r="M19" i="1" s="1"/>
  <c r="I17" i="1"/>
  <c r="M17" i="1" s="1"/>
  <c r="G19" i="1"/>
  <c r="L19" i="1" s="1"/>
  <c r="G17" i="1"/>
  <c r="L17" i="1" s="1"/>
  <c r="F19" i="1"/>
  <c r="F11" i="1"/>
  <c r="F9" i="1" s="1"/>
  <c r="E13" i="1"/>
  <c r="K13" i="1" s="1"/>
  <c r="C17" i="1"/>
  <c r="F17" i="1"/>
  <c r="E10" i="1"/>
  <c r="K10" i="1" s="1"/>
  <c r="E14" i="1"/>
  <c r="K14" i="1" s="1"/>
  <c r="E15" i="1"/>
  <c r="K15" i="1" s="1"/>
  <c r="C19" i="1"/>
  <c r="C11" i="1"/>
  <c r="C9" i="1" s="1"/>
  <c r="X28" i="1" l="1"/>
  <c r="X31" i="1"/>
  <c r="X33" i="1"/>
  <c r="X27" i="1"/>
  <c r="X23" i="1"/>
  <c r="X24" i="1"/>
  <c r="X26" i="1"/>
  <c r="X34" i="1"/>
  <c r="X38" i="1"/>
  <c r="X25" i="1"/>
  <c r="X21" i="1"/>
  <c r="X32" i="1"/>
  <c r="X35" i="1"/>
  <c r="X36" i="1"/>
  <c r="X22" i="1"/>
  <c r="X29" i="1"/>
  <c r="X37" i="1"/>
  <c r="X30" i="1"/>
  <c r="X20" i="1"/>
  <c r="E18" i="1"/>
  <c r="K18" i="1" s="1"/>
  <c r="E17" i="1"/>
  <c r="K17" i="1" s="1"/>
  <c r="I9" i="1"/>
  <c r="M9" i="1" s="1"/>
  <c r="G9" i="1"/>
  <c r="L9" i="1" s="1"/>
  <c r="N12" i="1"/>
  <c r="X12" i="1" s="1"/>
  <c r="N16" i="1"/>
  <c r="X16" i="1" s="1"/>
  <c r="N13" i="1"/>
  <c r="X13" i="1" s="1"/>
  <c r="N15" i="1"/>
  <c r="X15" i="1" s="1"/>
  <c r="T19" i="1"/>
  <c r="T11" i="1"/>
  <c r="T9" i="1" s="1"/>
  <c r="N10" i="1"/>
  <c r="X10" i="1" s="1"/>
  <c r="T17" i="1"/>
  <c r="N14" i="1"/>
  <c r="X14" i="1" s="1"/>
  <c r="P19" i="1"/>
  <c r="P11" i="1"/>
  <c r="P9" i="1" s="1"/>
  <c r="E19" i="1"/>
  <c r="K19" i="1" s="1"/>
  <c r="E11" i="1"/>
  <c r="K11" i="1" s="1"/>
  <c r="D20" i="1" l="1"/>
  <c r="N18" i="1"/>
  <c r="X18" i="1" s="1"/>
  <c r="E9" i="1"/>
  <c r="K9" i="1" s="1"/>
  <c r="D34" i="1"/>
  <c r="D28" i="1"/>
  <c r="D30" i="1"/>
  <c r="D36" i="1"/>
  <c r="D23" i="1"/>
  <c r="D32" i="1"/>
  <c r="D26" i="1"/>
  <c r="D35" i="1"/>
  <c r="D38" i="1"/>
  <c r="D22" i="1"/>
  <c r="D31" i="1"/>
  <c r="D29" i="1"/>
  <c r="D27" i="1"/>
  <c r="D33" i="1"/>
  <c r="D21" i="1"/>
  <c r="B16" i="1"/>
  <c r="B13" i="1"/>
  <c r="B14" i="1"/>
  <c r="B10" i="1"/>
  <c r="D37" i="1"/>
  <c r="D25" i="1"/>
  <c r="B15" i="1"/>
  <c r="N17" i="1"/>
  <c r="X17" i="1" s="1"/>
  <c r="D24" i="1"/>
  <c r="B12" i="1"/>
  <c r="N19" i="1"/>
  <c r="X19" i="1" s="1"/>
  <c r="N11" i="1"/>
  <c r="X11" i="1" s="1"/>
  <c r="N9" i="1" l="1"/>
  <c r="X9" i="1" s="1"/>
  <c r="D13" i="1"/>
  <c r="D10" i="1"/>
  <c r="D16" i="1"/>
  <c r="D15" i="1"/>
  <c r="B18" i="1"/>
  <c r="D14" i="1"/>
  <c r="B19" i="1"/>
  <c r="D12" i="1"/>
  <c r="B11" i="1"/>
  <c r="B17" i="1"/>
  <c r="D19" i="1" l="1"/>
  <c r="D17" i="1"/>
  <c r="D18" i="1"/>
  <c r="D11" i="1"/>
  <c r="B9" i="1"/>
  <c r="D9" i="1" l="1"/>
</calcChain>
</file>

<file path=xl/sharedStrings.xml><?xml version="1.0" encoding="utf-8"?>
<sst xmlns="http://schemas.openxmlformats.org/spreadsheetml/2006/main" count="195" uniqueCount="57">
  <si>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</si>
  <si>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</si>
  <si>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</si>
  <si>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</si>
  <si>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</si>
  <si>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</si>
  <si>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</si>
  <si>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</si>
  <si>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</si>
  <si>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</si>
  <si>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</si>
  <si>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</si>
  <si>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</si>
  <si>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</si>
  <si>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</si>
  <si>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</si>
  <si>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</si>
  <si>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</si>
  <si>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</si>
  <si>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</si>
  <si>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</si>
  <si>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</si>
  <si>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</si>
  <si>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</si>
  <si>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</si>
  <si>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</si>
  <si>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</si>
  <si>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</si>
  <si>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</si>
  <si>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</si>
  <si>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</si>
  <si>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</si>
  <si>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</si>
  <si>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</si>
  <si>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</si>
  <si>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</si>
  <si>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</si>
  <si>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</si>
  <si>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</si>
  <si>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</si>
  <si>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</si>
  <si>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</si>
  <si>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</si>
  <si>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</si>
  <si>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</si>
  <si>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</si>
  <si>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</si>
  <si>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</si>
  <si>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</si>
  <si>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※　自然増減率、出生率、死亡率、社会増減率については、少数第２位以下を四捨五入して算出。</t>
    <rPh sb="2" eb="4">
      <t>シゼン</t>
    </rPh>
    <rPh sb="4" eb="7">
      <t>ゾウゲンリツ</t>
    </rPh>
    <rPh sb="8" eb="11">
      <t>シュッショウリツ</t>
    </rPh>
    <rPh sb="12" eb="15">
      <t>シボウリツ</t>
    </rPh>
    <rPh sb="16" eb="18">
      <t>シャカイ</t>
    </rPh>
    <rPh sb="18" eb="21">
      <t>ゾウゲンリツ</t>
    </rPh>
    <rPh sb="27" eb="29">
      <t>ショウスウ</t>
    </rPh>
    <rPh sb="29" eb="30">
      <t>ダイ</t>
    </rPh>
    <rPh sb="31" eb="32">
      <t>イ</t>
    </rPh>
    <rPh sb="32" eb="34">
      <t>イカ</t>
    </rPh>
    <rPh sb="35" eb="39">
      <t>シシャゴニュウ</t>
    </rPh>
    <rPh sb="41" eb="43">
      <t>サンシュツ</t>
    </rPh>
    <phoneticPr fontId="1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</si>
  <si>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</si>
  <si>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</si>
  <si>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</si>
  <si>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</si>
  <si>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</si>
  <si>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人口</t>
    <rPh sb="0" eb="2">
      <t>ジンコウ</t>
    </rPh>
    <phoneticPr fontId="1"/>
  </si>
  <si>
    <t>第５表　市町村別、男女別人口増減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2" eb="14">
      <t>ジンコウ</t>
    </rPh>
    <rPh sb="14" eb="16">
      <t>ゾウゲン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</si>
</sst>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9" xfId="0" applyFont="1" applyFill="1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 applyAlignment="1">
      <alignment horizontal="right" vertical="center"/>
    </xf>
    <xf numFmtId="177" fontId="0" fillId="0" borderId="6" xfId="0" applyNumberFormat="1" applyBorder="1">
      <alignment vertical="center"/>
    </xf>
    <xf numFmtId="178" fontId="0" fillId="0" borderId="6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 applyAlignment="1">
      <alignment horizontal="right" vertical="center"/>
    </xf>
    <xf numFmtId="177" fontId="0" fillId="0" borderId="3" xfId="0" applyNumberFormat="1" applyBorder="1">
      <alignment vertical="center"/>
    </xf>
    <xf numFmtId="178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7" fontId="0" fillId="0" borderId="7" xfId="0" applyNumberFormat="1" applyBorder="1">
      <alignment vertical="center"/>
    </xf>
    <xf numFmtId="178" fontId="0" fillId="0" borderId="7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 applyAlignment="1">
      <alignment horizontal="right" vertical="center"/>
    </xf>
    <xf numFmtId="177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7" fontId="0" fillId="0" borderId="3" xfId="0" applyNumberFormat="1" applyFont="1" applyBorder="1" applyAlignment="1">
      <alignment horizontal="right" vertical="center"/>
    </xf>
    <xf numFmtId="176" fontId="0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6" fontId="0" fillId="0" borderId="2" xfId="0" applyNumberFormat="1" applyFont="1" applyBorder="1">
      <alignment vertical="center"/>
    </xf>
    <xf numFmtId="177" fontId="0" fillId="0" borderId="2" xfId="0" applyNumberFormat="1" applyFont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177" fontId="0" fillId="0" borderId="1" xfId="0" applyNumberFormat="1" applyFont="1" applyBorder="1" applyAlignment="1">
      <alignment horizontal="right" vertical="center"/>
    </xf>
    <xf numFmtId="176" fontId="0" fillId="0" borderId="7" xfId="0" applyNumberFormat="1" applyFont="1" applyBorder="1">
      <alignment vertical="center"/>
    </xf>
    <xf numFmtId="177" fontId="0" fillId="0" borderId="4" xfId="0" applyNumberFormat="1" applyBorder="1">
      <alignment vertical="center"/>
    </xf>
    <xf numFmtId="176" fontId="0" fillId="0" borderId="6" xfId="0" applyNumberFormat="1" applyFont="1" applyBorder="1">
      <alignment vertical="center"/>
    </xf>
    <xf numFmtId="177" fontId="0" fillId="0" borderId="6" xfId="0" applyNumberFormat="1" applyFont="1" applyBorder="1" applyAlignment="1">
      <alignment horizontal="right" vertical="center"/>
    </xf>
    <xf numFmtId="176" fontId="0" fillId="0" borderId="4" xfId="0" applyNumberFormat="1" applyFont="1" applyBorder="1">
      <alignment vertical="center"/>
    </xf>
    <xf numFmtId="178" fontId="0" fillId="0" borderId="5" xfId="0" applyNumberFormat="1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tabSelected="1"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56</v>
      </c>
      <c r="C2" s="16"/>
      <c r="D2" s="16"/>
    </row>
    <row r="3" spans="1:26" x14ac:dyDescent="0.15">
      <c r="C3" s="16"/>
      <c r="D3" s="16"/>
    </row>
    <row r="4" spans="1:26" x14ac:dyDescent="0.15">
      <c r="A4" t="s">
        <v>42</v>
      </c>
      <c r="C4" s="16"/>
      <c r="D4" s="16"/>
    </row>
    <row r="5" spans="1:26" ht="13.5" customHeight="1" x14ac:dyDescent="0.15">
      <c r="A5" s="68" t="s">
        <v>37</v>
      </c>
      <c r="B5" s="77" t="s">
        <v>40</v>
      </c>
      <c r="C5" s="78"/>
      <c r="D5" s="78"/>
      <c r="E5" s="74" t="s">
        <v>39</v>
      </c>
      <c r="F5" s="75"/>
      <c r="G5" s="75"/>
      <c r="H5" s="75"/>
      <c r="I5" s="75"/>
      <c r="J5" s="75"/>
      <c r="K5" s="75"/>
      <c r="L5" s="75"/>
      <c r="M5" s="76"/>
      <c r="N5" s="77" t="s">
        <v>38</v>
      </c>
      <c r="O5" s="78"/>
      <c r="P5" s="78"/>
      <c r="Q5" s="78"/>
      <c r="R5" s="78"/>
      <c r="S5" s="78"/>
      <c r="T5" s="78"/>
      <c r="U5" s="78"/>
      <c r="V5" s="78"/>
      <c r="W5" s="78"/>
      <c r="X5" s="79"/>
    </row>
    <row r="6" spans="1:26" ht="13.5" customHeight="1" x14ac:dyDescent="0.15">
      <c r="A6" s="69"/>
      <c r="B6" s="20"/>
      <c r="C6" s="71" t="s">
        <v>52</v>
      </c>
      <c r="D6" s="71" t="s">
        <v>53</v>
      </c>
      <c r="E6" s="15"/>
      <c r="F6" s="65" t="s">
        <v>54</v>
      </c>
      <c r="G6" s="20"/>
      <c r="H6" s="65" t="s">
        <v>54</v>
      </c>
      <c r="I6" s="20"/>
      <c r="J6" s="65" t="s">
        <v>54</v>
      </c>
      <c r="K6" s="77" t="s">
        <v>46</v>
      </c>
      <c r="L6" s="78"/>
      <c r="M6" s="79"/>
      <c r="N6" s="14"/>
      <c r="O6" s="65" t="s">
        <v>54</v>
      </c>
      <c r="P6" s="74" t="s">
        <v>36</v>
      </c>
      <c r="Q6" s="75"/>
      <c r="R6" s="75"/>
      <c r="S6" s="76"/>
      <c r="T6" s="74" t="s">
        <v>35</v>
      </c>
      <c r="U6" s="75"/>
      <c r="V6" s="75"/>
      <c r="W6" s="76"/>
      <c r="X6" s="24" t="s">
        <v>46</v>
      </c>
    </row>
    <row r="7" spans="1:26" ht="13.5" customHeight="1" x14ac:dyDescent="0.15">
      <c r="A7" s="69"/>
      <c r="B7" s="18" t="s">
        <v>41</v>
      </c>
      <c r="C7" s="72"/>
      <c r="D7" s="72"/>
      <c r="E7" s="11" t="s">
        <v>32</v>
      </c>
      <c r="F7" s="66"/>
      <c r="G7" s="12" t="s">
        <v>34</v>
      </c>
      <c r="H7" s="66"/>
      <c r="I7" s="18" t="s">
        <v>33</v>
      </c>
      <c r="J7" s="66"/>
      <c r="K7" s="65" t="s">
        <v>43</v>
      </c>
      <c r="L7" s="17" t="s">
        <v>44</v>
      </c>
      <c r="M7" s="17" t="s">
        <v>45</v>
      </c>
      <c r="N7" s="12" t="s">
        <v>32</v>
      </c>
      <c r="O7" s="66"/>
      <c r="P7" s="14" t="s">
        <v>32</v>
      </c>
      <c r="Q7" s="65" t="s">
        <v>54</v>
      </c>
      <c r="R7" s="65" t="s">
        <v>31</v>
      </c>
      <c r="S7" s="13" t="s">
        <v>30</v>
      </c>
      <c r="T7" s="12" t="s">
        <v>32</v>
      </c>
      <c r="U7" s="65" t="s">
        <v>54</v>
      </c>
      <c r="V7" s="66" t="s">
        <v>31</v>
      </c>
      <c r="W7" s="21" t="s">
        <v>47</v>
      </c>
      <c r="X7" s="65" t="s">
        <v>48</v>
      </c>
    </row>
    <row r="8" spans="1:26" ht="30.75" customHeight="1" x14ac:dyDescent="0.15">
      <c r="A8" s="70"/>
      <c r="B8" s="19"/>
      <c r="C8" s="73"/>
      <c r="D8" s="73"/>
      <c r="E8" s="11"/>
      <c r="F8" s="67"/>
      <c r="G8" s="10"/>
      <c r="H8" s="67"/>
      <c r="I8" s="19"/>
      <c r="J8" s="67"/>
      <c r="K8" s="67"/>
      <c r="L8" s="19"/>
      <c r="M8" s="19"/>
      <c r="N8" s="10"/>
      <c r="O8" s="67"/>
      <c r="P8" s="10"/>
      <c r="Q8" s="67"/>
      <c r="R8" s="67"/>
      <c r="S8" s="9"/>
      <c r="T8" s="10"/>
      <c r="U8" s="67"/>
      <c r="V8" s="67"/>
      <c r="W8" s="22"/>
      <c r="X8" s="67"/>
      <c r="Z8" s="8" t="s">
        <v>55</v>
      </c>
    </row>
    <row r="9" spans="1:26" ht="18.75" customHeight="1" x14ac:dyDescent="0.15">
      <c r="A9" s="8" t="s">
        <v>29</v>
      </c>
      <c r="B9" s="32">
        <f>B10+B11</f>
        <v>-4854</v>
      </c>
      <c r="C9" s="32">
        <f>C10+C11</f>
        <v>-138</v>
      </c>
      <c r="D9" s="33">
        <f>IF(B9-C9=0,"-",(1-(B9/(B9-C9)))*-1)</f>
        <v>2.9262086513994978E-2</v>
      </c>
      <c r="E9" s="32">
        <f t="shared" ref="E9:J9" si="0">E10+E11</f>
        <v>-3550</v>
      </c>
      <c r="F9" s="32">
        <f t="shared" si="0"/>
        <v>-519</v>
      </c>
      <c r="G9" s="32">
        <f t="shared" si="0"/>
        <v>4065</v>
      </c>
      <c r="H9" s="32">
        <f t="shared" si="0"/>
        <v>-230</v>
      </c>
      <c r="I9" s="32">
        <f t="shared" si="0"/>
        <v>7615</v>
      </c>
      <c r="J9" s="32">
        <f t="shared" si="0"/>
        <v>289</v>
      </c>
      <c r="K9" s="34">
        <f>E9/Z9*1000</f>
        <v>-6.3887644129625327</v>
      </c>
      <c r="L9" s="35">
        <f>G9/Z9*1000</f>
        <v>7.3155851658289288</v>
      </c>
      <c r="M9" s="35">
        <f>I9/Z9*1000</f>
        <v>13.704349578791462</v>
      </c>
      <c r="N9" s="32">
        <f>N10+N11</f>
        <v>-1304</v>
      </c>
      <c r="O9" s="32">
        <f t="shared" ref="O9:Q9" si="1">O10+O11</f>
        <v>381</v>
      </c>
      <c r="P9" s="32">
        <f t="shared" si="1"/>
        <v>16351</v>
      </c>
      <c r="Q9" s="32">
        <f t="shared" si="1"/>
        <v>263</v>
      </c>
      <c r="R9" s="32">
        <f t="shared" ref="R9:U9" si="2">R10+R11</f>
        <v>10146</v>
      </c>
      <c r="S9" s="32">
        <f t="shared" si="2"/>
        <v>6205</v>
      </c>
      <c r="T9" s="32">
        <f t="shared" si="2"/>
        <v>17655</v>
      </c>
      <c r="U9" s="32">
        <f t="shared" si="2"/>
        <v>-118</v>
      </c>
      <c r="V9" s="32">
        <f t="shared" ref="V9:W9" si="3">V10+V11</f>
        <v>11450</v>
      </c>
      <c r="W9" s="32">
        <f t="shared" si="3"/>
        <v>6205</v>
      </c>
      <c r="X9" s="34">
        <f>N9/Z9*1000</f>
        <v>-2.34674613929666</v>
      </c>
      <c r="Z9" s="32">
        <f t="shared" ref="Z9" si="4">Z10+Z11</f>
        <v>555663</v>
      </c>
    </row>
    <row r="10" spans="1:26" ht="18.75" customHeight="1" x14ac:dyDescent="0.15">
      <c r="A10" s="6" t="s">
        <v>28</v>
      </c>
      <c r="B10" s="36">
        <f>B20+B21+B22+B23</f>
        <v>-2748</v>
      </c>
      <c r="C10" s="36">
        <f>C20+C21+C22+C23</f>
        <v>49</v>
      </c>
      <c r="D10" s="37">
        <f t="shared" ref="D10:D38" si="5">IF(B10-C10=0,"-",(1-(B10/(B10-C10)))*-1)</f>
        <v>-1.7518770110833026E-2</v>
      </c>
      <c r="E10" s="36">
        <f t="shared" ref="E10:J10" si="6">E20+E21+E22+E23</f>
        <v>-1966</v>
      </c>
      <c r="F10" s="36">
        <f t="shared" si="6"/>
        <v>-336</v>
      </c>
      <c r="G10" s="36">
        <f t="shared" si="6"/>
        <v>3231</v>
      </c>
      <c r="H10" s="36">
        <f t="shared" si="6"/>
        <v>-151</v>
      </c>
      <c r="I10" s="36">
        <f t="shared" si="6"/>
        <v>5197</v>
      </c>
      <c r="J10" s="36">
        <f t="shared" si="6"/>
        <v>185</v>
      </c>
      <c r="K10" s="38">
        <f t="shared" ref="K10:K38" si="7">E10/Z10*1000</f>
        <v>-4.7238380824004587</v>
      </c>
      <c r="L10" s="39">
        <f t="shared" ref="L10:L38" si="8">G10/Z10*1000</f>
        <v>7.7633371537313751</v>
      </c>
      <c r="M10" s="39">
        <f t="shared" ref="M10:M38" si="9">I10/Z10*1000</f>
        <v>12.487175236131835</v>
      </c>
      <c r="N10" s="36">
        <f t="shared" ref="N10:Q10" si="10">N20+N21+N22+N23</f>
        <v>-782</v>
      </c>
      <c r="O10" s="36">
        <f t="shared" si="10"/>
        <v>385</v>
      </c>
      <c r="P10" s="36">
        <f t="shared" si="10"/>
        <v>12396</v>
      </c>
      <c r="Q10" s="36">
        <f t="shared" si="10"/>
        <v>100</v>
      </c>
      <c r="R10" s="36">
        <f t="shared" ref="R10:U10" si="11">R20+R21+R22+R23</f>
        <v>8357</v>
      </c>
      <c r="S10" s="36">
        <f t="shared" si="11"/>
        <v>4039</v>
      </c>
      <c r="T10" s="36">
        <f t="shared" si="11"/>
        <v>13178</v>
      </c>
      <c r="U10" s="36">
        <f t="shared" si="11"/>
        <v>-285</v>
      </c>
      <c r="V10" s="36">
        <f t="shared" ref="V10:W10" si="12">V20+V21+V22+V23</f>
        <v>9410</v>
      </c>
      <c r="W10" s="36">
        <f t="shared" si="12"/>
        <v>3768</v>
      </c>
      <c r="X10" s="38">
        <f t="shared" ref="X10:X38" si="13">N10/Z10*1000</f>
        <v>-1.8789630622772935</v>
      </c>
      <c r="Z10" s="32">
        <f t="shared" ref="Z10" si="14">Z20+Z21+Z22+Z23</f>
        <v>416187</v>
      </c>
    </row>
    <row r="11" spans="1:26" ht="18.75" customHeight="1" x14ac:dyDescent="0.15">
      <c r="A11" s="2" t="s">
        <v>27</v>
      </c>
      <c r="B11" s="40">
        <f>B12+B13+B14+B15+B16</f>
        <v>-2106</v>
      </c>
      <c r="C11" s="40">
        <f>C12+C13+C14+C15+C16</f>
        <v>-187</v>
      </c>
      <c r="D11" s="41">
        <f t="shared" si="5"/>
        <v>9.744658676393958E-2</v>
      </c>
      <c r="E11" s="40">
        <f t="shared" ref="E11:J11" si="15">E12+E13+E14+E15+E16</f>
        <v>-1584</v>
      </c>
      <c r="F11" s="40">
        <f t="shared" si="15"/>
        <v>-183</v>
      </c>
      <c r="G11" s="40">
        <f t="shared" si="15"/>
        <v>834</v>
      </c>
      <c r="H11" s="40">
        <f t="shared" si="15"/>
        <v>-79</v>
      </c>
      <c r="I11" s="40">
        <f t="shared" si="15"/>
        <v>2418</v>
      </c>
      <c r="J11" s="40">
        <f t="shared" si="15"/>
        <v>104</v>
      </c>
      <c r="K11" s="42">
        <f t="shared" si="7"/>
        <v>-11.356792566463048</v>
      </c>
      <c r="L11" s="43">
        <f t="shared" si="8"/>
        <v>5.9795233588574384</v>
      </c>
      <c r="M11" s="43">
        <f t="shared" si="9"/>
        <v>17.336315925320484</v>
      </c>
      <c r="N11" s="40">
        <f t="shared" ref="N11:Q11" si="16">N12+N13+N14+N15+N16</f>
        <v>-522</v>
      </c>
      <c r="O11" s="40">
        <f t="shared" si="16"/>
        <v>-4</v>
      </c>
      <c r="P11" s="40">
        <f t="shared" si="16"/>
        <v>3955</v>
      </c>
      <c r="Q11" s="40">
        <f t="shared" si="16"/>
        <v>163</v>
      </c>
      <c r="R11" s="40">
        <f t="shared" ref="R11:U11" si="17">R12+R13+R14+R15+R16</f>
        <v>1789</v>
      </c>
      <c r="S11" s="40">
        <f t="shared" si="17"/>
        <v>2166</v>
      </c>
      <c r="T11" s="40">
        <f t="shared" si="17"/>
        <v>4477</v>
      </c>
      <c r="U11" s="40">
        <f t="shared" si="17"/>
        <v>167</v>
      </c>
      <c r="V11" s="40">
        <f t="shared" ref="V11:W11" si="18">V12+V13+V14+V15+V16</f>
        <v>2040</v>
      </c>
      <c r="W11" s="40">
        <f t="shared" si="18"/>
        <v>2437</v>
      </c>
      <c r="X11" s="44">
        <f t="shared" si="13"/>
        <v>-3.7425793684935043</v>
      </c>
      <c r="Z11" s="32">
        <f t="shared" ref="Z11" si="19">Z12+Z13+Z14+Z15+Z16</f>
        <v>139476</v>
      </c>
    </row>
    <row r="12" spans="1:26" ht="18.75" customHeight="1" x14ac:dyDescent="0.15">
      <c r="A12" s="6" t="s">
        <v>26</v>
      </c>
      <c r="B12" s="36">
        <f>B24</f>
        <v>-189</v>
      </c>
      <c r="C12" s="36">
        <f>C24</f>
        <v>-34</v>
      </c>
      <c r="D12" s="37">
        <f t="shared" si="5"/>
        <v>0.21935483870967731</v>
      </c>
      <c r="E12" s="36">
        <f t="shared" ref="E12:J12" si="20">E24</f>
        <v>-119</v>
      </c>
      <c r="F12" s="36">
        <f t="shared" si="20"/>
        <v>-11</v>
      </c>
      <c r="G12" s="36">
        <f t="shared" si="20"/>
        <v>66</v>
      </c>
      <c r="H12" s="36">
        <f t="shared" si="20"/>
        <v>-5</v>
      </c>
      <c r="I12" s="36">
        <f t="shared" si="20"/>
        <v>185</v>
      </c>
      <c r="J12" s="36">
        <f t="shared" si="20"/>
        <v>6</v>
      </c>
      <c r="K12" s="38">
        <f t="shared" si="7"/>
        <v>-10.898433922520377</v>
      </c>
      <c r="L12" s="39">
        <f t="shared" si="8"/>
        <v>6.0445095704734859</v>
      </c>
      <c r="M12" s="39">
        <f t="shared" si="9"/>
        <v>16.942943492993862</v>
      </c>
      <c r="N12" s="36">
        <f t="shared" ref="N12:Q12" si="21">N24</f>
        <v>-70</v>
      </c>
      <c r="O12" s="36">
        <f t="shared" si="21"/>
        <v>-23</v>
      </c>
      <c r="P12" s="36">
        <f t="shared" si="21"/>
        <v>296</v>
      </c>
      <c r="Q12" s="36">
        <f t="shared" si="21"/>
        <v>-17</v>
      </c>
      <c r="R12" s="36">
        <f t="shared" ref="R12:U12" si="22">R24</f>
        <v>149</v>
      </c>
      <c r="S12" s="36">
        <f t="shared" si="22"/>
        <v>147</v>
      </c>
      <c r="T12" s="36">
        <f t="shared" si="22"/>
        <v>366</v>
      </c>
      <c r="U12" s="36">
        <f t="shared" si="22"/>
        <v>6</v>
      </c>
      <c r="V12" s="36">
        <f t="shared" ref="V12:W12" si="23">V24</f>
        <v>185</v>
      </c>
      <c r="W12" s="36">
        <f t="shared" si="23"/>
        <v>181</v>
      </c>
      <c r="X12" s="38">
        <f t="shared" si="13"/>
        <v>-6.4108434838355164</v>
      </c>
      <c r="Z12" s="32">
        <f t="shared" ref="Z12" si="24">Z24</f>
        <v>10919</v>
      </c>
    </row>
    <row r="13" spans="1:26" ht="18.75" customHeight="1" x14ac:dyDescent="0.15">
      <c r="A13" s="4" t="s">
        <v>25</v>
      </c>
      <c r="B13" s="45">
        <f>B25+B26+B27</f>
        <v>-575</v>
      </c>
      <c r="C13" s="45">
        <f>C25+C26+C27</f>
        <v>-116</v>
      </c>
      <c r="D13" s="46">
        <f t="shared" si="5"/>
        <v>0.25272331154684102</v>
      </c>
      <c r="E13" s="45">
        <f t="shared" ref="E13:J13" si="25">E25+E26+E27</f>
        <v>-352</v>
      </c>
      <c r="F13" s="45">
        <f t="shared" si="25"/>
        <v>-38</v>
      </c>
      <c r="G13" s="45">
        <f t="shared" si="25"/>
        <v>125</v>
      </c>
      <c r="H13" s="45">
        <f t="shared" si="25"/>
        <v>-13</v>
      </c>
      <c r="I13" s="45">
        <f t="shared" si="25"/>
        <v>477</v>
      </c>
      <c r="J13" s="45">
        <f t="shared" si="25"/>
        <v>25</v>
      </c>
      <c r="K13" s="47">
        <f t="shared" si="7"/>
        <v>-13.846274880025174</v>
      </c>
      <c r="L13" s="48">
        <f t="shared" si="8"/>
        <v>4.9170010227362129</v>
      </c>
      <c r="M13" s="48">
        <f t="shared" si="9"/>
        <v>18.763275902761389</v>
      </c>
      <c r="N13" s="45">
        <f t="shared" ref="N13:Q13" si="26">N25+N26+N27</f>
        <v>-223</v>
      </c>
      <c r="O13" s="45">
        <f t="shared" si="26"/>
        <v>-78</v>
      </c>
      <c r="P13" s="45">
        <f t="shared" si="26"/>
        <v>630</v>
      </c>
      <c r="Q13" s="45">
        <f t="shared" si="26"/>
        <v>20</v>
      </c>
      <c r="R13" s="45">
        <f t="shared" ref="R13:U13" si="27">R25+R26+R27</f>
        <v>328</v>
      </c>
      <c r="S13" s="45">
        <f t="shared" si="27"/>
        <v>302</v>
      </c>
      <c r="T13" s="45">
        <f t="shared" si="27"/>
        <v>853</v>
      </c>
      <c r="U13" s="45">
        <f t="shared" si="27"/>
        <v>98</v>
      </c>
      <c r="V13" s="45">
        <f t="shared" ref="V13:W13" si="28">V25+V26+V27</f>
        <v>385</v>
      </c>
      <c r="W13" s="45">
        <f t="shared" si="28"/>
        <v>468</v>
      </c>
      <c r="X13" s="47">
        <f t="shared" si="13"/>
        <v>-8.7719298245614024</v>
      </c>
      <c r="Z13" s="32">
        <f t="shared" ref="Z13" si="29">Z25+Z26+Z27</f>
        <v>25422</v>
      </c>
    </row>
    <row r="14" spans="1:26" ht="18.75" customHeight="1" x14ac:dyDescent="0.15">
      <c r="A14" s="4" t="s">
        <v>24</v>
      </c>
      <c r="B14" s="45">
        <f>B28+B29+B30+B31</f>
        <v>-614</v>
      </c>
      <c r="C14" s="45">
        <f>C28+C29+C30+C31</f>
        <v>-59</v>
      </c>
      <c r="D14" s="46">
        <f t="shared" si="5"/>
        <v>0.10630630630630633</v>
      </c>
      <c r="E14" s="45">
        <f t="shared" ref="E14:J14" si="30">E28+E29+E30+E31</f>
        <v>-487</v>
      </c>
      <c r="F14" s="45">
        <f t="shared" si="30"/>
        <v>-52</v>
      </c>
      <c r="G14" s="45">
        <f t="shared" si="30"/>
        <v>377</v>
      </c>
      <c r="H14" s="45">
        <f t="shared" si="30"/>
        <v>-22</v>
      </c>
      <c r="I14" s="45">
        <f t="shared" si="30"/>
        <v>864</v>
      </c>
      <c r="J14" s="45">
        <f t="shared" si="30"/>
        <v>30</v>
      </c>
      <c r="K14" s="47">
        <f t="shared" si="7"/>
        <v>-9.1900664251207722</v>
      </c>
      <c r="L14" s="48">
        <f t="shared" si="8"/>
        <v>7.1142814009661839</v>
      </c>
      <c r="M14" s="48">
        <f t="shared" si="9"/>
        <v>16.304347826086957</v>
      </c>
      <c r="N14" s="45">
        <f t="shared" ref="N14:Q14" si="31">N28+N29+N30+N31</f>
        <v>-127</v>
      </c>
      <c r="O14" s="45">
        <f t="shared" si="31"/>
        <v>-7</v>
      </c>
      <c r="P14" s="45">
        <f t="shared" si="31"/>
        <v>1509</v>
      </c>
      <c r="Q14" s="45">
        <f t="shared" si="31"/>
        <v>98</v>
      </c>
      <c r="R14" s="45">
        <f t="shared" ref="R14:U14" si="32">R28+R29+R30+R31</f>
        <v>665</v>
      </c>
      <c r="S14" s="45">
        <f t="shared" si="32"/>
        <v>844</v>
      </c>
      <c r="T14" s="45">
        <f t="shared" si="32"/>
        <v>1636</v>
      </c>
      <c r="U14" s="45">
        <f t="shared" si="32"/>
        <v>105</v>
      </c>
      <c r="V14" s="45">
        <f t="shared" ref="V14:W14" si="33">V28+V29+V30+V31</f>
        <v>767</v>
      </c>
      <c r="W14" s="45">
        <f t="shared" si="33"/>
        <v>869</v>
      </c>
      <c r="X14" s="47">
        <f t="shared" si="13"/>
        <v>-2.3965881642512077</v>
      </c>
      <c r="Z14" s="32">
        <f t="shared" ref="Z14" si="34">Z28+Z29+Z30+Z31</f>
        <v>52992</v>
      </c>
    </row>
    <row r="15" spans="1:26" ht="18.75" customHeight="1" x14ac:dyDescent="0.15">
      <c r="A15" s="4" t="s">
        <v>23</v>
      </c>
      <c r="B15" s="45">
        <f>B32+B33+B34+B35</f>
        <v>-438</v>
      </c>
      <c r="C15" s="45">
        <f>C32+C33+C34+C35</f>
        <v>-38</v>
      </c>
      <c r="D15" s="46">
        <f t="shared" si="5"/>
        <v>9.4999999999999973E-2</v>
      </c>
      <c r="E15" s="45">
        <f t="shared" ref="E15:J15" si="35">E32+E33+E34+E35</f>
        <v>-400</v>
      </c>
      <c r="F15" s="45">
        <f t="shared" si="35"/>
        <v>-60</v>
      </c>
      <c r="G15" s="45">
        <f t="shared" si="35"/>
        <v>230</v>
      </c>
      <c r="H15" s="45">
        <f t="shared" si="35"/>
        <v>-39</v>
      </c>
      <c r="I15" s="45">
        <f t="shared" si="35"/>
        <v>630</v>
      </c>
      <c r="J15" s="45">
        <f t="shared" si="35"/>
        <v>21</v>
      </c>
      <c r="K15" s="47">
        <f t="shared" si="7"/>
        <v>-9.9174373341928455</v>
      </c>
      <c r="L15" s="48">
        <f t="shared" si="8"/>
        <v>5.7025264671608857</v>
      </c>
      <c r="M15" s="48">
        <f t="shared" si="9"/>
        <v>15.61996380135373</v>
      </c>
      <c r="N15" s="49">
        <f t="shared" ref="N15:Q15" si="36">N32+N33+N34+N35</f>
        <v>-38</v>
      </c>
      <c r="O15" s="45">
        <f t="shared" si="36"/>
        <v>22</v>
      </c>
      <c r="P15" s="45">
        <f t="shared" si="36"/>
        <v>1262</v>
      </c>
      <c r="Q15" s="45">
        <f t="shared" si="36"/>
        <v>28</v>
      </c>
      <c r="R15" s="45">
        <f t="shared" ref="R15:U15" si="37">R32+R33+R34+R35</f>
        <v>516</v>
      </c>
      <c r="S15" s="45">
        <f t="shared" si="37"/>
        <v>746</v>
      </c>
      <c r="T15" s="45">
        <f t="shared" si="37"/>
        <v>1300</v>
      </c>
      <c r="U15" s="45">
        <f t="shared" si="37"/>
        <v>6</v>
      </c>
      <c r="V15" s="45">
        <f t="shared" ref="V15:W15" si="38">V32+V33+V34+V35</f>
        <v>585</v>
      </c>
      <c r="W15" s="45">
        <f t="shared" si="38"/>
        <v>715</v>
      </c>
      <c r="X15" s="47">
        <f t="shared" si="13"/>
        <v>-0.94215654674832017</v>
      </c>
      <c r="Z15" s="32">
        <f t="shared" ref="Z15" si="39">Z32+Z33+Z34+Z35</f>
        <v>40333</v>
      </c>
    </row>
    <row r="16" spans="1:26" ht="18.75" customHeight="1" x14ac:dyDescent="0.15">
      <c r="A16" s="2" t="s">
        <v>22</v>
      </c>
      <c r="B16" s="40">
        <f>B36+B37+B38</f>
        <v>-290</v>
      </c>
      <c r="C16" s="40">
        <f>C36+C37+C38</f>
        <v>60</v>
      </c>
      <c r="D16" s="41">
        <f t="shared" si="5"/>
        <v>-0.17142857142857137</v>
      </c>
      <c r="E16" s="40">
        <f>E36+E37+E38</f>
        <v>-226</v>
      </c>
      <c r="F16" s="40">
        <f t="shared" ref="F16:J16" si="40">F36+F37+F38</f>
        <v>-22</v>
      </c>
      <c r="G16" s="40">
        <f t="shared" si="40"/>
        <v>36</v>
      </c>
      <c r="H16" s="40">
        <f t="shared" si="40"/>
        <v>0</v>
      </c>
      <c r="I16" s="40">
        <f t="shared" si="40"/>
        <v>262</v>
      </c>
      <c r="J16" s="40">
        <f t="shared" si="40"/>
        <v>22</v>
      </c>
      <c r="K16" s="42">
        <f t="shared" si="7"/>
        <v>-23.037716615698265</v>
      </c>
      <c r="L16" s="43">
        <f t="shared" si="8"/>
        <v>3.669724770642202</v>
      </c>
      <c r="M16" s="43">
        <f t="shared" si="9"/>
        <v>26.70744138634047</v>
      </c>
      <c r="N16" s="40">
        <f t="shared" ref="N16:Q16" si="41">N36+N37+N38</f>
        <v>-64</v>
      </c>
      <c r="O16" s="40">
        <f t="shared" si="41"/>
        <v>82</v>
      </c>
      <c r="P16" s="40">
        <f t="shared" si="41"/>
        <v>258</v>
      </c>
      <c r="Q16" s="40">
        <f t="shared" si="41"/>
        <v>34</v>
      </c>
      <c r="R16" s="40">
        <f t="shared" ref="R16:U16" si="42">R36+R37+R38</f>
        <v>131</v>
      </c>
      <c r="S16" s="40">
        <f t="shared" si="42"/>
        <v>127</v>
      </c>
      <c r="T16" s="40">
        <f t="shared" si="42"/>
        <v>322</v>
      </c>
      <c r="U16" s="40">
        <f t="shared" si="42"/>
        <v>-48</v>
      </c>
      <c r="V16" s="40">
        <f t="shared" ref="V16:W16" si="43">V36+V37+V38</f>
        <v>118</v>
      </c>
      <c r="W16" s="40">
        <f t="shared" si="43"/>
        <v>204</v>
      </c>
      <c r="X16" s="44">
        <f t="shared" si="13"/>
        <v>-6.5239551478083593</v>
      </c>
      <c r="Z16" s="32">
        <f t="shared" ref="Z16" si="44">Z36+Z37+Z38</f>
        <v>9810</v>
      </c>
    </row>
    <row r="17" spans="1:26" ht="18.75" customHeight="1" x14ac:dyDescent="0.15">
      <c r="A17" s="6" t="s">
        <v>21</v>
      </c>
      <c r="B17" s="36">
        <f>B12+B13+B20</f>
        <v>-2114</v>
      </c>
      <c r="C17" s="36">
        <f>C12+C13+C20</f>
        <v>11</v>
      </c>
      <c r="D17" s="37">
        <f t="shared" si="5"/>
        <v>-5.1764705882353379E-3</v>
      </c>
      <c r="E17" s="36">
        <f t="shared" ref="E17:J17" si="45">E12+E13+E20</f>
        <v>-1378</v>
      </c>
      <c r="F17" s="36">
        <f t="shared" si="45"/>
        <v>-191</v>
      </c>
      <c r="G17" s="36">
        <f t="shared" si="45"/>
        <v>1563</v>
      </c>
      <c r="H17" s="36">
        <f t="shared" si="45"/>
        <v>-87</v>
      </c>
      <c r="I17" s="36">
        <f t="shared" si="45"/>
        <v>2941</v>
      </c>
      <c r="J17" s="36">
        <f t="shared" si="45"/>
        <v>104</v>
      </c>
      <c r="K17" s="38">
        <f t="shared" si="7"/>
        <v>-6.1222404378868047</v>
      </c>
      <c r="L17" s="39">
        <f t="shared" si="8"/>
        <v>6.9441667666306799</v>
      </c>
      <c r="M17" s="39">
        <f t="shared" si="9"/>
        <v>13.066407204517485</v>
      </c>
      <c r="N17" s="36">
        <f t="shared" ref="N17:Q17" si="46">N12+N13+N20</f>
        <v>-736</v>
      </c>
      <c r="O17" s="36">
        <f t="shared" si="46"/>
        <v>202</v>
      </c>
      <c r="P17" s="36">
        <f t="shared" si="46"/>
        <v>5649</v>
      </c>
      <c r="Q17" s="36">
        <f t="shared" si="46"/>
        <v>96</v>
      </c>
      <c r="R17" s="36">
        <f t="shared" ref="R17:U17" si="47">R12+R13+R20</f>
        <v>3882</v>
      </c>
      <c r="S17" s="36">
        <f t="shared" si="47"/>
        <v>1767</v>
      </c>
      <c r="T17" s="36">
        <f t="shared" si="47"/>
        <v>6385</v>
      </c>
      <c r="U17" s="36">
        <f t="shared" si="47"/>
        <v>-106</v>
      </c>
      <c r="V17" s="36">
        <f t="shared" ref="V17:W17" si="48">V12+V13+V20</f>
        <v>4538</v>
      </c>
      <c r="W17" s="36">
        <f t="shared" si="48"/>
        <v>1847</v>
      </c>
      <c r="X17" s="38">
        <f t="shared" si="13"/>
        <v>-3.2699339348945489</v>
      </c>
      <c r="Z17" s="32">
        <f t="shared" ref="Z17" si="49">Z12+Z13+Z20</f>
        <v>225081</v>
      </c>
    </row>
    <row r="18" spans="1:26" ht="18.75" customHeight="1" x14ac:dyDescent="0.15">
      <c r="A18" s="4" t="s">
        <v>20</v>
      </c>
      <c r="B18" s="45">
        <f>B14+B22</f>
        <v>-1110</v>
      </c>
      <c r="C18" s="45">
        <f>C14+C22</f>
        <v>-14</v>
      </c>
      <c r="D18" s="46">
        <f t="shared" si="5"/>
        <v>1.2773722627737127E-2</v>
      </c>
      <c r="E18" s="45">
        <f t="shared" ref="E18:J18" si="50">E14+E22</f>
        <v>-885</v>
      </c>
      <c r="F18" s="45">
        <f t="shared" si="50"/>
        <v>-148</v>
      </c>
      <c r="G18" s="45">
        <f t="shared" si="50"/>
        <v>721</v>
      </c>
      <c r="H18" s="45">
        <f t="shared" si="50"/>
        <v>-48</v>
      </c>
      <c r="I18" s="45">
        <f t="shared" si="50"/>
        <v>1606</v>
      </c>
      <c r="J18" s="45">
        <f t="shared" si="50"/>
        <v>100</v>
      </c>
      <c r="K18" s="47">
        <f t="shared" si="7"/>
        <v>-8.8557562415570121</v>
      </c>
      <c r="L18" s="48">
        <f t="shared" si="8"/>
        <v>7.2146895482063345</v>
      </c>
      <c r="M18" s="48">
        <f t="shared" si="9"/>
        <v>16.070445789763347</v>
      </c>
      <c r="N18" s="45">
        <f t="shared" ref="N18:Q18" si="51">N14+N22</f>
        <v>-225</v>
      </c>
      <c r="O18" s="45">
        <f t="shared" si="51"/>
        <v>134</v>
      </c>
      <c r="P18" s="45">
        <f t="shared" si="51"/>
        <v>2838</v>
      </c>
      <c r="Q18" s="45">
        <f t="shared" si="51"/>
        <v>85</v>
      </c>
      <c r="R18" s="45">
        <f t="shared" ref="R18:U18" si="52">R14+R22</f>
        <v>1304</v>
      </c>
      <c r="S18" s="45">
        <f t="shared" si="52"/>
        <v>1534</v>
      </c>
      <c r="T18" s="45">
        <f t="shared" si="52"/>
        <v>3063</v>
      </c>
      <c r="U18" s="45">
        <f t="shared" si="52"/>
        <v>-49</v>
      </c>
      <c r="V18" s="45">
        <f t="shared" ref="V18:W18" si="53">V14+V22</f>
        <v>1486</v>
      </c>
      <c r="W18" s="45">
        <f t="shared" si="53"/>
        <v>1577</v>
      </c>
      <c r="X18" s="47">
        <f t="shared" si="13"/>
        <v>-2.2514634512433083</v>
      </c>
      <c r="Z18" s="32">
        <f t="shared" ref="Z18" si="54">Z14+Z22</f>
        <v>99935</v>
      </c>
    </row>
    <row r="19" spans="1:26" ht="18.75" customHeight="1" x14ac:dyDescent="0.15">
      <c r="A19" s="2" t="s">
        <v>19</v>
      </c>
      <c r="B19" s="40">
        <f>B15+B16+B21+B23</f>
        <v>-1630</v>
      </c>
      <c r="C19" s="40">
        <f>C15+C16+C21+C23</f>
        <v>-135</v>
      </c>
      <c r="D19" s="41">
        <f t="shared" si="5"/>
        <v>9.0301003344481545E-2</v>
      </c>
      <c r="E19" s="40">
        <f t="shared" ref="E19:J19" si="55">E15+E16+E21+E23</f>
        <v>-1287</v>
      </c>
      <c r="F19" s="40">
        <f t="shared" si="55"/>
        <v>-180</v>
      </c>
      <c r="G19" s="40">
        <f t="shared" si="55"/>
        <v>1781</v>
      </c>
      <c r="H19" s="40">
        <f t="shared" si="55"/>
        <v>-95</v>
      </c>
      <c r="I19" s="40">
        <f t="shared" si="55"/>
        <v>3068</v>
      </c>
      <c r="J19" s="40">
        <f t="shared" si="55"/>
        <v>85</v>
      </c>
      <c r="K19" s="42">
        <f t="shared" si="7"/>
        <v>-5.5799555164385408</v>
      </c>
      <c r="L19" s="43">
        <f t="shared" si="8"/>
        <v>7.7217566237583837</v>
      </c>
      <c r="M19" s="43">
        <f t="shared" si="9"/>
        <v>13.301712140196924</v>
      </c>
      <c r="N19" s="50">
        <f t="shared" ref="N19:O19" si="56">N15+N16+N21+N23</f>
        <v>-343</v>
      </c>
      <c r="O19" s="40">
        <f t="shared" si="56"/>
        <v>45</v>
      </c>
      <c r="P19" s="50">
        <f>P15+P16+P21+P23</f>
        <v>7864</v>
      </c>
      <c r="Q19" s="40">
        <f t="shared" ref="Q19" si="57">Q15+Q16+Q21+Q23</f>
        <v>82</v>
      </c>
      <c r="R19" s="40">
        <f t="shared" ref="R19:S19" si="58">R15+R16+R21+R23</f>
        <v>4960</v>
      </c>
      <c r="S19" s="40">
        <f t="shared" si="58"/>
        <v>2904</v>
      </c>
      <c r="T19" s="50">
        <f>T15+T16+T21+T23</f>
        <v>8207</v>
      </c>
      <c r="U19" s="40">
        <f t="shared" ref="U19" si="59">U15+U16+U21+U23</f>
        <v>37</v>
      </c>
      <c r="V19" s="40">
        <f t="shared" ref="V19:W19" si="60">V15+V16+V21+V23</f>
        <v>5426</v>
      </c>
      <c r="W19" s="40">
        <f t="shared" si="60"/>
        <v>2781</v>
      </c>
      <c r="X19" s="44">
        <f t="shared" si="13"/>
        <v>-1.4871210117625635</v>
      </c>
      <c r="Z19" s="32">
        <f>Z15+Z16+Z21+Z23</f>
        <v>230647</v>
      </c>
    </row>
    <row r="20" spans="1:26" ht="18.75" customHeight="1" x14ac:dyDescent="0.15">
      <c r="A20" s="5" t="s">
        <v>18</v>
      </c>
      <c r="B20" s="51">
        <f>E20+N20</f>
        <v>-1350</v>
      </c>
      <c r="C20" s="51">
        <v>161</v>
      </c>
      <c r="D20" s="52">
        <f t="shared" si="5"/>
        <v>-0.10655195234943748</v>
      </c>
      <c r="E20" s="51">
        <f>G20-I20</f>
        <v>-907</v>
      </c>
      <c r="F20" s="51">
        <f>H20-J20</f>
        <v>-142</v>
      </c>
      <c r="G20" s="51">
        <v>1372</v>
      </c>
      <c r="H20" s="51">
        <v>-69</v>
      </c>
      <c r="I20" s="51">
        <v>2279</v>
      </c>
      <c r="J20" s="51">
        <v>73</v>
      </c>
      <c r="K20" s="38">
        <f t="shared" si="7"/>
        <v>-4.8055526120589169</v>
      </c>
      <c r="L20" s="39">
        <f t="shared" si="8"/>
        <v>7.2692592985058804</v>
      </c>
      <c r="M20" s="39">
        <f t="shared" si="9"/>
        <v>12.074811910564799</v>
      </c>
      <c r="N20" s="51">
        <f>P20-T20</f>
        <v>-443</v>
      </c>
      <c r="O20" s="53">
        <f>Q20-U20</f>
        <v>303</v>
      </c>
      <c r="P20" s="51">
        <f>R20+S20</f>
        <v>4723</v>
      </c>
      <c r="Q20" s="53">
        <v>93</v>
      </c>
      <c r="R20" s="53">
        <v>3405</v>
      </c>
      <c r="S20" s="53">
        <v>1318</v>
      </c>
      <c r="T20" s="51">
        <f>V20+W20</f>
        <v>5166</v>
      </c>
      <c r="U20" s="53">
        <v>-210</v>
      </c>
      <c r="V20" s="53">
        <v>3968</v>
      </c>
      <c r="W20" s="53">
        <v>1198</v>
      </c>
      <c r="X20" s="54">
        <f t="shared" si="13"/>
        <v>-2.3471442195613013</v>
      </c>
      <c r="Z20" s="8">
        <v>188740</v>
      </c>
    </row>
    <row r="21" spans="1:26" ht="18.75" customHeight="1" x14ac:dyDescent="0.15">
      <c r="A21" s="3" t="s">
        <v>17</v>
      </c>
      <c r="B21" s="55">
        <f t="shared" ref="B21:B38" si="61">E21+N21</f>
        <v>-595</v>
      </c>
      <c r="C21" s="55">
        <v>-137</v>
      </c>
      <c r="D21" s="56">
        <f t="shared" si="5"/>
        <v>0.29912663755458513</v>
      </c>
      <c r="E21" s="55">
        <f t="shared" ref="E21:E38" si="62">G21-I21</f>
        <v>-382</v>
      </c>
      <c r="F21" s="55">
        <f t="shared" ref="F21:F38" si="63">H21-J21</f>
        <v>-20</v>
      </c>
      <c r="G21" s="55">
        <v>1287</v>
      </c>
      <c r="H21" s="55">
        <v>-47</v>
      </c>
      <c r="I21" s="55">
        <v>1669</v>
      </c>
      <c r="J21" s="55">
        <v>-27</v>
      </c>
      <c r="K21" s="47">
        <f t="shared" si="7"/>
        <v>-2.5869016097029127</v>
      </c>
      <c r="L21" s="48">
        <f t="shared" si="8"/>
        <v>8.7155559468263046</v>
      </c>
      <c r="M21" s="48">
        <f t="shared" si="9"/>
        <v>11.302457556529218</v>
      </c>
      <c r="N21" s="55">
        <f t="shared" ref="N21:N38" si="64">P21-T21</f>
        <v>-213</v>
      </c>
      <c r="O21" s="55">
        <f t="shared" ref="O21:O38" si="65">Q21-U21</f>
        <v>-117</v>
      </c>
      <c r="P21" s="55">
        <f t="shared" ref="P21:P38" si="66">R21+S21</f>
        <v>4980</v>
      </c>
      <c r="Q21" s="55">
        <v>-61</v>
      </c>
      <c r="R21" s="55">
        <v>3344</v>
      </c>
      <c r="S21" s="55">
        <v>1636</v>
      </c>
      <c r="T21" s="55">
        <f t="shared" ref="T21:T38" si="67">V21+W21</f>
        <v>5193</v>
      </c>
      <c r="U21" s="55">
        <v>56</v>
      </c>
      <c r="V21" s="55">
        <v>3749</v>
      </c>
      <c r="W21" s="55">
        <v>1444</v>
      </c>
      <c r="X21" s="47">
        <f t="shared" si="13"/>
        <v>-1.4424346671903674</v>
      </c>
      <c r="Z21" s="8">
        <v>147667</v>
      </c>
    </row>
    <row r="22" spans="1:26" ht="18.75" customHeight="1" x14ac:dyDescent="0.15">
      <c r="A22" s="3" t="s">
        <v>16</v>
      </c>
      <c r="B22" s="55">
        <f t="shared" si="61"/>
        <v>-496</v>
      </c>
      <c r="C22" s="55">
        <v>45</v>
      </c>
      <c r="D22" s="56">
        <f t="shared" si="5"/>
        <v>-8.3179297597042567E-2</v>
      </c>
      <c r="E22" s="55">
        <f t="shared" si="62"/>
        <v>-398</v>
      </c>
      <c r="F22" s="55">
        <f t="shared" si="63"/>
        <v>-96</v>
      </c>
      <c r="G22" s="55">
        <v>344</v>
      </c>
      <c r="H22" s="55">
        <v>-26</v>
      </c>
      <c r="I22" s="55">
        <v>742</v>
      </c>
      <c r="J22" s="55">
        <v>70</v>
      </c>
      <c r="K22" s="47">
        <f t="shared" si="7"/>
        <v>-8.4783673817182539</v>
      </c>
      <c r="L22" s="48">
        <f t="shared" si="8"/>
        <v>7.3280361289223102</v>
      </c>
      <c r="M22" s="48">
        <f t="shared" si="9"/>
        <v>15.806403510640564</v>
      </c>
      <c r="N22" s="55">
        <f t="shared" si="64"/>
        <v>-98</v>
      </c>
      <c r="O22" s="55">
        <f t="shared" si="65"/>
        <v>141</v>
      </c>
      <c r="P22" s="55">
        <f>R22+S22</f>
        <v>1329</v>
      </c>
      <c r="Q22" s="55">
        <v>-13</v>
      </c>
      <c r="R22" s="55">
        <v>639</v>
      </c>
      <c r="S22" s="55">
        <v>690</v>
      </c>
      <c r="T22" s="55">
        <f t="shared" si="67"/>
        <v>1427</v>
      </c>
      <c r="U22" s="55">
        <v>-154</v>
      </c>
      <c r="V22" s="55">
        <v>719</v>
      </c>
      <c r="W22" s="55">
        <v>708</v>
      </c>
      <c r="X22" s="47">
        <f t="shared" si="13"/>
        <v>-2.0876381995185649</v>
      </c>
      <c r="Z22" s="8">
        <v>46943</v>
      </c>
    </row>
    <row r="23" spans="1:26" ht="18.75" customHeight="1" x14ac:dyDescent="0.15">
      <c r="A23" s="1" t="s">
        <v>15</v>
      </c>
      <c r="B23" s="57">
        <f t="shared" si="61"/>
        <v>-307</v>
      </c>
      <c r="C23" s="57">
        <v>-20</v>
      </c>
      <c r="D23" s="58">
        <f t="shared" si="5"/>
        <v>6.9686411149825878E-2</v>
      </c>
      <c r="E23" s="57">
        <f>G23-I23</f>
        <v>-279</v>
      </c>
      <c r="F23" s="57">
        <f t="shared" si="63"/>
        <v>-78</v>
      </c>
      <c r="G23" s="57">
        <v>228</v>
      </c>
      <c r="H23" s="57">
        <v>-9</v>
      </c>
      <c r="I23" s="57">
        <v>507</v>
      </c>
      <c r="J23" s="57">
        <v>69</v>
      </c>
      <c r="K23" s="42">
        <f t="shared" si="7"/>
        <v>-8.496513079757591</v>
      </c>
      <c r="L23" s="43">
        <f t="shared" si="8"/>
        <v>6.9433870329201817</v>
      </c>
      <c r="M23" s="43">
        <f t="shared" si="9"/>
        <v>15.439900112677773</v>
      </c>
      <c r="N23" s="59">
        <f t="shared" si="64"/>
        <v>-28</v>
      </c>
      <c r="O23" s="57">
        <f t="shared" si="65"/>
        <v>58</v>
      </c>
      <c r="P23" s="59">
        <f t="shared" si="66"/>
        <v>1364</v>
      </c>
      <c r="Q23" s="57">
        <v>81</v>
      </c>
      <c r="R23" s="57">
        <v>969</v>
      </c>
      <c r="S23" s="57">
        <v>395</v>
      </c>
      <c r="T23" s="59">
        <f t="shared" si="67"/>
        <v>1392</v>
      </c>
      <c r="U23" s="57">
        <v>23</v>
      </c>
      <c r="V23" s="57">
        <v>974</v>
      </c>
      <c r="W23" s="57">
        <v>418</v>
      </c>
      <c r="X23" s="60">
        <f t="shared" si="13"/>
        <v>-0.85269665316563625</v>
      </c>
      <c r="Z23" s="8">
        <v>32837</v>
      </c>
    </row>
    <row r="24" spans="1:26" ht="18.75" customHeight="1" x14ac:dyDescent="0.15">
      <c r="A24" s="7" t="s">
        <v>14</v>
      </c>
      <c r="B24" s="61">
        <f t="shared" si="61"/>
        <v>-189</v>
      </c>
      <c r="C24" s="61">
        <v>-34</v>
      </c>
      <c r="D24" s="62">
        <f t="shared" si="5"/>
        <v>0.21935483870967731</v>
      </c>
      <c r="E24" s="51">
        <f t="shared" si="62"/>
        <v>-119</v>
      </c>
      <c r="F24" s="61">
        <f t="shared" si="63"/>
        <v>-11</v>
      </c>
      <c r="G24" s="61">
        <v>66</v>
      </c>
      <c r="H24" s="61">
        <v>-5</v>
      </c>
      <c r="I24" s="61">
        <v>185</v>
      </c>
      <c r="J24" s="61">
        <v>6</v>
      </c>
      <c r="K24" s="34">
        <f t="shared" si="7"/>
        <v>-10.898433922520377</v>
      </c>
      <c r="L24" s="35">
        <f t="shared" si="8"/>
        <v>6.0445095704734859</v>
      </c>
      <c r="M24" s="35">
        <f t="shared" si="9"/>
        <v>16.942943492993862</v>
      </c>
      <c r="N24" s="51">
        <f t="shared" si="64"/>
        <v>-70</v>
      </c>
      <c r="O24" s="61">
        <f t="shared" si="65"/>
        <v>-23</v>
      </c>
      <c r="P24" s="61">
        <f t="shared" si="66"/>
        <v>296</v>
      </c>
      <c r="Q24" s="61">
        <v>-17</v>
      </c>
      <c r="R24" s="61">
        <v>149</v>
      </c>
      <c r="S24" s="61">
        <v>147</v>
      </c>
      <c r="T24" s="61">
        <f t="shared" si="67"/>
        <v>366</v>
      </c>
      <c r="U24" s="61">
        <v>6</v>
      </c>
      <c r="V24" s="61">
        <v>185</v>
      </c>
      <c r="W24" s="61">
        <v>181</v>
      </c>
      <c r="X24" s="34">
        <f t="shared" si="13"/>
        <v>-6.4108434838355164</v>
      </c>
      <c r="Z24" s="8">
        <v>10919</v>
      </c>
    </row>
    <row r="25" spans="1:26" ht="18.75" customHeight="1" x14ac:dyDescent="0.15">
      <c r="A25" s="5" t="s">
        <v>13</v>
      </c>
      <c r="B25" s="51">
        <f t="shared" si="61"/>
        <v>-114</v>
      </c>
      <c r="C25" s="51">
        <v>-39</v>
      </c>
      <c r="D25" s="52">
        <f t="shared" si="5"/>
        <v>0.52</v>
      </c>
      <c r="E25" s="51">
        <f>G25-I25</f>
        <v>-62</v>
      </c>
      <c r="F25" s="51">
        <f t="shared" si="63"/>
        <v>-2</v>
      </c>
      <c r="G25" s="51">
        <v>14</v>
      </c>
      <c r="H25" s="51">
        <v>2</v>
      </c>
      <c r="I25" s="51">
        <v>76</v>
      </c>
      <c r="J25" s="51">
        <v>4</v>
      </c>
      <c r="K25" s="38">
        <f t="shared" si="7"/>
        <v>-21.081264875892554</v>
      </c>
      <c r="L25" s="39">
        <f t="shared" si="8"/>
        <v>4.7602856171370282</v>
      </c>
      <c r="M25" s="39">
        <f t="shared" si="9"/>
        <v>25.84155049302958</v>
      </c>
      <c r="N25" s="51">
        <f>P25-T25</f>
        <v>-52</v>
      </c>
      <c r="O25" s="51">
        <f t="shared" si="65"/>
        <v>-37</v>
      </c>
      <c r="P25" s="51">
        <f t="shared" si="66"/>
        <v>66</v>
      </c>
      <c r="Q25" s="51">
        <v>-27</v>
      </c>
      <c r="R25" s="51">
        <v>41</v>
      </c>
      <c r="S25" s="51">
        <v>25</v>
      </c>
      <c r="T25" s="51">
        <f>V25+W25</f>
        <v>118</v>
      </c>
      <c r="U25" s="51">
        <v>10</v>
      </c>
      <c r="V25" s="51">
        <v>57</v>
      </c>
      <c r="W25" s="51">
        <v>61</v>
      </c>
      <c r="X25" s="54">
        <f t="shared" si="13"/>
        <v>-17.681060863651819</v>
      </c>
      <c r="Z25" s="8">
        <v>2941</v>
      </c>
    </row>
    <row r="26" spans="1:26" ht="18.75" customHeight="1" x14ac:dyDescent="0.15">
      <c r="A26" s="3" t="s">
        <v>12</v>
      </c>
      <c r="B26" s="55">
        <f t="shared" si="61"/>
        <v>-169</v>
      </c>
      <c r="C26" s="55">
        <v>47</v>
      </c>
      <c r="D26" s="56">
        <f t="shared" si="5"/>
        <v>-0.21759259259259256</v>
      </c>
      <c r="E26" s="55">
        <f t="shared" si="62"/>
        <v>-85</v>
      </c>
      <c r="F26" s="55">
        <f t="shared" si="63"/>
        <v>31</v>
      </c>
      <c r="G26" s="55">
        <v>28</v>
      </c>
      <c r="H26" s="55">
        <v>-8</v>
      </c>
      <c r="I26" s="55">
        <v>113</v>
      </c>
      <c r="J26" s="55">
        <v>-39</v>
      </c>
      <c r="K26" s="47">
        <f t="shared" si="7"/>
        <v>-13.036809815950919</v>
      </c>
      <c r="L26" s="48">
        <f t="shared" si="8"/>
        <v>4.294478527607362</v>
      </c>
      <c r="M26" s="48">
        <f t="shared" si="9"/>
        <v>17.331288343558281</v>
      </c>
      <c r="N26" s="55">
        <f t="shared" si="64"/>
        <v>-84</v>
      </c>
      <c r="O26" s="55">
        <f t="shared" si="65"/>
        <v>16</v>
      </c>
      <c r="P26" s="55">
        <f t="shared" si="66"/>
        <v>167</v>
      </c>
      <c r="Q26" s="55">
        <v>25</v>
      </c>
      <c r="R26" s="55">
        <v>102</v>
      </c>
      <c r="S26" s="55">
        <v>65</v>
      </c>
      <c r="T26" s="55">
        <f t="shared" si="67"/>
        <v>251</v>
      </c>
      <c r="U26" s="55">
        <v>9</v>
      </c>
      <c r="V26" s="55">
        <v>124</v>
      </c>
      <c r="W26" s="55">
        <v>127</v>
      </c>
      <c r="X26" s="47">
        <f t="shared" si="13"/>
        <v>-12.883435582822086</v>
      </c>
      <c r="Z26" s="8">
        <v>6520</v>
      </c>
    </row>
    <row r="27" spans="1:26" ht="18.75" customHeight="1" x14ac:dyDescent="0.15">
      <c r="A27" s="1" t="s">
        <v>11</v>
      </c>
      <c r="B27" s="57">
        <f t="shared" si="61"/>
        <v>-292</v>
      </c>
      <c r="C27" s="57">
        <v>-124</v>
      </c>
      <c r="D27" s="58">
        <f t="shared" si="5"/>
        <v>0.73809523809523814</v>
      </c>
      <c r="E27" s="57">
        <f t="shared" si="62"/>
        <v>-205</v>
      </c>
      <c r="F27" s="57">
        <f t="shared" si="63"/>
        <v>-67</v>
      </c>
      <c r="G27" s="57">
        <v>83</v>
      </c>
      <c r="H27" s="57">
        <v>-7</v>
      </c>
      <c r="I27" s="57">
        <v>288</v>
      </c>
      <c r="J27" s="57">
        <v>60</v>
      </c>
      <c r="K27" s="42">
        <f t="shared" si="7"/>
        <v>-12.84380677902387</v>
      </c>
      <c r="L27" s="43">
        <f t="shared" si="8"/>
        <v>5.200175427604786</v>
      </c>
      <c r="M27" s="43">
        <f t="shared" si="9"/>
        <v>18.043982206628659</v>
      </c>
      <c r="N27" s="59">
        <f t="shared" si="64"/>
        <v>-87</v>
      </c>
      <c r="O27" s="63">
        <f t="shared" si="65"/>
        <v>-57</v>
      </c>
      <c r="P27" s="59">
        <f t="shared" si="66"/>
        <v>397</v>
      </c>
      <c r="Q27" s="63">
        <v>22</v>
      </c>
      <c r="R27" s="63">
        <v>185</v>
      </c>
      <c r="S27" s="63">
        <v>212</v>
      </c>
      <c r="T27" s="59">
        <f t="shared" si="67"/>
        <v>484</v>
      </c>
      <c r="U27" s="63">
        <v>79</v>
      </c>
      <c r="V27" s="63">
        <v>204</v>
      </c>
      <c r="W27" s="63">
        <v>280</v>
      </c>
      <c r="X27" s="60">
        <f t="shared" si="13"/>
        <v>-5.4507862915857404</v>
      </c>
      <c r="Z27" s="8">
        <v>15961</v>
      </c>
    </row>
    <row r="28" spans="1:26" ht="18.75" customHeight="1" x14ac:dyDescent="0.15">
      <c r="A28" s="5" t="s">
        <v>10</v>
      </c>
      <c r="B28" s="51">
        <f t="shared" si="61"/>
        <v>-97</v>
      </c>
      <c r="C28" s="51">
        <v>9</v>
      </c>
      <c r="D28" s="52">
        <f t="shared" si="5"/>
        <v>-8.4905660377358472E-2</v>
      </c>
      <c r="E28" s="51">
        <f t="shared" si="62"/>
        <v>-77</v>
      </c>
      <c r="F28" s="51">
        <f t="shared" si="63"/>
        <v>-8</v>
      </c>
      <c r="G28" s="51">
        <v>22</v>
      </c>
      <c r="H28" s="51">
        <v>-9</v>
      </c>
      <c r="I28" s="51">
        <v>99</v>
      </c>
      <c r="J28" s="51">
        <v>-1</v>
      </c>
      <c r="K28" s="38">
        <f t="shared" si="7"/>
        <v>-12.606417812704651</v>
      </c>
      <c r="L28" s="39">
        <f t="shared" si="8"/>
        <v>3.601833660772757</v>
      </c>
      <c r="M28" s="39">
        <f t="shared" si="9"/>
        <v>16.208251473477407</v>
      </c>
      <c r="N28" s="51">
        <f t="shared" si="64"/>
        <v>-20</v>
      </c>
      <c r="O28" s="51">
        <f t="shared" si="65"/>
        <v>17</v>
      </c>
      <c r="P28" s="51">
        <f t="shared" si="66"/>
        <v>160</v>
      </c>
      <c r="Q28" s="51">
        <v>20</v>
      </c>
      <c r="R28" s="51">
        <v>76</v>
      </c>
      <c r="S28" s="51">
        <v>84</v>
      </c>
      <c r="T28" s="51">
        <f t="shared" si="67"/>
        <v>180</v>
      </c>
      <c r="U28" s="51">
        <v>3</v>
      </c>
      <c r="V28" s="51">
        <v>93</v>
      </c>
      <c r="W28" s="51">
        <v>87</v>
      </c>
      <c r="X28" s="38">
        <f t="shared" si="13"/>
        <v>-3.2743942370661427</v>
      </c>
      <c r="Z28" s="8">
        <v>6108</v>
      </c>
    </row>
    <row r="29" spans="1:26" ht="18.75" customHeight="1" x14ac:dyDescent="0.15">
      <c r="A29" s="3" t="s">
        <v>9</v>
      </c>
      <c r="B29" s="55">
        <f t="shared" si="61"/>
        <v>-130</v>
      </c>
      <c r="C29" s="55">
        <v>-70</v>
      </c>
      <c r="D29" s="56">
        <f t="shared" si="5"/>
        <v>1.1666666666666665</v>
      </c>
      <c r="E29" s="55">
        <f>G29-I29</f>
        <v>-118</v>
      </c>
      <c r="F29" s="55">
        <f t="shared" si="63"/>
        <v>0</v>
      </c>
      <c r="G29" s="55">
        <v>143</v>
      </c>
      <c r="H29" s="55">
        <v>12</v>
      </c>
      <c r="I29" s="55">
        <v>261</v>
      </c>
      <c r="J29" s="55">
        <v>12</v>
      </c>
      <c r="K29" s="47">
        <f t="shared" si="7"/>
        <v>-7.3255525204867142</v>
      </c>
      <c r="L29" s="48">
        <f t="shared" si="8"/>
        <v>8.8775763595728829</v>
      </c>
      <c r="M29" s="48">
        <f t="shared" si="9"/>
        <v>16.203128880059598</v>
      </c>
      <c r="N29" s="53">
        <f t="shared" si="64"/>
        <v>-12</v>
      </c>
      <c r="O29" s="55">
        <f t="shared" si="65"/>
        <v>-70</v>
      </c>
      <c r="P29" s="53">
        <f>R29+S29</f>
        <v>524</v>
      </c>
      <c r="Q29" s="55">
        <v>-6</v>
      </c>
      <c r="R29" s="55">
        <v>185</v>
      </c>
      <c r="S29" s="55">
        <v>339</v>
      </c>
      <c r="T29" s="53">
        <f>V29+W29</f>
        <v>536</v>
      </c>
      <c r="U29" s="55">
        <v>64</v>
      </c>
      <c r="V29" s="55">
        <v>239</v>
      </c>
      <c r="W29" s="55">
        <v>297</v>
      </c>
      <c r="X29" s="47">
        <f t="shared" si="13"/>
        <v>-0.74497144276136085</v>
      </c>
      <c r="Z29" s="8">
        <v>16108</v>
      </c>
    </row>
    <row r="30" spans="1:26" ht="18.75" customHeight="1" x14ac:dyDescent="0.15">
      <c r="A30" s="3" t="s">
        <v>8</v>
      </c>
      <c r="B30" s="55">
        <f>E30+N30</f>
        <v>-232</v>
      </c>
      <c r="C30" s="55">
        <v>21</v>
      </c>
      <c r="D30" s="56">
        <f t="shared" si="5"/>
        <v>-8.3003952569169925E-2</v>
      </c>
      <c r="E30" s="55">
        <f t="shared" si="62"/>
        <v>-172</v>
      </c>
      <c r="F30" s="55">
        <f t="shared" si="63"/>
        <v>0</v>
      </c>
      <c r="G30" s="55">
        <v>115</v>
      </c>
      <c r="H30" s="55">
        <v>-16</v>
      </c>
      <c r="I30" s="55">
        <v>287</v>
      </c>
      <c r="J30" s="55">
        <v>-16</v>
      </c>
      <c r="K30" s="54">
        <f t="shared" si="7"/>
        <v>-10.408472012102875</v>
      </c>
      <c r="L30" s="64">
        <f t="shared" si="8"/>
        <v>6.959152798789713</v>
      </c>
      <c r="M30" s="64">
        <f t="shared" si="9"/>
        <v>17.367624810892586</v>
      </c>
      <c r="N30" s="55">
        <f t="shared" si="64"/>
        <v>-60</v>
      </c>
      <c r="O30" s="55">
        <f t="shared" si="65"/>
        <v>21</v>
      </c>
      <c r="P30" s="55">
        <f t="shared" si="66"/>
        <v>480</v>
      </c>
      <c r="Q30" s="55">
        <v>94</v>
      </c>
      <c r="R30" s="55">
        <v>294</v>
      </c>
      <c r="S30" s="55">
        <v>186</v>
      </c>
      <c r="T30" s="55">
        <f t="shared" si="67"/>
        <v>540</v>
      </c>
      <c r="U30" s="55">
        <v>73</v>
      </c>
      <c r="V30" s="55">
        <v>277</v>
      </c>
      <c r="W30" s="55">
        <v>263</v>
      </c>
      <c r="X30" s="47">
        <f t="shared" si="13"/>
        <v>-3.6308623298033282</v>
      </c>
      <c r="Z30" s="8">
        <v>16525</v>
      </c>
    </row>
    <row r="31" spans="1:26" ht="18.75" customHeight="1" x14ac:dyDescent="0.15">
      <c r="A31" s="1" t="s">
        <v>7</v>
      </c>
      <c r="B31" s="57">
        <f t="shared" si="61"/>
        <v>-155</v>
      </c>
      <c r="C31" s="57">
        <v>-19</v>
      </c>
      <c r="D31" s="58">
        <f t="shared" si="5"/>
        <v>0.13970588235294112</v>
      </c>
      <c r="E31" s="57">
        <f t="shared" si="62"/>
        <v>-120</v>
      </c>
      <c r="F31" s="57">
        <f t="shared" si="63"/>
        <v>-44</v>
      </c>
      <c r="G31" s="57">
        <v>97</v>
      </c>
      <c r="H31" s="57">
        <v>-9</v>
      </c>
      <c r="I31" s="57">
        <v>217</v>
      </c>
      <c r="J31" s="57">
        <v>35</v>
      </c>
      <c r="K31" s="42">
        <f t="shared" si="7"/>
        <v>-8.420461721984422</v>
      </c>
      <c r="L31" s="43">
        <f t="shared" si="8"/>
        <v>6.8065398919374083</v>
      </c>
      <c r="M31" s="43">
        <f t="shared" si="9"/>
        <v>15.22700161392183</v>
      </c>
      <c r="N31" s="57">
        <f t="shared" si="64"/>
        <v>-35</v>
      </c>
      <c r="O31" s="57">
        <f t="shared" si="65"/>
        <v>25</v>
      </c>
      <c r="P31" s="57">
        <f t="shared" si="66"/>
        <v>345</v>
      </c>
      <c r="Q31" s="57">
        <v>-10</v>
      </c>
      <c r="R31" s="57">
        <v>110</v>
      </c>
      <c r="S31" s="57">
        <v>235</v>
      </c>
      <c r="T31" s="57">
        <f t="shared" si="67"/>
        <v>380</v>
      </c>
      <c r="U31" s="57">
        <v>-35</v>
      </c>
      <c r="V31" s="57">
        <v>158</v>
      </c>
      <c r="W31" s="57">
        <v>222</v>
      </c>
      <c r="X31" s="44">
        <f t="shared" si="13"/>
        <v>-2.4559680022454566</v>
      </c>
      <c r="Z31" s="8">
        <v>14251</v>
      </c>
    </row>
    <row r="32" spans="1:26" ht="18.75" customHeight="1" x14ac:dyDescent="0.15">
      <c r="A32" s="5" t="s">
        <v>6</v>
      </c>
      <c r="B32" s="51">
        <f t="shared" si="61"/>
        <v>-76</v>
      </c>
      <c r="C32" s="51">
        <v>-150</v>
      </c>
      <c r="D32" s="52">
        <f t="shared" si="5"/>
        <v>-2.0270270270270272</v>
      </c>
      <c r="E32" s="51">
        <f t="shared" si="62"/>
        <v>-4</v>
      </c>
      <c r="F32" s="51">
        <f t="shared" si="63"/>
        <v>-19</v>
      </c>
      <c r="G32" s="51">
        <v>33</v>
      </c>
      <c r="H32" s="51">
        <v>-7</v>
      </c>
      <c r="I32" s="51">
        <v>37</v>
      </c>
      <c r="J32" s="51">
        <v>12</v>
      </c>
      <c r="K32" s="38">
        <f t="shared" si="7"/>
        <v>-1.143837575064341</v>
      </c>
      <c r="L32" s="39">
        <f t="shared" si="8"/>
        <v>9.4366599942808129</v>
      </c>
      <c r="M32" s="39">
        <f t="shared" si="9"/>
        <v>10.580497569345154</v>
      </c>
      <c r="N32" s="51">
        <f t="shared" si="64"/>
        <v>-72</v>
      </c>
      <c r="O32" s="53">
        <f t="shared" si="65"/>
        <v>-131</v>
      </c>
      <c r="P32" s="51">
        <f t="shared" si="66"/>
        <v>174</v>
      </c>
      <c r="Q32" s="53">
        <v>-34</v>
      </c>
      <c r="R32" s="53">
        <v>49</v>
      </c>
      <c r="S32" s="53">
        <v>125</v>
      </c>
      <c r="T32" s="51">
        <f t="shared" si="67"/>
        <v>246</v>
      </c>
      <c r="U32" s="53">
        <v>97</v>
      </c>
      <c r="V32" s="53">
        <v>117</v>
      </c>
      <c r="W32" s="53">
        <v>129</v>
      </c>
      <c r="X32" s="54">
        <f t="shared" si="13"/>
        <v>-20.589076351158134</v>
      </c>
      <c r="Z32" s="8">
        <v>3497</v>
      </c>
    </row>
    <row r="33" spans="1:26" ht="18.75" customHeight="1" x14ac:dyDescent="0.15">
      <c r="A33" s="3" t="s">
        <v>5</v>
      </c>
      <c r="B33" s="55">
        <f t="shared" si="61"/>
        <v>-156</v>
      </c>
      <c r="C33" s="55">
        <v>22</v>
      </c>
      <c r="D33" s="56">
        <f t="shared" si="5"/>
        <v>-0.1235955056179775</v>
      </c>
      <c r="E33" s="55">
        <f t="shared" si="62"/>
        <v>-188</v>
      </c>
      <c r="F33" s="55">
        <f t="shared" si="63"/>
        <v>-27</v>
      </c>
      <c r="G33" s="55">
        <v>81</v>
      </c>
      <c r="H33" s="55">
        <v>-17</v>
      </c>
      <c r="I33" s="55">
        <v>269</v>
      </c>
      <c r="J33" s="55">
        <v>10</v>
      </c>
      <c r="K33" s="47">
        <f t="shared" si="7"/>
        <v>-11.982154238368388</v>
      </c>
      <c r="L33" s="48">
        <f t="shared" si="8"/>
        <v>5.1625239005736132</v>
      </c>
      <c r="M33" s="48">
        <f t="shared" si="9"/>
        <v>17.144678138942002</v>
      </c>
      <c r="N33" s="55">
        <f t="shared" si="64"/>
        <v>32</v>
      </c>
      <c r="O33" s="55">
        <f t="shared" si="65"/>
        <v>49</v>
      </c>
      <c r="P33" s="55">
        <f t="shared" si="66"/>
        <v>479</v>
      </c>
      <c r="Q33" s="55">
        <v>53</v>
      </c>
      <c r="R33" s="55">
        <v>213</v>
      </c>
      <c r="S33" s="55">
        <v>266</v>
      </c>
      <c r="T33" s="55">
        <f t="shared" si="67"/>
        <v>447</v>
      </c>
      <c r="U33" s="55">
        <v>4</v>
      </c>
      <c r="V33" s="55">
        <v>199</v>
      </c>
      <c r="W33" s="55">
        <v>248</v>
      </c>
      <c r="X33" s="47">
        <f t="shared" si="13"/>
        <v>2.0395156150414273</v>
      </c>
      <c r="Z33" s="8">
        <v>15690</v>
      </c>
    </row>
    <row r="34" spans="1:26" ht="18.75" customHeight="1" x14ac:dyDescent="0.15">
      <c r="A34" s="3" t="s">
        <v>4</v>
      </c>
      <c r="B34" s="55">
        <f t="shared" si="61"/>
        <v>-136</v>
      </c>
      <c r="C34" s="55">
        <v>16</v>
      </c>
      <c r="D34" s="56">
        <f t="shared" si="5"/>
        <v>-0.10526315789473684</v>
      </c>
      <c r="E34" s="55">
        <f t="shared" si="62"/>
        <v>-117</v>
      </c>
      <c r="F34" s="55">
        <f t="shared" si="63"/>
        <v>-22</v>
      </c>
      <c r="G34" s="55">
        <v>46</v>
      </c>
      <c r="H34" s="55">
        <v>-18</v>
      </c>
      <c r="I34" s="55">
        <v>163</v>
      </c>
      <c r="J34" s="55">
        <v>4</v>
      </c>
      <c r="K34" s="47">
        <f t="shared" si="7"/>
        <v>-11.165187517892928</v>
      </c>
      <c r="L34" s="48">
        <f t="shared" si="8"/>
        <v>4.3897318446416635</v>
      </c>
      <c r="M34" s="48">
        <f t="shared" si="9"/>
        <v>15.554919362534593</v>
      </c>
      <c r="N34" s="55">
        <f t="shared" si="64"/>
        <v>-19</v>
      </c>
      <c r="O34" s="55">
        <f t="shared" si="65"/>
        <v>38</v>
      </c>
      <c r="P34" s="55">
        <f t="shared" si="66"/>
        <v>272</v>
      </c>
      <c r="Q34" s="55">
        <v>-40</v>
      </c>
      <c r="R34" s="55">
        <v>140</v>
      </c>
      <c r="S34" s="55">
        <v>132</v>
      </c>
      <c r="T34" s="55">
        <f t="shared" si="67"/>
        <v>291</v>
      </c>
      <c r="U34" s="55">
        <v>-78</v>
      </c>
      <c r="V34" s="55">
        <v>133</v>
      </c>
      <c r="W34" s="55">
        <v>158</v>
      </c>
      <c r="X34" s="47">
        <f t="shared" si="13"/>
        <v>-1.8131501097432963</v>
      </c>
      <c r="Z34" s="8">
        <v>10479</v>
      </c>
    </row>
    <row r="35" spans="1:26" ht="18.75" customHeight="1" x14ac:dyDescent="0.15">
      <c r="A35" s="1" t="s">
        <v>3</v>
      </c>
      <c r="B35" s="57">
        <f>E35+N35</f>
        <v>-70</v>
      </c>
      <c r="C35" s="57">
        <v>74</v>
      </c>
      <c r="D35" s="58">
        <f t="shared" si="5"/>
        <v>-0.51388888888888884</v>
      </c>
      <c r="E35" s="57">
        <f t="shared" si="62"/>
        <v>-91</v>
      </c>
      <c r="F35" s="57">
        <f t="shared" si="63"/>
        <v>8</v>
      </c>
      <c r="G35" s="57">
        <v>70</v>
      </c>
      <c r="H35" s="57">
        <v>3</v>
      </c>
      <c r="I35" s="57">
        <v>161</v>
      </c>
      <c r="J35" s="57">
        <v>-5</v>
      </c>
      <c r="K35" s="42">
        <f t="shared" si="7"/>
        <v>-8.5309834067685379</v>
      </c>
      <c r="L35" s="43">
        <f t="shared" si="8"/>
        <v>6.5622949282834915</v>
      </c>
      <c r="M35" s="43">
        <f t="shared" si="9"/>
        <v>15.09327833505203</v>
      </c>
      <c r="N35" s="59">
        <f t="shared" si="64"/>
        <v>21</v>
      </c>
      <c r="O35" s="63">
        <f t="shared" si="65"/>
        <v>66</v>
      </c>
      <c r="P35" s="59">
        <f t="shared" si="66"/>
        <v>337</v>
      </c>
      <c r="Q35" s="63">
        <v>49</v>
      </c>
      <c r="R35" s="63">
        <v>114</v>
      </c>
      <c r="S35" s="63">
        <v>223</v>
      </c>
      <c r="T35" s="59">
        <f t="shared" si="67"/>
        <v>316</v>
      </c>
      <c r="U35" s="63">
        <v>-17</v>
      </c>
      <c r="V35" s="63">
        <v>136</v>
      </c>
      <c r="W35" s="63">
        <v>180</v>
      </c>
      <c r="X35" s="60">
        <f t="shared" si="13"/>
        <v>1.9686884784850474</v>
      </c>
      <c r="Z35" s="8">
        <v>10667</v>
      </c>
    </row>
    <row r="36" spans="1:26" ht="18.75" customHeight="1" x14ac:dyDescent="0.15">
      <c r="A36" s="5" t="s">
        <v>2</v>
      </c>
      <c r="B36" s="51">
        <f t="shared" si="61"/>
        <v>-124</v>
      </c>
      <c r="C36" s="51">
        <v>18</v>
      </c>
      <c r="D36" s="52">
        <f t="shared" si="5"/>
        <v>-0.12676056338028174</v>
      </c>
      <c r="E36" s="51">
        <f t="shared" si="62"/>
        <v>-113</v>
      </c>
      <c r="F36" s="51">
        <f t="shared" si="63"/>
        <v>-26</v>
      </c>
      <c r="G36" s="51">
        <v>19</v>
      </c>
      <c r="H36" s="51">
        <v>5</v>
      </c>
      <c r="I36" s="51">
        <v>132</v>
      </c>
      <c r="J36" s="51">
        <v>31</v>
      </c>
      <c r="K36" s="38">
        <f t="shared" si="7"/>
        <v>-26.956106870229007</v>
      </c>
      <c r="L36" s="39">
        <f t="shared" si="8"/>
        <v>4.5324427480916025</v>
      </c>
      <c r="M36" s="39">
        <f t="shared" si="9"/>
        <v>31.488549618320608</v>
      </c>
      <c r="N36" s="51">
        <f t="shared" si="64"/>
        <v>-11</v>
      </c>
      <c r="O36" s="51">
        <f t="shared" si="65"/>
        <v>44</v>
      </c>
      <c r="P36" s="51">
        <f t="shared" si="66"/>
        <v>108</v>
      </c>
      <c r="Q36" s="51">
        <v>21</v>
      </c>
      <c r="R36" s="51">
        <v>58</v>
      </c>
      <c r="S36" s="51">
        <v>50</v>
      </c>
      <c r="T36" s="51">
        <f t="shared" si="67"/>
        <v>119</v>
      </c>
      <c r="U36" s="51">
        <v>-23</v>
      </c>
      <c r="V36" s="51">
        <v>52</v>
      </c>
      <c r="W36" s="51">
        <v>67</v>
      </c>
      <c r="X36" s="38">
        <f t="shared" si="13"/>
        <v>-2.6240458015267176</v>
      </c>
      <c r="Z36" s="8">
        <v>4192</v>
      </c>
    </row>
    <row r="37" spans="1:26" ht="18.75" customHeight="1" x14ac:dyDescent="0.15">
      <c r="A37" s="3" t="s">
        <v>1</v>
      </c>
      <c r="B37" s="55">
        <f t="shared" si="61"/>
        <v>-88</v>
      </c>
      <c r="C37" s="55">
        <v>19</v>
      </c>
      <c r="D37" s="56">
        <f t="shared" si="5"/>
        <v>-0.17757009345794394</v>
      </c>
      <c r="E37" s="55">
        <f t="shared" si="62"/>
        <v>-62</v>
      </c>
      <c r="F37" s="55">
        <f t="shared" si="63"/>
        <v>12</v>
      </c>
      <c r="G37" s="55">
        <v>9</v>
      </c>
      <c r="H37" s="55">
        <v>-1</v>
      </c>
      <c r="I37" s="55">
        <v>71</v>
      </c>
      <c r="J37" s="55">
        <v>-13</v>
      </c>
      <c r="K37" s="47">
        <f t="shared" si="7"/>
        <v>-21.335168616655196</v>
      </c>
      <c r="L37" s="48">
        <f t="shared" si="8"/>
        <v>3.0970406056434965</v>
      </c>
      <c r="M37" s="48">
        <f t="shared" si="9"/>
        <v>24.432209222298692</v>
      </c>
      <c r="N37" s="55">
        <f t="shared" si="64"/>
        <v>-26</v>
      </c>
      <c r="O37" s="55">
        <f t="shared" si="65"/>
        <v>7</v>
      </c>
      <c r="P37" s="53">
        <f t="shared" si="66"/>
        <v>92</v>
      </c>
      <c r="Q37" s="55">
        <v>19</v>
      </c>
      <c r="R37" s="55">
        <v>38</v>
      </c>
      <c r="S37" s="55">
        <v>54</v>
      </c>
      <c r="T37" s="53">
        <f t="shared" si="67"/>
        <v>118</v>
      </c>
      <c r="U37" s="55">
        <v>12</v>
      </c>
      <c r="V37" s="55">
        <v>26</v>
      </c>
      <c r="W37" s="55">
        <v>92</v>
      </c>
      <c r="X37" s="47">
        <f t="shared" si="13"/>
        <v>-8.9470061940812116</v>
      </c>
      <c r="Z37" s="8">
        <v>2906</v>
      </c>
    </row>
    <row r="38" spans="1:26" ht="18.75" customHeight="1" x14ac:dyDescent="0.15">
      <c r="A38" s="1" t="s">
        <v>0</v>
      </c>
      <c r="B38" s="57">
        <f t="shared" si="61"/>
        <v>-78</v>
      </c>
      <c r="C38" s="57">
        <v>23</v>
      </c>
      <c r="D38" s="58">
        <f t="shared" si="5"/>
        <v>-0.2277227722772277</v>
      </c>
      <c r="E38" s="57">
        <f t="shared" si="62"/>
        <v>-51</v>
      </c>
      <c r="F38" s="57">
        <f t="shared" si="63"/>
        <v>-8</v>
      </c>
      <c r="G38" s="57">
        <v>8</v>
      </c>
      <c r="H38" s="57">
        <v>-4</v>
      </c>
      <c r="I38" s="57">
        <v>59</v>
      </c>
      <c r="J38" s="57">
        <v>4</v>
      </c>
      <c r="K38" s="42">
        <f t="shared" si="7"/>
        <v>-18.805309734513276</v>
      </c>
      <c r="L38" s="43">
        <f t="shared" si="8"/>
        <v>2.9498525073746311</v>
      </c>
      <c r="M38" s="43">
        <f t="shared" si="9"/>
        <v>21.755162241887906</v>
      </c>
      <c r="N38" s="59">
        <f t="shared" si="64"/>
        <v>-27</v>
      </c>
      <c r="O38" s="57">
        <f t="shared" si="65"/>
        <v>31</v>
      </c>
      <c r="P38" s="57">
        <f t="shared" si="66"/>
        <v>58</v>
      </c>
      <c r="Q38" s="57">
        <v>-6</v>
      </c>
      <c r="R38" s="57">
        <v>35</v>
      </c>
      <c r="S38" s="57">
        <v>23</v>
      </c>
      <c r="T38" s="57">
        <f t="shared" si="67"/>
        <v>85</v>
      </c>
      <c r="U38" s="57">
        <v>-37</v>
      </c>
      <c r="V38" s="57">
        <v>40</v>
      </c>
      <c r="W38" s="57">
        <v>45</v>
      </c>
      <c r="X38" s="44">
        <f t="shared" si="13"/>
        <v>-9.9557522123893811</v>
      </c>
      <c r="Z38" s="8">
        <v>2712</v>
      </c>
    </row>
    <row r="39" spans="1:26" x14ac:dyDescent="0.15">
      <c r="A39" s="23" t="s">
        <v>49</v>
      </c>
      <c r="Z39" s="8"/>
    </row>
  </sheetData>
  <mergeCells count="19">
    <mergeCell ref="K6:M6"/>
    <mergeCell ref="E5:M5"/>
    <mergeCell ref="H6:H8"/>
    <mergeCell ref="J6:J8"/>
    <mergeCell ref="Q7:Q8"/>
    <mergeCell ref="K7:K8"/>
    <mergeCell ref="X7:X8"/>
    <mergeCell ref="A5:A8"/>
    <mergeCell ref="C6:C8"/>
    <mergeCell ref="P6:S6"/>
    <mergeCell ref="V7:V8"/>
    <mergeCell ref="F6:F8"/>
    <mergeCell ref="R7:R8"/>
    <mergeCell ref="N5:X5"/>
    <mergeCell ref="D6:D8"/>
    <mergeCell ref="U7:U8"/>
    <mergeCell ref="T6:W6"/>
    <mergeCell ref="O6:O8"/>
    <mergeCell ref="B5:D5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2" manualBreakCount="2">
    <brk id="31" max="16383" man="1"/>
    <brk id="39" max="17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56</v>
      </c>
      <c r="C2" s="16"/>
      <c r="D2" s="16"/>
    </row>
    <row r="3" spans="1:26" x14ac:dyDescent="0.15">
      <c r="C3" s="16"/>
      <c r="D3" s="16"/>
    </row>
    <row r="4" spans="1:26" x14ac:dyDescent="0.15">
      <c r="A4" t="s">
        <v>51</v>
      </c>
      <c r="C4" s="16"/>
      <c r="D4" s="16"/>
    </row>
    <row r="5" spans="1:26" ht="13.5" customHeight="1" x14ac:dyDescent="0.15">
      <c r="A5" s="68" t="s">
        <v>37</v>
      </c>
      <c r="B5" s="77" t="s">
        <v>40</v>
      </c>
      <c r="C5" s="78"/>
      <c r="D5" s="78"/>
      <c r="E5" s="74" t="s">
        <v>39</v>
      </c>
      <c r="F5" s="75"/>
      <c r="G5" s="75"/>
      <c r="H5" s="75"/>
      <c r="I5" s="75"/>
      <c r="J5" s="75"/>
      <c r="K5" s="75"/>
      <c r="L5" s="75"/>
      <c r="M5" s="76"/>
      <c r="N5" s="77" t="s">
        <v>38</v>
      </c>
      <c r="O5" s="78"/>
      <c r="P5" s="78"/>
      <c r="Q5" s="78"/>
      <c r="R5" s="78"/>
      <c r="S5" s="78"/>
      <c r="T5" s="78"/>
      <c r="U5" s="78"/>
      <c r="V5" s="78"/>
      <c r="W5" s="78"/>
      <c r="X5" s="79"/>
    </row>
    <row r="6" spans="1:26" ht="13.5" customHeight="1" x14ac:dyDescent="0.15">
      <c r="A6" s="69"/>
      <c r="B6" s="27"/>
      <c r="C6" s="71" t="s">
        <v>52</v>
      </c>
      <c r="D6" s="71" t="s">
        <v>53</v>
      </c>
      <c r="E6" s="27"/>
      <c r="F6" s="65" t="s">
        <v>54</v>
      </c>
      <c r="G6" s="27"/>
      <c r="H6" s="65" t="s">
        <v>54</v>
      </c>
      <c r="I6" s="27"/>
      <c r="J6" s="65" t="s">
        <v>54</v>
      </c>
      <c r="K6" s="77" t="s">
        <v>46</v>
      </c>
      <c r="L6" s="78"/>
      <c r="M6" s="79"/>
      <c r="N6" s="29"/>
      <c r="O6" s="65" t="s">
        <v>54</v>
      </c>
      <c r="P6" s="74" t="s">
        <v>36</v>
      </c>
      <c r="Q6" s="75"/>
      <c r="R6" s="75"/>
      <c r="S6" s="76"/>
      <c r="T6" s="74" t="s">
        <v>35</v>
      </c>
      <c r="U6" s="75"/>
      <c r="V6" s="75"/>
      <c r="W6" s="76"/>
      <c r="X6" s="24" t="s">
        <v>46</v>
      </c>
    </row>
    <row r="7" spans="1:26" ht="13.5" customHeight="1" x14ac:dyDescent="0.15">
      <c r="A7" s="69"/>
      <c r="B7" s="30" t="s">
        <v>41</v>
      </c>
      <c r="C7" s="72"/>
      <c r="D7" s="72"/>
      <c r="E7" s="11" t="s">
        <v>32</v>
      </c>
      <c r="F7" s="66"/>
      <c r="G7" s="30" t="s">
        <v>34</v>
      </c>
      <c r="H7" s="66"/>
      <c r="I7" s="30" t="s">
        <v>33</v>
      </c>
      <c r="J7" s="66"/>
      <c r="K7" s="65" t="s">
        <v>43</v>
      </c>
      <c r="L7" s="29" t="s">
        <v>44</v>
      </c>
      <c r="M7" s="29" t="s">
        <v>45</v>
      </c>
      <c r="N7" s="30" t="s">
        <v>32</v>
      </c>
      <c r="O7" s="66"/>
      <c r="P7" s="29" t="s">
        <v>32</v>
      </c>
      <c r="Q7" s="65" t="s">
        <v>54</v>
      </c>
      <c r="R7" s="65" t="s">
        <v>31</v>
      </c>
      <c r="S7" s="25" t="s">
        <v>30</v>
      </c>
      <c r="T7" s="30" t="s">
        <v>32</v>
      </c>
      <c r="U7" s="65" t="s">
        <v>54</v>
      </c>
      <c r="V7" s="66" t="s">
        <v>31</v>
      </c>
      <c r="W7" s="28" t="s">
        <v>47</v>
      </c>
      <c r="X7" s="65" t="s">
        <v>48</v>
      </c>
    </row>
    <row r="8" spans="1:26" ht="30.75" customHeight="1" x14ac:dyDescent="0.15">
      <c r="A8" s="70"/>
      <c r="B8" s="31"/>
      <c r="C8" s="73"/>
      <c r="D8" s="73"/>
      <c r="E8" s="11"/>
      <c r="F8" s="67"/>
      <c r="G8" s="31"/>
      <c r="H8" s="67"/>
      <c r="I8" s="31"/>
      <c r="J8" s="67"/>
      <c r="K8" s="67"/>
      <c r="L8" s="31"/>
      <c r="M8" s="31"/>
      <c r="N8" s="31"/>
      <c r="O8" s="67"/>
      <c r="P8" s="31"/>
      <c r="Q8" s="67"/>
      <c r="R8" s="67"/>
      <c r="S8" s="26"/>
      <c r="T8" s="31"/>
      <c r="U8" s="67"/>
      <c r="V8" s="67"/>
      <c r="W8" s="26"/>
      <c r="X8" s="67"/>
      <c r="Z8" s="8" t="s">
        <v>55</v>
      </c>
    </row>
    <row r="9" spans="1:26" ht="18.75" customHeight="1" x14ac:dyDescent="0.15">
      <c r="A9" s="8" t="s">
        <v>29</v>
      </c>
      <c r="B9" s="32">
        <f>B10+B11</f>
        <v>-2175</v>
      </c>
      <c r="C9" s="32">
        <f>C10+C11</f>
        <v>-11</v>
      </c>
      <c r="D9" s="33">
        <f>IF(B9-C9=0,"-",(1-(B9/(B9-C9)))*-1)</f>
        <v>5.0831792975969403E-3</v>
      </c>
      <c r="E9" s="32">
        <f t="shared" ref="E9:J9" si="0">E10+E11</f>
        <v>-1466</v>
      </c>
      <c r="F9" s="32">
        <f t="shared" si="0"/>
        <v>-95</v>
      </c>
      <c r="G9" s="32">
        <f t="shared" si="0"/>
        <v>2130</v>
      </c>
      <c r="H9" s="32">
        <f t="shared" si="0"/>
        <v>-112</v>
      </c>
      <c r="I9" s="32">
        <f t="shared" si="0"/>
        <v>3596</v>
      </c>
      <c r="J9" s="32">
        <f t="shared" si="0"/>
        <v>-17</v>
      </c>
      <c r="K9" s="34">
        <f>E9/Z9*1000</f>
        <v>-5.5172932896767151</v>
      </c>
      <c r="L9" s="35">
        <f>G9/Z9*1000</f>
        <v>8.0162583267472058</v>
      </c>
      <c r="M9" s="35">
        <f>I9/Z9*1000</f>
        <v>13.533551616423921</v>
      </c>
      <c r="N9" s="32">
        <f>N10+N11</f>
        <v>-709</v>
      </c>
      <c r="O9" s="32">
        <f t="shared" ref="O9:W9" si="1">O10+O11</f>
        <v>84</v>
      </c>
      <c r="P9" s="32">
        <f t="shared" si="1"/>
        <v>8495</v>
      </c>
      <c r="Q9" s="32">
        <f t="shared" si="1"/>
        <v>-67</v>
      </c>
      <c r="R9" s="32">
        <f t="shared" si="1"/>
        <v>5428</v>
      </c>
      <c r="S9" s="32">
        <f t="shared" si="1"/>
        <v>3067</v>
      </c>
      <c r="T9" s="32">
        <f t="shared" si="1"/>
        <v>9204</v>
      </c>
      <c r="U9" s="32">
        <f t="shared" si="1"/>
        <v>-151</v>
      </c>
      <c r="V9" s="32">
        <f t="shared" si="1"/>
        <v>6137</v>
      </c>
      <c r="W9" s="32">
        <f t="shared" si="1"/>
        <v>3067</v>
      </c>
      <c r="X9" s="34">
        <f>N9/Z9*1000</f>
        <v>-2.6683226073538817</v>
      </c>
      <c r="Z9" s="32">
        <f t="shared" ref="Z9" si="2">Z10+Z11</f>
        <v>265710</v>
      </c>
    </row>
    <row r="10" spans="1:26" ht="18.75" customHeight="1" x14ac:dyDescent="0.15">
      <c r="A10" s="6" t="s">
        <v>28</v>
      </c>
      <c r="B10" s="36">
        <f>B20+B21+B22+B23</f>
        <v>-1214</v>
      </c>
      <c r="C10" s="36">
        <f>C20+C21+C22+C23</f>
        <v>102</v>
      </c>
      <c r="D10" s="37">
        <f t="shared" ref="D10:D38" si="3">IF(B10-C10=0,"-",(1-(B10/(B10-C10)))*-1)</f>
        <v>-7.7507598784194554E-2</v>
      </c>
      <c r="E10" s="36">
        <f t="shared" ref="E10:J10" si="4">E20+E21+E22+E23</f>
        <v>-782</v>
      </c>
      <c r="F10" s="36">
        <f t="shared" si="4"/>
        <v>-81</v>
      </c>
      <c r="G10" s="36">
        <f t="shared" si="4"/>
        <v>1696</v>
      </c>
      <c r="H10" s="36">
        <f t="shared" si="4"/>
        <v>-84</v>
      </c>
      <c r="I10" s="36">
        <f t="shared" si="4"/>
        <v>2478</v>
      </c>
      <c r="J10" s="36">
        <f t="shared" si="4"/>
        <v>-3</v>
      </c>
      <c r="K10" s="38">
        <f t="shared" ref="K10:K38" si="5">E10/Z10*1000</f>
        <v>-3.9158542020320377</v>
      </c>
      <c r="L10" s="39">
        <f t="shared" ref="L10:L38" si="6">G10/Z10*1000</f>
        <v>8.4926965813891773</v>
      </c>
      <c r="M10" s="39">
        <f t="shared" ref="M10:M38" si="7">I10/Z10*1000</f>
        <v>12.408550783421214</v>
      </c>
      <c r="N10" s="36">
        <f t="shared" ref="N10:W10" si="8">N20+N21+N22+N23</f>
        <v>-432</v>
      </c>
      <c r="O10" s="36">
        <f t="shared" si="8"/>
        <v>183</v>
      </c>
      <c r="P10" s="36">
        <f t="shared" si="8"/>
        <v>6637</v>
      </c>
      <c r="Q10" s="36">
        <f t="shared" si="8"/>
        <v>-95</v>
      </c>
      <c r="R10" s="36">
        <f t="shared" si="8"/>
        <v>4580</v>
      </c>
      <c r="S10" s="36">
        <f t="shared" si="8"/>
        <v>2057</v>
      </c>
      <c r="T10" s="36">
        <f t="shared" si="8"/>
        <v>7069</v>
      </c>
      <c r="U10" s="36">
        <f t="shared" si="8"/>
        <v>-278</v>
      </c>
      <c r="V10" s="36">
        <f t="shared" si="8"/>
        <v>5151</v>
      </c>
      <c r="W10" s="36">
        <f t="shared" si="8"/>
        <v>1918</v>
      </c>
      <c r="X10" s="38">
        <f t="shared" ref="X10:X38" si="9">N10/Z10*1000</f>
        <v>-2.1632340348821488</v>
      </c>
      <c r="Z10" s="32">
        <f t="shared" ref="Z10" si="10">Z20+Z21+Z22+Z23</f>
        <v>199701</v>
      </c>
    </row>
    <row r="11" spans="1:26" ht="18.75" customHeight="1" x14ac:dyDescent="0.15">
      <c r="A11" s="2" t="s">
        <v>27</v>
      </c>
      <c r="B11" s="40">
        <f>B12+B13+B14+B15+B16</f>
        <v>-961</v>
      </c>
      <c r="C11" s="40">
        <f>C12+C13+C14+C15+C16</f>
        <v>-113</v>
      </c>
      <c r="D11" s="41">
        <f t="shared" si="3"/>
        <v>0.133254716981132</v>
      </c>
      <c r="E11" s="40">
        <f t="shared" ref="E11:J11" si="11">E12+E13+E14+E15+E16</f>
        <v>-684</v>
      </c>
      <c r="F11" s="40">
        <f t="shared" si="11"/>
        <v>-14</v>
      </c>
      <c r="G11" s="40">
        <f t="shared" si="11"/>
        <v>434</v>
      </c>
      <c r="H11" s="40">
        <f t="shared" si="11"/>
        <v>-28</v>
      </c>
      <c r="I11" s="40">
        <f t="shared" si="11"/>
        <v>1118</v>
      </c>
      <c r="J11" s="40">
        <f t="shared" si="11"/>
        <v>-14</v>
      </c>
      <c r="K11" s="42">
        <f t="shared" si="5"/>
        <v>-10.362223333181838</v>
      </c>
      <c r="L11" s="43">
        <f t="shared" si="6"/>
        <v>6.5748610038025115</v>
      </c>
      <c r="M11" s="43">
        <f t="shared" si="7"/>
        <v>16.937084336984352</v>
      </c>
      <c r="N11" s="40">
        <f t="shared" ref="N11:W11" si="12">N12+N13+N14+N15+N16</f>
        <v>-277</v>
      </c>
      <c r="O11" s="40">
        <f t="shared" si="12"/>
        <v>-99</v>
      </c>
      <c r="P11" s="40">
        <f t="shared" si="12"/>
        <v>1858</v>
      </c>
      <c r="Q11" s="40">
        <f t="shared" si="12"/>
        <v>28</v>
      </c>
      <c r="R11" s="40">
        <f t="shared" si="12"/>
        <v>848</v>
      </c>
      <c r="S11" s="40">
        <f t="shared" si="12"/>
        <v>1010</v>
      </c>
      <c r="T11" s="40">
        <f t="shared" si="12"/>
        <v>2135</v>
      </c>
      <c r="U11" s="40">
        <f t="shared" si="12"/>
        <v>127</v>
      </c>
      <c r="V11" s="40">
        <f t="shared" si="12"/>
        <v>986</v>
      </c>
      <c r="W11" s="40">
        <f t="shared" si="12"/>
        <v>1149</v>
      </c>
      <c r="X11" s="44">
        <f t="shared" si="9"/>
        <v>-4.1963974609522943</v>
      </c>
      <c r="Z11" s="32">
        <f t="shared" ref="Z11" si="13">Z12+Z13+Z14+Z15+Z16</f>
        <v>66009</v>
      </c>
    </row>
    <row r="12" spans="1:26" ht="18.75" customHeight="1" x14ac:dyDescent="0.15">
      <c r="A12" s="6" t="s">
        <v>26</v>
      </c>
      <c r="B12" s="36">
        <f>B24</f>
        <v>-89</v>
      </c>
      <c r="C12" s="36">
        <f>C24</f>
        <v>-44</v>
      </c>
      <c r="D12" s="37">
        <f t="shared" si="3"/>
        <v>0.97777777777777786</v>
      </c>
      <c r="E12" s="36">
        <f t="shared" ref="E12:J12" si="14">E24</f>
        <v>-56</v>
      </c>
      <c r="F12" s="36">
        <f t="shared" si="14"/>
        <v>-13</v>
      </c>
      <c r="G12" s="36">
        <f t="shared" si="14"/>
        <v>33</v>
      </c>
      <c r="H12" s="36">
        <f t="shared" si="14"/>
        <v>-1</v>
      </c>
      <c r="I12" s="36">
        <f t="shared" si="14"/>
        <v>89</v>
      </c>
      <c r="J12" s="36">
        <f t="shared" si="14"/>
        <v>12</v>
      </c>
      <c r="K12" s="38">
        <f t="shared" si="5"/>
        <v>-10.779595765158808</v>
      </c>
      <c r="L12" s="39">
        <f t="shared" si="6"/>
        <v>6.3522617901828689</v>
      </c>
      <c r="M12" s="39">
        <f t="shared" si="7"/>
        <v>17.131857555341675</v>
      </c>
      <c r="N12" s="36">
        <f t="shared" ref="N12:W12" si="15">N24</f>
        <v>-33</v>
      </c>
      <c r="O12" s="36">
        <f t="shared" si="15"/>
        <v>-31</v>
      </c>
      <c r="P12" s="36">
        <f t="shared" si="15"/>
        <v>144</v>
      </c>
      <c r="Q12" s="36">
        <f t="shared" si="15"/>
        <v>-7</v>
      </c>
      <c r="R12" s="36">
        <f t="shared" si="15"/>
        <v>75</v>
      </c>
      <c r="S12" s="36">
        <f t="shared" si="15"/>
        <v>69</v>
      </c>
      <c r="T12" s="36">
        <f t="shared" si="15"/>
        <v>177</v>
      </c>
      <c r="U12" s="36">
        <f t="shared" si="15"/>
        <v>24</v>
      </c>
      <c r="V12" s="36">
        <f t="shared" si="15"/>
        <v>90</v>
      </c>
      <c r="W12" s="36">
        <f t="shared" si="15"/>
        <v>87</v>
      </c>
      <c r="X12" s="38">
        <f t="shared" si="9"/>
        <v>-6.3522617901828689</v>
      </c>
      <c r="Z12" s="32">
        <f t="shared" ref="Z12" si="16">Z24</f>
        <v>5195</v>
      </c>
    </row>
    <row r="13" spans="1:26" ht="18.75" customHeight="1" x14ac:dyDescent="0.15">
      <c r="A13" s="4" t="s">
        <v>25</v>
      </c>
      <c r="B13" s="45">
        <f>B25+B26+B27</f>
        <v>-289</v>
      </c>
      <c r="C13" s="45">
        <f>C25+C26+C27</f>
        <v>-65</v>
      </c>
      <c r="D13" s="46">
        <f t="shared" si="3"/>
        <v>0.2901785714285714</v>
      </c>
      <c r="E13" s="45">
        <f t="shared" ref="E13:J13" si="17">E25+E26+E27</f>
        <v>-153</v>
      </c>
      <c r="F13" s="45">
        <f t="shared" si="17"/>
        <v>25</v>
      </c>
      <c r="G13" s="45">
        <f t="shared" si="17"/>
        <v>64</v>
      </c>
      <c r="H13" s="45">
        <f t="shared" si="17"/>
        <v>-5</v>
      </c>
      <c r="I13" s="45">
        <f t="shared" si="17"/>
        <v>217</v>
      </c>
      <c r="J13" s="45">
        <f t="shared" si="17"/>
        <v>-30</v>
      </c>
      <c r="K13" s="47">
        <f t="shared" si="5"/>
        <v>-12.726667775744469</v>
      </c>
      <c r="L13" s="48">
        <f t="shared" si="6"/>
        <v>5.3235734486774247</v>
      </c>
      <c r="M13" s="48">
        <f t="shared" si="7"/>
        <v>18.050241224421892</v>
      </c>
      <c r="N13" s="45">
        <f t="shared" ref="N13:W13" si="18">N25+N26+N27</f>
        <v>-136</v>
      </c>
      <c r="O13" s="45">
        <f t="shared" si="18"/>
        <v>-90</v>
      </c>
      <c r="P13" s="45">
        <f t="shared" si="18"/>
        <v>289</v>
      </c>
      <c r="Q13" s="45">
        <f t="shared" si="18"/>
        <v>-21</v>
      </c>
      <c r="R13" s="45">
        <f t="shared" si="18"/>
        <v>149</v>
      </c>
      <c r="S13" s="45">
        <f t="shared" si="18"/>
        <v>140</v>
      </c>
      <c r="T13" s="45">
        <f t="shared" si="18"/>
        <v>425</v>
      </c>
      <c r="U13" s="45">
        <f t="shared" si="18"/>
        <v>69</v>
      </c>
      <c r="V13" s="45">
        <f t="shared" si="18"/>
        <v>201</v>
      </c>
      <c r="W13" s="45">
        <f t="shared" si="18"/>
        <v>224</v>
      </c>
      <c r="X13" s="47">
        <f t="shared" si="9"/>
        <v>-11.312593578439529</v>
      </c>
      <c r="Z13" s="32">
        <f t="shared" ref="Z13" si="19">Z25+Z26+Z27</f>
        <v>12022</v>
      </c>
    </row>
    <row r="14" spans="1:26" ht="18.75" customHeight="1" x14ac:dyDescent="0.15">
      <c r="A14" s="4" t="s">
        <v>24</v>
      </c>
      <c r="B14" s="45">
        <f>B28+B29+B30+B31</f>
        <v>-290</v>
      </c>
      <c r="C14" s="45">
        <f>C28+C29+C30+C31</f>
        <v>4</v>
      </c>
      <c r="D14" s="46">
        <f t="shared" si="3"/>
        <v>-1.3605442176870763E-2</v>
      </c>
      <c r="E14" s="45">
        <f t="shared" ref="E14:J14" si="20">E28+E29+E30+E31</f>
        <v>-215</v>
      </c>
      <c r="F14" s="45">
        <f t="shared" si="20"/>
        <v>-24</v>
      </c>
      <c r="G14" s="45">
        <f t="shared" si="20"/>
        <v>194</v>
      </c>
      <c r="H14" s="45">
        <f t="shared" si="20"/>
        <v>-20</v>
      </c>
      <c r="I14" s="45">
        <f t="shared" si="20"/>
        <v>409</v>
      </c>
      <c r="J14" s="45">
        <f t="shared" si="20"/>
        <v>4</v>
      </c>
      <c r="K14" s="47">
        <f t="shared" si="5"/>
        <v>-8.5602802994107332</v>
      </c>
      <c r="L14" s="48">
        <f t="shared" si="6"/>
        <v>7.7241598980729416</v>
      </c>
      <c r="M14" s="48">
        <f t="shared" si="7"/>
        <v>16.284440197483676</v>
      </c>
      <c r="N14" s="45">
        <f t="shared" ref="N14:W14" si="21">N28+N29+N30+N31</f>
        <v>-75</v>
      </c>
      <c r="O14" s="45">
        <f t="shared" si="21"/>
        <v>28</v>
      </c>
      <c r="P14" s="45">
        <f t="shared" si="21"/>
        <v>673</v>
      </c>
      <c r="Q14" s="45">
        <f t="shared" si="21"/>
        <v>39</v>
      </c>
      <c r="R14" s="45">
        <f t="shared" si="21"/>
        <v>276</v>
      </c>
      <c r="S14" s="45">
        <f t="shared" si="21"/>
        <v>397</v>
      </c>
      <c r="T14" s="45">
        <f t="shared" si="21"/>
        <v>748</v>
      </c>
      <c r="U14" s="45">
        <f t="shared" si="21"/>
        <v>11</v>
      </c>
      <c r="V14" s="45">
        <f t="shared" si="21"/>
        <v>337</v>
      </c>
      <c r="W14" s="45">
        <f t="shared" si="21"/>
        <v>411</v>
      </c>
      <c r="X14" s="47">
        <f t="shared" si="9"/>
        <v>-2.9861442904921165</v>
      </c>
      <c r="Z14" s="32">
        <f t="shared" ref="Z14" si="22">Z28+Z29+Z30+Z31</f>
        <v>25116</v>
      </c>
    </row>
    <row r="15" spans="1:26" ht="18.75" customHeight="1" x14ac:dyDescent="0.15">
      <c r="A15" s="4" t="s">
        <v>23</v>
      </c>
      <c r="B15" s="45">
        <f>B32+B33+B34+B35</f>
        <v>-160</v>
      </c>
      <c r="C15" s="45">
        <f>C32+C33+C34+C35</f>
        <v>-13</v>
      </c>
      <c r="D15" s="46">
        <f t="shared" si="3"/>
        <v>8.8435374149659962E-2</v>
      </c>
      <c r="E15" s="45">
        <f t="shared" ref="E15:J15" si="23">E32+E33+E34+E35</f>
        <v>-161</v>
      </c>
      <c r="F15" s="45">
        <f t="shared" si="23"/>
        <v>0</v>
      </c>
      <c r="G15" s="45">
        <f t="shared" si="23"/>
        <v>125</v>
      </c>
      <c r="H15" s="45">
        <f t="shared" si="23"/>
        <v>-3</v>
      </c>
      <c r="I15" s="45">
        <f t="shared" si="23"/>
        <v>286</v>
      </c>
      <c r="J15" s="45">
        <f t="shared" si="23"/>
        <v>-3</v>
      </c>
      <c r="K15" s="47">
        <f t="shared" si="5"/>
        <v>-8.4249084249084252</v>
      </c>
      <c r="L15" s="48">
        <f t="shared" si="6"/>
        <v>6.5410779696493986</v>
      </c>
      <c r="M15" s="48">
        <f t="shared" si="7"/>
        <v>14.965986394557822</v>
      </c>
      <c r="N15" s="49">
        <f t="shared" ref="N15:W15" si="24">N32+N33+N34+N35</f>
        <v>1</v>
      </c>
      <c r="O15" s="45">
        <f t="shared" si="24"/>
        <v>-13</v>
      </c>
      <c r="P15" s="45">
        <f t="shared" si="24"/>
        <v>623</v>
      </c>
      <c r="Q15" s="45">
        <f t="shared" si="24"/>
        <v>13</v>
      </c>
      <c r="R15" s="45">
        <f t="shared" si="24"/>
        <v>280</v>
      </c>
      <c r="S15" s="45">
        <f t="shared" si="24"/>
        <v>343</v>
      </c>
      <c r="T15" s="45">
        <f t="shared" si="24"/>
        <v>622</v>
      </c>
      <c r="U15" s="45">
        <f t="shared" si="24"/>
        <v>26</v>
      </c>
      <c r="V15" s="45">
        <f t="shared" si="24"/>
        <v>302</v>
      </c>
      <c r="W15" s="45">
        <f t="shared" si="24"/>
        <v>320</v>
      </c>
      <c r="X15" s="47">
        <f t="shared" si="9"/>
        <v>5.2328623757195186E-2</v>
      </c>
      <c r="Z15" s="32">
        <f t="shared" ref="Z15" si="25">Z32+Z33+Z34+Z35</f>
        <v>19110</v>
      </c>
    </row>
    <row r="16" spans="1:26" ht="18.75" customHeight="1" x14ac:dyDescent="0.15">
      <c r="A16" s="2" t="s">
        <v>22</v>
      </c>
      <c r="B16" s="40">
        <f>B36+B37+B38</f>
        <v>-133</v>
      </c>
      <c r="C16" s="40">
        <f>C36+C37+C38</f>
        <v>5</v>
      </c>
      <c r="D16" s="41">
        <f t="shared" si="3"/>
        <v>-3.6231884057971064E-2</v>
      </c>
      <c r="E16" s="40">
        <f t="shared" ref="E16:J16" si="26">E36+E37+E38</f>
        <v>-99</v>
      </c>
      <c r="F16" s="40">
        <f t="shared" si="26"/>
        <v>-2</v>
      </c>
      <c r="G16" s="40">
        <f t="shared" si="26"/>
        <v>18</v>
      </c>
      <c r="H16" s="40">
        <f t="shared" si="26"/>
        <v>1</v>
      </c>
      <c r="I16" s="40">
        <f t="shared" si="26"/>
        <v>117</v>
      </c>
      <c r="J16" s="40">
        <f t="shared" si="26"/>
        <v>3</v>
      </c>
      <c r="K16" s="42">
        <f t="shared" si="5"/>
        <v>-21.681997371879106</v>
      </c>
      <c r="L16" s="43">
        <f t="shared" si="6"/>
        <v>3.9421813403416555</v>
      </c>
      <c r="M16" s="43">
        <f t="shared" si="7"/>
        <v>25.624178712220761</v>
      </c>
      <c r="N16" s="40">
        <f t="shared" ref="N16:W16" si="27">N36+N37+N38</f>
        <v>-34</v>
      </c>
      <c r="O16" s="40">
        <f t="shared" si="27"/>
        <v>7</v>
      </c>
      <c r="P16" s="40">
        <f t="shared" si="27"/>
        <v>129</v>
      </c>
      <c r="Q16" s="40">
        <f t="shared" si="27"/>
        <v>4</v>
      </c>
      <c r="R16" s="40">
        <f t="shared" si="27"/>
        <v>68</v>
      </c>
      <c r="S16" s="40">
        <f t="shared" si="27"/>
        <v>61</v>
      </c>
      <c r="T16" s="40">
        <f t="shared" si="27"/>
        <v>163</v>
      </c>
      <c r="U16" s="40">
        <f t="shared" si="27"/>
        <v>-3</v>
      </c>
      <c r="V16" s="40">
        <f t="shared" si="27"/>
        <v>56</v>
      </c>
      <c r="W16" s="40">
        <f t="shared" si="27"/>
        <v>107</v>
      </c>
      <c r="X16" s="44">
        <f t="shared" si="9"/>
        <v>-7.4463425317564607</v>
      </c>
      <c r="Z16" s="32">
        <f t="shared" ref="Z16" si="28">Z36+Z37+Z38</f>
        <v>4566</v>
      </c>
    </row>
    <row r="17" spans="1:26" ht="18.75" customHeight="1" x14ac:dyDescent="0.15">
      <c r="A17" s="6" t="s">
        <v>21</v>
      </c>
      <c r="B17" s="36">
        <f>B12+B13+B20</f>
        <v>-1033</v>
      </c>
      <c r="C17" s="36">
        <f>C12+C13+C20</f>
        <v>-36</v>
      </c>
      <c r="D17" s="37">
        <f t="shared" si="3"/>
        <v>3.6108324974924777E-2</v>
      </c>
      <c r="E17" s="36">
        <f t="shared" ref="E17:J17" si="29">E12+E13+E20</f>
        <v>-608</v>
      </c>
      <c r="F17" s="36">
        <f t="shared" si="29"/>
        <v>-25</v>
      </c>
      <c r="G17" s="36">
        <f t="shared" si="29"/>
        <v>802</v>
      </c>
      <c r="H17" s="36">
        <f t="shared" si="29"/>
        <v>-41</v>
      </c>
      <c r="I17" s="36">
        <f t="shared" si="29"/>
        <v>1410</v>
      </c>
      <c r="J17" s="36">
        <f t="shared" si="29"/>
        <v>-16</v>
      </c>
      <c r="K17" s="38">
        <f t="shared" si="5"/>
        <v>-5.5784422567000949</v>
      </c>
      <c r="L17" s="39">
        <f t="shared" si="6"/>
        <v>7.3584057399234801</v>
      </c>
      <c r="M17" s="39">
        <f t="shared" si="7"/>
        <v>12.936847996623575</v>
      </c>
      <c r="N17" s="36">
        <f t="shared" ref="N17:W17" si="30">N12+N13+N20</f>
        <v>-425</v>
      </c>
      <c r="O17" s="36">
        <f t="shared" si="30"/>
        <v>-11</v>
      </c>
      <c r="P17" s="36">
        <f t="shared" si="30"/>
        <v>2958</v>
      </c>
      <c r="Q17" s="36">
        <f t="shared" si="30"/>
        <v>-119</v>
      </c>
      <c r="R17" s="36">
        <f t="shared" si="30"/>
        <v>2064</v>
      </c>
      <c r="S17" s="36">
        <f t="shared" si="30"/>
        <v>894</v>
      </c>
      <c r="T17" s="36">
        <f t="shared" si="30"/>
        <v>3383</v>
      </c>
      <c r="U17" s="36">
        <f t="shared" si="30"/>
        <v>-108</v>
      </c>
      <c r="V17" s="36">
        <f t="shared" si="30"/>
        <v>2440</v>
      </c>
      <c r="W17" s="36">
        <f t="shared" si="30"/>
        <v>943</v>
      </c>
      <c r="X17" s="38">
        <f t="shared" si="9"/>
        <v>-3.8994045379893754</v>
      </c>
      <c r="Z17" s="32">
        <f t="shared" ref="Z17" si="31">Z12+Z13+Z20</f>
        <v>108991</v>
      </c>
    </row>
    <row r="18" spans="1:26" ht="18.75" customHeight="1" x14ac:dyDescent="0.15">
      <c r="A18" s="4" t="s">
        <v>20</v>
      </c>
      <c r="B18" s="45">
        <f>B14+B22</f>
        <v>-512</v>
      </c>
      <c r="C18" s="45">
        <f>C14+C22</f>
        <v>29</v>
      </c>
      <c r="D18" s="46">
        <f t="shared" si="3"/>
        <v>-5.3604436229205188E-2</v>
      </c>
      <c r="E18" s="45">
        <f t="shared" ref="E18:J18" si="32">E14+E22</f>
        <v>-378</v>
      </c>
      <c r="F18" s="45">
        <f t="shared" si="32"/>
        <v>-26</v>
      </c>
      <c r="G18" s="45">
        <f t="shared" si="32"/>
        <v>378</v>
      </c>
      <c r="H18" s="45">
        <f t="shared" si="32"/>
        <v>-16</v>
      </c>
      <c r="I18" s="45">
        <f t="shared" si="32"/>
        <v>756</v>
      </c>
      <c r="J18" s="45">
        <f t="shared" si="32"/>
        <v>10</v>
      </c>
      <c r="K18" s="47">
        <f t="shared" si="5"/>
        <v>-7.9981379996191366</v>
      </c>
      <c r="L18" s="48">
        <f t="shared" si="6"/>
        <v>7.9981379996191366</v>
      </c>
      <c r="M18" s="48">
        <f t="shared" si="7"/>
        <v>15.996275999238273</v>
      </c>
      <c r="N18" s="45">
        <f t="shared" ref="N18:W18" si="33">N14+N22</f>
        <v>-134</v>
      </c>
      <c r="O18" s="45">
        <f t="shared" si="33"/>
        <v>55</v>
      </c>
      <c r="P18" s="45">
        <f t="shared" si="33"/>
        <v>1341</v>
      </c>
      <c r="Q18" s="45">
        <f t="shared" si="33"/>
        <v>-2</v>
      </c>
      <c r="R18" s="45">
        <f t="shared" si="33"/>
        <v>608</v>
      </c>
      <c r="S18" s="45">
        <f t="shared" si="33"/>
        <v>733</v>
      </c>
      <c r="T18" s="45">
        <f t="shared" si="33"/>
        <v>1475</v>
      </c>
      <c r="U18" s="45">
        <f t="shared" si="33"/>
        <v>-57</v>
      </c>
      <c r="V18" s="45">
        <f t="shared" si="33"/>
        <v>722</v>
      </c>
      <c r="W18" s="45">
        <f t="shared" si="33"/>
        <v>753</v>
      </c>
      <c r="X18" s="47">
        <f t="shared" si="9"/>
        <v>-2.8353187617697464</v>
      </c>
      <c r="Z18" s="32">
        <f t="shared" ref="Z18" si="34">Z14+Z22</f>
        <v>47261</v>
      </c>
    </row>
    <row r="19" spans="1:26" ht="18.75" customHeight="1" x14ac:dyDescent="0.15">
      <c r="A19" s="2" t="s">
        <v>19</v>
      </c>
      <c r="B19" s="40">
        <f>B15+B16+B21+B23</f>
        <v>-630</v>
      </c>
      <c r="C19" s="40">
        <f>C15+C16+C21+C23</f>
        <v>-4</v>
      </c>
      <c r="D19" s="41">
        <f t="shared" si="3"/>
        <v>6.389776357827559E-3</v>
      </c>
      <c r="E19" s="40">
        <f t="shared" ref="E19:J19" si="35">E15+E16+E21+E23</f>
        <v>-480</v>
      </c>
      <c r="F19" s="40">
        <f t="shared" si="35"/>
        <v>-44</v>
      </c>
      <c r="G19" s="40">
        <f t="shared" si="35"/>
        <v>950</v>
      </c>
      <c r="H19" s="40">
        <f t="shared" si="35"/>
        <v>-55</v>
      </c>
      <c r="I19" s="40">
        <f t="shared" si="35"/>
        <v>1430</v>
      </c>
      <c r="J19" s="40">
        <f t="shared" si="35"/>
        <v>-11</v>
      </c>
      <c r="K19" s="42">
        <f t="shared" si="5"/>
        <v>-4.3852436551005862</v>
      </c>
      <c r="L19" s="43">
        <f t="shared" si="6"/>
        <v>8.6791280673865767</v>
      </c>
      <c r="M19" s="43">
        <f t="shared" si="7"/>
        <v>13.064371722487163</v>
      </c>
      <c r="N19" s="50">
        <f t="shared" ref="N19:O19" si="36">N15+N16+N21+N23</f>
        <v>-150</v>
      </c>
      <c r="O19" s="40">
        <f t="shared" si="36"/>
        <v>40</v>
      </c>
      <c r="P19" s="50">
        <f>P15+P16+P21+P23</f>
        <v>4196</v>
      </c>
      <c r="Q19" s="40">
        <f t="shared" ref="Q19:S19" si="37">Q15+Q16+Q21+Q23</f>
        <v>54</v>
      </c>
      <c r="R19" s="40">
        <f t="shared" si="37"/>
        <v>2756</v>
      </c>
      <c r="S19" s="40">
        <f t="shared" si="37"/>
        <v>1440</v>
      </c>
      <c r="T19" s="50">
        <f>T15+T16+T21+T23</f>
        <v>4346</v>
      </c>
      <c r="U19" s="40">
        <f t="shared" ref="U19:W19" si="38">U15+U16+U21+U23</f>
        <v>14</v>
      </c>
      <c r="V19" s="40">
        <f t="shared" si="38"/>
        <v>2975</v>
      </c>
      <c r="W19" s="40">
        <f t="shared" si="38"/>
        <v>1371</v>
      </c>
      <c r="X19" s="44">
        <f t="shared" si="9"/>
        <v>-1.3703886422189333</v>
      </c>
      <c r="Z19" s="32">
        <f>Z15+Z16+Z21+Z23</f>
        <v>109458</v>
      </c>
    </row>
    <row r="20" spans="1:26" ht="18.75" customHeight="1" x14ac:dyDescent="0.15">
      <c r="A20" s="5" t="s">
        <v>18</v>
      </c>
      <c r="B20" s="51">
        <f>E20+N20</f>
        <v>-655</v>
      </c>
      <c r="C20" s="51">
        <v>73</v>
      </c>
      <c r="D20" s="52">
        <f t="shared" si="3"/>
        <v>-0.10027472527472525</v>
      </c>
      <c r="E20" s="51">
        <f>G20-I20</f>
        <v>-399</v>
      </c>
      <c r="F20" s="51">
        <f>H20-J20</f>
        <v>-37</v>
      </c>
      <c r="G20" s="51">
        <v>705</v>
      </c>
      <c r="H20" s="51">
        <v>-35</v>
      </c>
      <c r="I20" s="51">
        <v>1104</v>
      </c>
      <c r="J20" s="51">
        <v>2</v>
      </c>
      <c r="K20" s="38">
        <f t="shared" si="5"/>
        <v>-4.3476365855253123</v>
      </c>
      <c r="L20" s="39">
        <f t="shared" si="6"/>
        <v>7.6819142676575058</v>
      </c>
      <c r="M20" s="39">
        <f t="shared" si="7"/>
        <v>12.029550853182819</v>
      </c>
      <c r="N20" s="51">
        <f>P20-T20</f>
        <v>-256</v>
      </c>
      <c r="O20" s="53">
        <f>Q20-U20</f>
        <v>110</v>
      </c>
      <c r="P20" s="51">
        <f>R20+S20</f>
        <v>2525</v>
      </c>
      <c r="Q20" s="53">
        <v>-91</v>
      </c>
      <c r="R20" s="53">
        <v>1840</v>
      </c>
      <c r="S20" s="53">
        <v>685</v>
      </c>
      <c r="T20" s="51">
        <f>V20+W20</f>
        <v>2781</v>
      </c>
      <c r="U20" s="53">
        <v>-201</v>
      </c>
      <c r="V20" s="53">
        <v>2149</v>
      </c>
      <c r="W20" s="53">
        <v>632</v>
      </c>
      <c r="X20" s="54">
        <f t="shared" si="9"/>
        <v>-2.7894610674047118</v>
      </c>
      <c r="Z20" s="8">
        <v>91774</v>
      </c>
    </row>
    <row r="21" spans="1:26" ht="18.75" customHeight="1" x14ac:dyDescent="0.15">
      <c r="A21" s="3" t="s">
        <v>17</v>
      </c>
      <c r="B21" s="55">
        <f t="shared" ref="B21:B38" si="39">E21+N21</f>
        <v>-223</v>
      </c>
      <c r="C21" s="55">
        <v>-18</v>
      </c>
      <c r="D21" s="56">
        <f t="shared" si="3"/>
        <v>8.7804878048780566E-2</v>
      </c>
      <c r="E21" s="55">
        <f t="shared" ref="E21:F38" si="40">G21-I21</f>
        <v>-76</v>
      </c>
      <c r="F21" s="55">
        <f t="shared" si="40"/>
        <v>22</v>
      </c>
      <c r="G21" s="55">
        <v>700</v>
      </c>
      <c r="H21" s="55">
        <v>-20</v>
      </c>
      <c r="I21" s="55">
        <v>776</v>
      </c>
      <c r="J21" s="55">
        <v>-42</v>
      </c>
      <c r="K21" s="47">
        <f t="shared" si="5"/>
        <v>-1.0847380214949403</v>
      </c>
      <c r="L21" s="48">
        <f t="shared" si="6"/>
        <v>9.9910080927165552</v>
      </c>
      <c r="M21" s="48">
        <f t="shared" si="7"/>
        <v>11.075746114211496</v>
      </c>
      <c r="N21" s="55">
        <f t="shared" ref="N21:O38" si="41">P21-T21</f>
        <v>-147</v>
      </c>
      <c r="O21" s="55">
        <f t="shared" si="41"/>
        <v>-40</v>
      </c>
      <c r="P21" s="55">
        <f t="shared" ref="P21:P38" si="42">R21+S21</f>
        <v>2670</v>
      </c>
      <c r="Q21" s="55">
        <v>-42</v>
      </c>
      <c r="R21" s="55">
        <v>1840</v>
      </c>
      <c r="S21" s="55">
        <v>830</v>
      </c>
      <c r="T21" s="55">
        <f t="shared" ref="T21:T38" si="43">V21+W21</f>
        <v>2817</v>
      </c>
      <c r="U21" s="55">
        <v>-2</v>
      </c>
      <c r="V21" s="55">
        <v>2094</v>
      </c>
      <c r="W21" s="55">
        <v>723</v>
      </c>
      <c r="X21" s="47">
        <f t="shared" si="9"/>
        <v>-2.0981116994704765</v>
      </c>
      <c r="Z21" s="8">
        <v>70063</v>
      </c>
    </row>
    <row r="22" spans="1:26" ht="18.75" customHeight="1" x14ac:dyDescent="0.15">
      <c r="A22" s="3" t="s">
        <v>16</v>
      </c>
      <c r="B22" s="55">
        <f t="shared" si="39"/>
        <v>-222</v>
      </c>
      <c r="C22" s="55">
        <v>25</v>
      </c>
      <c r="D22" s="56">
        <f t="shared" si="3"/>
        <v>-0.10121457489878538</v>
      </c>
      <c r="E22" s="55">
        <f t="shared" si="40"/>
        <v>-163</v>
      </c>
      <c r="F22" s="55">
        <f t="shared" si="40"/>
        <v>-2</v>
      </c>
      <c r="G22" s="55">
        <v>184</v>
      </c>
      <c r="H22" s="55">
        <v>4</v>
      </c>
      <c r="I22" s="55">
        <v>347</v>
      </c>
      <c r="J22" s="55">
        <v>6</v>
      </c>
      <c r="K22" s="47">
        <f t="shared" si="5"/>
        <v>-7.3605780085798154</v>
      </c>
      <c r="L22" s="48">
        <f t="shared" si="6"/>
        <v>8.3088733348385642</v>
      </c>
      <c r="M22" s="48">
        <f t="shared" si="7"/>
        <v>15.669451343418379</v>
      </c>
      <c r="N22" s="55">
        <f t="shared" si="41"/>
        <v>-59</v>
      </c>
      <c r="O22" s="55">
        <f t="shared" si="41"/>
        <v>27</v>
      </c>
      <c r="P22" s="55">
        <f t="shared" si="42"/>
        <v>668</v>
      </c>
      <c r="Q22" s="55">
        <v>-41</v>
      </c>
      <c r="R22" s="55">
        <v>332</v>
      </c>
      <c r="S22" s="55">
        <v>336</v>
      </c>
      <c r="T22" s="55">
        <f t="shared" si="43"/>
        <v>727</v>
      </c>
      <c r="U22" s="55">
        <v>-68</v>
      </c>
      <c r="V22" s="55">
        <v>385</v>
      </c>
      <c r="W22" s="55">
        <v>342</v>
      </c>
      <c r="X22" s="47">
        <f t="shared" si="9"/>
        <v>-2.6642582975841047</v>
      </c>
      <c r="Z22" s="8">
        <v>22145</v>
      </c>
    </row>
    <row r="23" spans="1:26" ht="18.75" customHeight="1" x14ac:dyDescent="0.15">
      <c r="A23" s="1" t="s">
        <v>15</v>
      </c>
      <c r="B23" s="57">
        <f t="shared" si="39"/>
        <v>-114</v>
      </c>
      <c r="C23" s="57">
        <v>22</v>
      </c>
      <c r="D23" s="58">
        <f t="shared" si="3"/>
        <v>-0.16176470588235292</v>
      </c>
      <c r="E23" s="57">
        <f>G23-I23</f>
        <v>-144</v>
      </c>
      <c r="F23" s="57">
        <f t="shared" si="40"/>
        <v>-64</v>
      </c>
      <c r="G23" s="57">
        <v>107</v>
      </c>
      <c r="H23" s="57">
        <v>-33</v>
      </c>
      <c r="I23" s="57">
        <v>251</v>
      </c>
      <c r="J23" s="57">
        <v>31</v>
      </c>
      <c r="K23" s="42">
        <f t="shared" si="5"/>
        <v>-9.1608880972072022</v>
      </c>
      <c r="L23" s="43">
        <f t="shared" si="6"/>
        <v>6.8070487944525739</v>
      </c>
      <c r="M23" s="43">
        <f t="shared" si="7"/>
        <v>15.967936891659775</v>
      </c>
      <c r="N23" s="59">
        <f t="shared" si="41"/>
        <v>30</v>
      </c>
      <c r="O23" s="57">
        <f t="shared" si="41"/>
        <v>86</v>
      </c>
      <c r="P23" s="59">
        <f t="shared" si="42"/>
        <v>774</v>
      </c>
      <c r="Q23" s="57">
        <v>79</v>
      </c>
      <c r="R23" s="57">
        <v>568</v>
      </c>
      <c r="S23" s="57">
        <v>206</v>
      </c>
      <c r="T23" s="59">
        <f t="shared" si="43"/>
        <v>744</v>
      </c>
      <c r="U23" s="57">
        <v>-7</v>
      </c>
      <c r="V23" s="57">
        <v>523</v>
      </c>
      <c r="W23" s="57">
        <v>221</v>
      </c>
      <c r="X23" s="60">
        <f t="shared" si="9"/>
        <v>1.9085183535848336</v>
      </c>
      <c r="Z23" s="8">
        <v>15719</v>
      </c>
    </row>
    <row r="24" spans="1:26" ht="18.75" customHeight="1" x14ac:dyDescent="0.15">
      <c r="A24" s="7" t="s">
        <v>14</v>
      </c>
      <c r="B24" s="61">
        <f t="shared" si="39"/>
        <v>-89</v>
      </c>
      <c r="C24" s="61">
        <v>-44</v>
      </c>
      <c r="D24" s="62">
        <f t="shared" si="3"/>
        <v>0.97777777777777786</v>
      </c>
      <c r="E24" s="51">
        <f t="shared" si="40"/>
        <v>-56</v>
      </c>
      <c r="F24" s="61">
        <f t="shared" si="40"/>
        <v>-13</v>
      </c>
      <c r="G24" s="61">
        <v>33</v>
      </c>
      <c r="H24" s="61">
        <v>-1</v>
      </c>
      <c r="I24" s="61">
        <v>89</v>
      </c>
      <c r="J24" s="61">
        <v>12</v>
      </c>
      <c r="K24" s="34">
        <f t="shared" si="5"/>
        <v>-10.779595765158808</v>
      </c>
      <c r="L24" s="35">
        <f t="shared" si="6"/>
        <v>6.3522617901828689</v>
      </c>
      <c r="M24" s="35">
        <f t="shared" si="7"/>
        <v>17.131857555341675</v>
      </c>
      <c r="N24" s="51">
        <f t="shared" si="41"/>
        <v>-33</v>
      </c>
      <c r="O24" s="61">
        <f t="shared" si="41"/>
        <v>-31</v>
      </c>
      <c r="P24" s="61">
        <f t="shared" si="42"/>
        <v>144</v>
      </c>
      <c r="Q24" s="61">
        <v>-7</v>
      </c>
      <c r="R24" s="61">
        <v>75</v>
      </c>
      <c r="S24" s="61">
        <v>69</v>
      </c>
      <c r="T24" s="61">
        <f t="shared" si="43"/>
        <v>177</v>
      </c>
      <c r="U24" s="61">
        <v>24</v>
      </c>
      <c r="V24" s="61">
        <v>90</v>
      </c>
      <c r="W24" s="61">
        <v>87</v>
      </c>
      <c r="X24" s="34">
        <f t="shared" si="9"/>
        <v>-6.3522617901828689</v>
      </c>
      <c r="Z24" s="8">
        <v>5195</v>
      </c>
    </row>
    <row r="25" spans="1:26" ht="18.75" customHeight="1" x14ac:dyDescent="0.15">
      <c r="A25" s="5" t="s">
        <v>13</v>
      </c>
      <c r="B25" s="51">
        <f t="shared" si="39"/>
        <v>-60</v>
      </c>
      <c r="C25" s="51">
        <v>-26</v>
      </c>
      <c r="D25" s="52">
        <f t="shared" si="3"/>
        <v>0.76470588235294112</v>
      </c>
      <c r="E25" s="51">
        <f>G25-I25</f>
        <v>-25</v>
      </c>
      <c r="F25" s="51">
        <f t="shared" si="40"/>
        <v>10</v>
      </c>
      <c r="G25" s="51">
        <v>7</v>
      </c>
      <c r="H25" s="51">
        <v>0</v>
      </c>
      <c r="I25" s="51">
        <v>32</v>
      </c>
      <c r="J25" s="51">
        <v>-10</v>
      </c>
      <c r="K25" s="38">
        <f t="shared" si="5"/>
        <v>-18.102824040550328</v>
      </c>
      <c r="L25" s="39">
        <f t="shared" si="6"/>
        <v>5.068790731354091</v>
      </c>
      <c r="M25" s="39">
        <f t="shared" si="7"/>
        <v>23.171614771904416</v>
      </c>
      <c r="N25" s="51">
        <f>P25-T25</f>
        <v>-35</v>
      </c>
      <c r="O25" s="51">
        <f t="shared" si="41"/>
        <v>-36</v>
      </c>
      <c r="P25" s="51">
        <f t="shared" si="42"/>
        <v>25</v>
      </c>
      <c r="Q25" s="51">
        <v>-25</v>
      </c>
      <c r="R25" s="51">
        <v>14</v>
      </c>
      <c r="S25" s="51">
        <v>11</v>
      </c>
      <c r="T25" s="51">
        <f t="shared" si="43"/>
        <v>60</v>
      </c>
      <c r="U25" s="51">
        <v>11</v>
      </c>
      <c r="V25" s="51">
        <v>29</v>
      </c>
      <c r="W25" s="51">
        <v>31</v>
      </c>
      <c r="X25" s="54">
        <f t="shared" si="9"/>
        <v>-25.343953656770456</v>
      </c>
      <c r="Z25" s="8">
        <v>1381</v>
      </c>
    </row>
    <row r="26" spans="1:26" ht="18.75" customHeight="1" x14ac:dyDescent="0.15">
      <c r="A26" s="3" t="s">
        <v>12</v>
      </c>
      <c r="B26" s="55">
        <f t="shared" si="39"/>
        <v>-73</v>
      </c>
      <c r="C26" s="55">
        <v>50</v>
      </c>
      <c r="D26" s="56">
        <f t="shared" si="3"/>
        <v>-0.4065040650406504</v>
      </c>
      <c r="E26" s="55">
        <f t="shared" si="40"/>
        <v>-34</v>
      </c>
      <c r="F26" s="55">
        <f t="shared" si="40"/>
        <v>28</v>
      </c>
      <c r="G26" s="55">
        <v>20</v>
      </c>
      <c r="H26" s="55">
        <v>5</v>
      </c>
      <c r="I26" s="55">
        <v>54</v>
      </c>
      <c r="J26" s="55">
        <v>-23</v>
      </c>
      <c r="K26" s="47">
        <f t="shared" si="5"/>
        <v>-11.239669421487603</v>
      </c>
      <c r="L26" s="48">
        <f t="shared" si="6"/>
        <v>6.6115702479338845</v>
      </c>
      <c r="M26" s="48">
        <f t="shared" si="7"/>
        <v>17.851239669421489</v>
      </c>
      <c r="N26" s="55">
        <f t="shared" si="41"/>
        <v>-39</v>
      </c>
      <c r="O26" s="55">
        <f t="shared" si="41"/>
        <v>22</v>
      </c>
      <c r="P26" s="55">
        <f t="shared" si="42"/>
        <v>82</v>
      </c>
      <c r="Q26" s="55">
        <v>14</v>
      </c>
      <c r="R26" s="55">
        <v>48</v>
      </c>
      <c r="S26" s="55">
        <v>34</v>
      </c>
      <c r="T26" s="55">
        <f t="shared" si="43"/>
        <v>121</v>
      </c>
      <c r="U26" s="55">
        <v>-8</v>
      </c>
      <c r="V26" s="55">
        <v>68</v>
      </c>
      <c r="W26" s="55">
        <v>53</v>
      </c>
      <c r="X26" s="47">
        <f t="shared" si="9"/>
        <v>-12.892561983471074</v>
      </c>
      <c r="Z26" s="8">
        <v>3025</v>
      </c>
    </row>
    <row r="27" spans="1:26" ht="18.75" customHeight="1" x14ac:dyDescent="0.15">
      <c r="A27" s="1" t="s">
        <v>11</v>
      </c>
      <c r="B27" s="57">
        <f t="shared" si="39"/>
        <v>-156</v>
      </c>
      <c r="C27" s="57">
        <v>-89</v>
      </c>
      <c r="D27" s="58">
        <f t="shared" si="3"/>
        <v>1.3283582089552239</v>
      </c>
      <c r="E27" s="57">
        <f t="shared" si="40"/>
        <v>-94</v>
      </c>
      <c r="F27" s="57">
        <f t="shared" si="40"/>
        <v>-13</v>
      </c>
      <c r="G27" s="57">
        <v>37</v>
      </c>
      <c r="H27" s="57">
        <v>-10</v>
      </c>
      <c r="I27" s="57">
        <v>131</v>
      </c>
      <c r="J27" s="57">
        <v>3</v>
      </c>
      <c r="K27" s="42">
        <f t="shared" si="5"/>
        <v>-12.342436974789916</v>
      </c>
      <c r="L27" s="43">
        <f t="shared" si="6"/>
        <v>4.8581932773109244</v>
      </c>
      <c r="M27" s="43">
        <f t="shared" si="7"/>
        <v>17.20063025210084</v>
      </c>
      <c r="N27" s="59">
        <f t="shared" si="41"/>
        <v>-62</v>
      </c>
      <c r="O27" s="63">
        <f t="shared" si="41"/>
        <v>-76</v>
      </c>
      <c r="P27" s="59">
        <f t="shared" si="42"/>
        <v>182</v>
      </c>
      <c r="Q27" s="63">
        <v>-10</v>
      </c>
      <c r="R27" s="63">
        <v>87</v>
      </c>
      <c r="S27" s="63">
        <v>95</v>
      </c>
      <c r="T27" s="59">
        <f t="shared" si="43"/>
        <v>244</v>
      </c>
      <c r="U27" s="63">
        <v>66</v>
      </c>
      <c r="V27" s="63">
        <v>104</v>
      </c>
      <c r="W27" s="63">
        <v>140</v>
      </c>
      <c r="X27" s="60">
        <f t="shared" si="9"/>
        <v>-8.1407563025210088</v>
      </c>
      <c r="Z27" s="8">
        <v>7616</v>
      </c>
    </row>
    <row r="28" spans="1:26" ht="18.75" customHeight="1" x14ac:dyDescent="0.15">
      <c r="A28" s="5" t="s">
        <v>10</v>
      </c>
      <c r="B28" s="51">
        <f t="shared" si="39"/>
        <v>-41</v>
      </c>
      <c r="C28" s="51">
        <v>26</v>
      </c>
      <c r="D28" s="52">
        <f t="shared" si="3"/>
        <v>-0.38805970149253732</v>
      </c>
      <c r="E28" s="51">
        <f t="shared" si="40"/>
        <v>-32</v>
      </c>
      <c r="F28" s="51">
        <f t="shared" si="40"/>
        <v>7</v>
      </c>
      <c r="G28" s="51">
        <v>10</v>
      </c>
      <c r="H28" s="51">
        <v>-7</v>
      </c>
      <c r="I28" s="51">
        <v>42</v>
      </c>
      <c r="J28" s="51">
        <v>-14</v>
      </c>
      <c r="K28" s="38">
        <f t="shared" si="5"/>
        <v>-11.099549080818592</v>
      </c>
      <c r="L28" s="39">
        <f t="shared" si="6"/>
        <v>3.46860908775581</v>
      </c>
      <c r="M28" s="39">
        <f t="shared" si="7"/>
        <v>14.568158168574403</v>
      </c>
      <c r="N28" s="51">
        <f t="shared" si="41"/>
        <v>-9</v>
      </c>
      <c r="O28" s="51">
        <f t="shared" si="41"/>
        <v>19</v>
      </c>
      <c r="P28" s="51">
        <f t="shared" si="42"/>
        <v>75</v>
      </c>
      <c r="Q28" s="51">
        <v>19</v>
      </c>
      <c r="R28" s="51">
        <v>34</v>
      </c>
      <c r="S28" s="51">
        <v>41</v>
      </c>
      <c r="T28" s="51">
        <f t="shared" si="43"/>
        <v>84</v>
      </c>
      <c r="U28" s="51">
        <v>0</v>
      </c>
      <c r="V28" s="51">
        <v>47</v>
      </c>
      <c r="W28" s="51">
        <v>37</v>
      </c>
      <c r="X28" s="38">
        <f t="shared" si="9"/>
        <v>-3.1217481789802286</v>
      </c>
      <c r="Z28" s="8">
        <v>2883</v>
      </c>
    </row>
    <row r="29" spans="1:26" ht="18.75" customHeight="1" x14ac:dyDescent="0.15">
      <c r="A29" s="3" t="s">
        <v>9</v>
      </c>
      <c r="B29" s="55">
        <f t="shared" si="39"/>
        <v>-57</v>
      </c>
      <c r="C29" s="55">
        <v>-15</v>
      </c>
      <c r="D29" s="56">
        <f t="shared" si="3"/>
        <v>0.35714285714285721</v>
      </c>
      <c r="E29" s="55">
        <f t="shared" si="40"/>
        <v>-46</v>
      </c>
      <c r="F29" s="55">
        <f t="shared" si="40"/>
        <v>5</v>
      </c>
      <c r="G29" s="55">
        <v>70</v>
      </c>
      <c r="H29" s="55">
        <v>1</v>
      </c>
      <c r="I29" s="55">
        <v>116</v>
      </c>
      <c r="J29" s="55">
        <v>-4</v>
      </c>
      <c r="K29" s="47">
        <f t="shared" si="5"/>
        <v>-5.9888035412055727</v>
      </c>
      <c r="L29" s="48">
        <f t="shared" si="6"/>
        <v>9.1133966931389132</v>
      </c>
      <c r="M29" s="48">
        <f t="shared" si="7"/>
        <v>15.102200234344487</v>
      </c>
      <c r="N29" s="53">
        <f t="shared" si="41"/>
        <v>-11</v>
      </c>
      <c r="O29" s="55">
        <f t="shared" si="41"/>
        <v>-20</v>
      </c>
      <c r="P29" s="53">
        <f>R29+S29</f>
        <v>243</v>
      </c>
      <c r="Q29" s="55">
        <v>3</v>
      </c>
      <c r="R29" s="55">
        <v>82</v>
      </c>
      <c r="S29" s="55">
        <v>161</v>
      </c>
      <c r="T29" s="53">
        <f>V29+W29</f>
        <v>254</v>
      </c>
      <c r="U29" s="55">
        <v>23</v>
      </c>
      <c r="V29" s="55">
        <v>98</v>
      </c>
      <c r="W29" s="55">
        <v>156</v>
      </c>
      <c r="X29" s="47">
        <f t="shared" si="9"/>
        <v>-1.4321051946361152</v>
      </c>
      <c r="Z29" s="8">
        <v>7681</v>
      </c>
    </row>
    <row r="30" spans="1:26" ht="18.75" customHeight="1" x14ac:dyDescent="0.15">
      <c r="A30" s="3" t="s">
        <v>8</v>
      </c>
      <c r="B30" s="55">
        <f>E30+N30</f>
        <v>-135</v>
      </c>
      <c r="C30" s="55">
        <v>9</v>
      </c>
      <c r="D30" s="56">
        <f t="shared" si="3"/>
        <v>-6.25E-2</v>
      </c>
      <c r="E30" s="55">
        <f>G30-I30</f>
        <v>-84</v>
      </c>
      <c r="F30" s="55">
        <f t="shared" si="40"/>
        <v>-9</v>
      </c>
      <c r="G30" s="55">
        <v>59</v>
      </c>
      <c r="H30" s="55">
        <v>-7</v>
      </c>
      <c r="I30" s="55">
        <v>143</v>
      </c>
      <c r="J30" s="55">
        <v>2</v>
      </c>
      <c r="K30" s="54">
        <f t="shared" si="5"/>
        <v>-10.873786407766991</v>
      </c>
      <c r="L30" s="64">
        <f t="shared" si="6"/>
        <v>7.6375404530744335</v>
      </c>
      <c r="M30" s="64">
        <f t="shared" si="7"/>
        <v>18.511326860841425</v>
      </c>
      <c r="N30" s="55">
        <f t="shared" si="41"/>
        <v>-51</v>
      </c>
      <c r="O30" s="55">
        <f t="shared" si="41"/>
        <v>18</v>
      </c>
      <c r="P30" s="55">
        <f t="shared" si="42"/>
        <v>184</v>
      </c>
      <c r="Q30" s="55">
        <v>21</v>
      </c>
      <c r="R30" s="55">
        <v>106</v>
      </c>
      <c r="S30" s="55">
        <v>78</v>
      </c>
      <c r="T30" s="55">
        <f t="shared" si="43"/>
        <v>235</v>
      </c>
      <c r="U30" s="55">
        <v>3</v>
      </c>
      <c r="V30" s="55">
        <v>117</v>
      </c>
      <c r="W30" s="55">
        <v>118</v>
      </c>
      <c r="X30" s="47">
        <f t="shared" si="9"/>
        <v>-6.6019417475728153</v>
      </c>
      <c r="Z30" s="8">
        <v>7725</v>
      </c>
    </row>
    <row r="31" spans="1:26" ht="18.75" customHeight="1" x14ac:dyDescent="0.15">
      <c r="A31" s="1" t="s">
        <v>7</v>
      </c>
      <c r="B31" s="57">
        <f t="shared" si="39"/>
        <v>-57</v>
      </c>
      <c r="C31" s="57">
        <v>-16</v>
      </c>
      <c r="D31" s="58">
        <f t="shared" si="3"/>
        <v>0.39024390243902429</v>
      </c>
      <c r="E31" s="57">
        <f t="shared" si="40"/>
        <v>-53</v>
      </c>
      <c r="F31" s="57">
        <f t="shared" si="40"/>
        <v>-27</v>
      </c>
      <c r="G31" s="57">
        <v>55</v>
      </c>
      <c r="H31" s="57">
        <v>-7</v>
      </c>
      <c r="I31" s="57">
        <v>108</v>
      </c>
      <c r="J31" s="57">
        <v>20</v>
      </c>
      <c r="K31" s="42">
        <f t="shared" si="5"/>
        <v>-7.7632928079683614</v>
      </c>
      <c r="L31" s="43">
        <f t="shared" si="6"/>
        <v>8.0562472535520726</v>
      </c>
      <c r="M31" s="43">
        <f t="shared" si="7"/>
        <v>15.819540061520435</v>
      </c>
      <c r="N31" s="57">
        <f t="shared" si="41"/>
        <v>-4</v>
      </c>
      <c r="O31" s="57">
        <f t="shared" si="41"/>
        <v>11</v>
      </c>
      <c r="P31" s="57">
        <f t="shared" si="42"/>
        <v>171</v>
      </c>
      <c r="Q31" s="57">
        <v>-4</v>
      </c>
      <c r="R31" s="57">
        <v>54</v>
      </c>
      <c r="S31" s="57">
        <v>117</v>
      </c>
      <c r="T31" s="57">
        <f t="shared" si="43"/>
        <v>175</v>
      </c>
      <c r="U31" s="57">
        <v>-15</v>
      </c>
      <c r="V31" s="57">
        <v>75</v>
      </c>
      <c r="W31" s="57">
        <v>100</v>
      </c>
      <c r="X31" s="44">
        <f t="shared" si="9"/>
        <v>-0.58590889116742351</v>
      </c>
      <c r="Z31" s="8">
        <v>6827</v>
      </c>
    </row>
    <row r="32" spans="1:26" ht="18.75" customHeight="1" x14ac:dyDescent="0.15">
      <c r="A32" s="5" t="s">
        <v>6</v>
      </c>
      <c r="B32" s="51">
        <f t="shared" si="39"/>
        <v>-30</v>
      </c>
      <c r="C32" s="51">
        <v>-63</v>
      </c>
      <c r="D32" s="52">
        <f t="shared" si="3"/>
        <v>-1.9090909090909092</v>
      </c>
      <c r="E32" s="51">
        <f t="shared" si="40"/>
        <v>1</v>
      </c>
      <c r="F32" s="51">
        <f t="shared" si="40"/>
        <v>-5</v>
      </c>
      <c r="G32" s="51">
        <v>22</v>
      </c>
      <c r="H32" s="51">
        <v>7</v>
      </c>
      <c r="I32" s="51">
        <v>21</v>
      </c>
      <c r="J32" s="51">
        <v>12</v>
      </c>
      <c r="K32" s="38">
        <f t="shared" si="5"/>
        <v>0.6184291898577613</v>
      </c>
      <c r="L32" s="39">
        <f t="shared" si="6"/>
        <v>13.605442176870747</v>
      </c>
      <c r="M32" s="39">
        <f t="shared" si="7"/>
        <v>12.987012987012989</v>
      </c>
      <c r="N32" s="51">
        <f t="shared" si="41"/>
        <v>-31</v>
      </c>
      <c r="O32" s="53">
        <f t="shared" si="41"/>
        <v>-58</v>
      </c>
      <c r="P32" s="51">
        <f t="shared" si="42"/>
        <v>82</v>
      </c>
      <c r="Q32" s="53">
        <v>-21</v>
      </c>
      <c r="R32" s="53">
        <v>24</v>
      </c>
      <c r="S32" s="53">
        <v>58</v>
      </c>
      <c r="T32" s="51">
        <f t="shared" si="43"/>
        <v>113</v>
      </c>
      <c r="U32" s="53">
        <v>37</v>
      </c>
      <c r="V32" s="53">
        <v>65</v>
      </c>
      <c r="W32" s="53">
        <v>48</v>
      </c>
      <c r="X32" s="54">
        <f t="shared" si="9"/>
        <v>-19.171304885590601</v>
      </c>
      <c r="Z32" s="8">
        <v>1617</v>
      </c>
    </row>
    <row r="33" spans="1:26" ht="18.75" customHeight="1" x14ac:dyDescent="0.15">
      <c r="A33" s="3" t="s">
        <v>5</v>
      </c>
      <c r="B33" s="55">
        <f t="shared" si="39"/>
        <v>-59</v>
      </c>
      <c r="C33" s="55">
        <v>2</v>
      </c>
      <c r="D33" s="56">
        <f t="shared" si="3"/>
        <v>-3.2786885245901676E-2</v>
      </c>
      <c r="E33" s="55">
        <f t="shared" si="40"/>
        <v>-76</v>
      </c>
      <c r="F33" s="55">
        <f t="shared" si="40"/>
        <v>8</v>
      </c>
      <c r="G33" s="55">
        <v>38</v>
      </c>
      <c r="H33" s="55">
        <v>-10</v>
      </c>
      <c r="I33" s="55">
        <v>114</v>
      </c>
      <c r="J33" s="55">
        <v>-18</v>
      </c>
      <c r="K33" s="47">
        <f t="shared" si="5"/>
        <v>-10.137388288648793</v>
      </c>
      <c r="L33" s="48">
        <f t="shared" si="6"/>
        <v>5.0686941443243967</v>
      </c>
      <c r="M33" s="48">
        <f t="shared" si="7"/>
        <v>15.20608243297319</v>
      </c>
      <c r="N33" s="55">
        <f t="shared" si="41"/>
        <v>17</v>
      </c>
      <c r="O33" s="55">
        <f t="shared" si="41"/>
        <v>-6</v>
      </c>
      <c r="P33" s="55">
        <f t="shared" si="42"/>
        <v>238</v>
      </c>
      <c r="Q33" s="55">
        <v>20</v>
      </c>
      <c r="R33" s="55">
        <v>110</v>
      </c>
      <c r="S33" s="55">
        <v>128</v>
      </c>
      <c r="T33" s="55">
        <f t="shared" si="43"/>
        <v>221</v>
      </c>
      <c r="U33" s="55">
        <v>26</v>
      </c>
      <c r="V33" s="55">
        <v>106</v>
      </c>
      <c r="W33" s="55">
        <v>115</v>
      </c>
      <c r="X33" s="47">
        <f t="shared" si="9"/>
        <v>2.2675736961451247</v>
      </c>
      <c r="Z33" s="8">
        <v>7497</v>
      </c>
    </row>
    <row r="34" spans="1:26" ht="18.75" customHeight="1" x14ac:dyDescent="0.15">
      <c r="A34" s="3" t="s">
        <v>4</v>
      </c>
      <c r="B34" s="55">
        <f t="shared" si="39"/>
        <v>-50</v>
      </c>
      <c r="C34" s="55">
        <v>12</v>
      </c>
      <c r="D34" s="56">
        <f t="shared" si="3"/>
        <v>-0.19354838709677424</v>
      </c>
      <c r="E34" s="55">
        <f t="shared" si="40"/>
        <v>-52</v>
      </c>
      <c r="F34" s="55">
        <f t="shared" si="40"/>
        <v>-4</v>
      </c>
      <c r="G34" s="55">
        <v>27</v>
      </c>
      <c r="H34" s="55">
        <v>-2</v>
      </c>
      <c r="I34" s="55">
        <v>79</v>
      </c>
      <c r="J34" s="55">
        <v>2</v>
      </c>
      <c r="K34" s="47">
        <f t="shared" si="5"/>
        <v>-10.46277665995976</v>
      </c>
      <c r="L34" s="48">
        <f t="shared" si="6"/>
        <v>5.4325955734406444</v>
      </c>
      <c r="M34" s="48">
        <f t="shared" si="7"/>
        <v>15.895372233400401</v>
      </c>
      <c r="N34" s="55">
        <f t="shared" si="41"/>
        <v>2</v>
      </c>
      <c r="O34" s="55">
        <f t="shared" si="41"/>
        <v>16</v>
      </c>
      <c r="P34" s="55">
        <f t="shared" si="42"/>
        <v>139</v>
      </c>
      <c r="Q34" s="55">
        <v>-21</v>
      </c>
      <c r="R34" s="55">
        <v>83</v>
      </c>
      <c r="S34" s="55">
        <v>56</v>
      </c>
      <c r="T34" s="55">
        <f t="shared" si="43"/>
        <v>137</v>
      </c>
      <c r="U34" s="55">
        <v>-37</v>
      </c>
      <c r="V34" s="55">
        <v>71</v>
      </c>
      <c r="W34" s="55">
        <v>66</v>
      </c>
      <c r="X34" s="47">
        <f t="shared" si="9"/>
        <v>0.40241448692152915</v>
      </c>
      <c r="Z34" s="8">
        <v>4970</v>
      </c>
    </row>
    <row r="35" spans="1:26" ht="18.75" customHeight="1" x14ac:dyDescent="0.15">
      <c r="A35" s="1" t="s">
        <v>3</v>
      </c>
      <c r="B35" s="57">
        <f>E35+N35</f>
        <v>-21</v>
      </c>
      <c r="C35" s="57">
        <v>36</v>
      </c>
      <c r="D35" s="58">
        <f t="shared" si="3"/>
        <v>-0.63157894736842102</v>
      </c>
      <c r="E35" s="57">
        <f t="shared" si="40"/>
        <v>-34</v>
      </c>
      <c r="F35" s="57">
        <f t="shared" si="40"/>
        <v>1</v>
      </c>
      <c r="G35" s="57">
        <v>38</v>
      </c>
      <c r="H35" s="57">
        <v>2</v>
      </c>
      <c r="I35" s="57">
        <v>72</v>
      </c>
      <c r="J35" s="57">
        <v>1</v>
      </c>
      <c r="K35" s="42">
        <f t="shared" si="5"/>
        <v>-6.7648229208117785</v>
      </c>
      <c r="L35" s="43">
        <f t="shared" si="6"/>
        <v>7.5606844409072815</v>
      </c>
      <c r="M35" s="43">
        <f t="shared" si="7"/>
        <v>14.32550736171906</v>
      </c>
      <c r="N35" s="59">
        <f t="shared" si="41"/>
        <v>13</v>
      </c>
      <c r="O35" s="63">
        <f t="shared" si="41"/>
        <v>35</v>
      </c>
      <c r="P35" s="59">
        <f t="shared" si="42"/>
        <v>164</v>
      </c>
      <c r="Q35" s="63">
        <v>35</v>
      </c>
      <c r="R35" s="63">
        <v>63</v>
      </c>
      <c r="S35" s="63">
        <v>101</v>
      </c>
      <c r="T35" s="59">
        <f t="shared" si="43"/>
        <v>151</v>
      </c>
      <c r="U35" s="63">
        <v>0</v>
      </c>
      <c r="V35" s="63">
        <v>60</v>
      </c>
      <c r="W35" s="63">
        <v>91</v>
      </c>
      <c r="X35" s="60">
        <f t="shared" si="9"/>
        <v>2.5865499403103862</v>
      </c>
      <c r="Z35" s="8">
        <v>5026</v>
      </c>
    </row>
    <row r="36" spans="1:26" ht="18.75" customHeight="1" x14ac:dyDescent="0.15">
      <c r="A36" s="5" t="s">
        <v>2</v>
      </c>
      <c r="B36" s="51">
        <f t="shared" si="39"/>
        <v>-53</v>
      </c>
      <c r="C36" s="51">
        <v>2</v>
      </c>
      <c r="D36" s="52">
        <f t="shared" si="3"/>
        <v>-3.6363636363636376E-2</v>
      </c>
      <c r="E36" s="51">
        <f t="shared" si="40"/>
        <v>-46</v>
      </c>
      <c r="F36" s="51">
        <f t="shared" si="40"/>
        <v>-9</v>
      </c>
      <c r="G36" s="51">
        <v>12</v>
      </c>
      <c r="H36" s="51">
        <v>7</v>
      </c>
      <c r="I36" s="51">
        <v>58</v>
      </c>
      <c r="J36" s="51">
        <v>16</v>
      </c>
      <c r="K36" s="38">
        <f t="shared" si="5"/>
        <v>-23.279352226720651</v>
      </c>
      <c r="L36" s="39">
        <f t="shared" si="6"/>
        <v>6.0728744939271255</v>
      </c>
      <c r="M36" s="39">
        <f t="shared" si="7"/>
        <v>29.352226720647774</v>
      </c>
      <c r="N36" s="51">
        <f t="shared" si="41"/>
        <v>-7</v>
      </c>
      <c r="O36" s="51">
        <f t="shared" si="41"/>
        <v>11</v>
      </c>
      <c r="P36" s="51">
        <f t="shared" si="42"/>
        <v>62</v>
      </c>
      <c r="Q36" s="51">
        <v>9</v>
      </c>
      <c r="R36" s="51">
        <v>36</v>
      </c>
      <c r="S36" s="51">
        <v>26</v>
      </c>
      <c r="T36" s="51">
        <f t="shared" si="43"/>
        <v>69</v>
      </c>
      <c r="U36" s="51">
        <v>-2</v>
      </c>
      <c r="V36" s="51">
        <v>34</v>
      </c>
      <c r="W36" s="51">
        <v>35</v>
      </c>
      <c r="X36" s="38">
        <f t="shared" si="9"/>
        <v>-3.5425101214574899</v>
      </c>
      <c r="Z36" s="8">
        <v>1976</v>
      </c>
    </row>
    <row r="37" spans="1:26" ht="18.75" customHeight="1" x14ac:dyDescent="0.15">
      <c r="A37" s="3" t="s">
        <v>1</v>
      </c>
      <c r="B37" s="55">
        <f t="shared" si="39"/>
        <v>-48</v>
      </c>
      <c r="C37" s="55">
        <v>-10</v>
      </c>
      <c r="D37" s="56">
        <f t="shared" si="3"/>
        <v>0.26315789473684204</v>
      </c>
      <c r="E37" s="55">
        <f t="shared" si="40"/>
        <v>-31</v>
      </c>
      <c r="F37" s="55">
        <f t="shared" si="40"/>
        <v>3</v>
      </c>
      <c r="G37" s="55">
        <v>2</v>
      </c>
      <c r="H37" s="55">
        <v>-5</v>
      </c>
      <c r="I37" s="55">
        <v>33</v>
      </c>
      <c r="J37" s="55">
        <v>-8</v>
      </c>
      <c r="K37" s="47">
        <f t="shared" si="5"/>
        <v>-23.30827067669173</v>
      </c>
      <c r="L37" s="48">
        <f t="shared" si="6"/>
        <v>1.5037593984962407</v>
      </c>
      <c r="M37" s="48">
        <f t="shared" si="7"/>
        <v>24.81203007518797</v>
      </c>
      <c r="N37" s="55">
        <f t="shared" si="41"/>
        <v>-17</v>
      </c>
      <c r="O37" s="55">
        <f t="shared" si="41"/>
        <v>-13</v>
      </c>
      <c r="P37" s="53">
        <f t="shared" si="42"/>
        <v>43</v>
      </c>
      <c r="Q37" s="55">
        <v>3</v>
      </c>
      <c r="R37" s="55">
        <v>16</v>
      </c>
      <c r="S37" s="55">
        <v>27</v>
      </c>
      <c r="T37" s="53">
        <f t="shared" si="43"/>
        <v>60</v>
      </c>
      <c r="U37" s="55">
        <v>16</v>
      </c>
      <c r="V37" s="55">
        <v>8</v>
      </c>
      <c r="W37" s="55">
        <v>52</v>
      </c>
      <c r="X37" s="47">
        <f t="shared" si="9"/>
        <v>-12.781954887218046</v>
      </c>
      <c r="Z37" s="8">
        <v>1330</v>
      </c>
    </row>
    <row r="38" spans="1:26" ht="18.75" customHeight="1" x14ac:dyDescent="0.15">
      <c r="A38" s="1" t="s">
        <v>0</v>
      </c>
      <c r="B38" s="57">
        <f t="shared" si="39"/>
        <v>-32</v>
      </c>
      <c r="C38" s="57">
        <v>13</v>
      </c>
      <c r="D38" s="58">
        <f t="shared" si="3"/>
        <v>-0.28888888888888886</v>
      </c>
      <c r="E38" s="57">
        <f t="shared" si="40"/>
        <v>-22</v>
      </c>
      <c r="F38" s="57">
        <f t="shared" si="40"/>
        <v>4</v>
      </c>
      <c r="G38" s="57">
        <v>4</v>
      </c>
      <c r="H38" s="57">
        <v>-1</v>
      </c>
      <c r="I38" s="57">
        <v>26</v>
      </c>
      <c r="J38" s="57">
        <v>-5</v>
      </c>
      <c r="K38" s="42">
        <f t="shared" si="5"/>
        <v>-17.460317460317462</v>
      </c>
      <c r="L38" s="43">
        <f t="shared" si="6"/>
        <v>3.1746031746031744</v>
      </c>
      <c r="M38" s="43">
        <f t="shared" si="7"/>
        <v>20.634920634920636</v>
      </c>
      <c r="N38" s="59">
        <f t="shared" si="41"/>
        <v>-10</v>
      </c>
      <c r="O38" s="57">
        <f t="shared" si="41"/>
        <v>9</v>
      </c>
      <c r="P38" s="57">
        <f t="shared" si="42"/>
        <v>24</v>
      </c>
      <c r="Q38" s="57">
        <v>-8</v>
      </c>
      <c r="R38" s="57">
        <v>16</v>
      </c>
      <c r="S38" s="57">
        <v>8</v>
      </c>
      <c r="T38" s="57">
        <f t="shared" si="43"/>
        <v>34</v>
      </c>
      <c r="U38" s="57">
        <v>-17</v>
      </c>
      <c r="V38" s="57">
        <v>14</v>
      </c>
      <c r="W38" s="57">
        <v>20</v>
      </c>
      <c r="X38" s="44">
        <f t="shared" si="9"/>
        <v>-7.9365079365079358</v>
      </c>
      <c r="Z38" s="8">
        <v>1260</v>
      </c>
    </row>
    <row r="39" spans="1:26" x14ac:dyDescent="0.15">
      <c r="A39" s="23" t="s">
        <v>49</v>
      </c>
    </row>
  </sheetData>
  <mergeCells count="19">
    <mergeCell ref="T6:W6"/>
    <mergeCell ref="K7:K8"/>
    <mergeCell ref="Q7:Q8"/>
    <mergeCell ref="R7:R8"/>
    <mergeCell ref="U7:U8"/>
    <mergeCell ref="V7:V8"/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2" manualBreakCount="2">
    <brk id="31" max="17" man="1"/>
    <brk id="39" max="17" man="1"/>
  </rowBreaks>
  <colBreaks count="1" manualBreakCount="1">
    <brk id="13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56</v>
      </c>
      <c r="C2" s="16"/>
      <c r="D2" s="16"/>
    </row>
    <row r="3" spans="1:26" x14ac:dyDescent="0.15">
      <c r="C3" s="16"/>
      <c r="D3" s="16"/>
    </row>
    <row r="4" spans="1:26" x14ac:dyDescent="0.15">
      <c r="A4" t="s">
        <v>50</v>
      </c>
      <c r="C4" s="16"/>
      <c r="D4" s="16"/>
    </row>
    <row r="5" spans="1:26" ht="13.5" customHeight="1" x14ac:dyDescent="0.15">
      <c r="A5" s="68" t="s">
        <v>37</v>
      </c>
      <c r="B5" s="77" t="s">
        <v>40</v>
      </c>
      <c r="C5" s="78"/>
      <c r="D5" s="78"/>
      <c r="E5" s="74" t="s">
        <v>39</v>
      </c>
      <c r="F5" s="75"/>
      <c r="G5" s="75"/>
      <c r="H5" s="75"/>
      <c r="I5" s="75"/>
      <c r="J5" s="75"/>
      <c r="K5" s="75"/>
      <c r="L5" s="75"/>
      <c r="M5" s="76"/>
      <c r="N5" s="77" t="s">
        <v>38</v>
      </c>
      <c r="O5" s="78"/>
      <c r="P5" s="78"/>
      <c r="Q5" s="78"/>
      <c r="R5" s="78"/>
      <c r="S5" s="78"/>
      <c r="T5" s="78"/>
      <c r="U5" s="78"/>
      <c r="V5" s="78"/>
      <c r="W5" s="78"/>
      <c r="X5" s="79"/>
    </row>
    <row r="6" spans="1:26" ht="13.5" customHeight="1" x14ac:dyDescent="0.15">
      <c r="A6" s="69"/>
      <c r="B6" s="27"/>
      <c r="C6" s="71" t="s">
        <v>52</v>
      </c>
      <c r="D6" s="71" t="s">
        <v>53</v>
      </c>
      <c r="E6" s="27"/>
      <c r="F6" s="65" t="s">
        <v>54</v>
      </c>
      <c r="G6" s="27"/>
      <c r="H6" s="65" t="s">
        <v>54</v>
      </c>
      <c r="I6" s="27"/>
      <c r="J6" s="65" t="s">
        <v>54</v>
      </c>
      <c r="K6" s="77" t="s">
        <v>46</v>
      </c>
      <c r="L6" s="78"/>
      <c r="M6" s="79"/>
      <c r="N6" s="29"/>
      <c r="O6" s="65" t="s">
        <v>54</v>
      </c>
      <c r="P6" s="74" t="s">
        <v>36</v>
      </c>
      <c r="Q6" s="75"/>
      <c r="R6" s="75"/>
      <c r="S6" s="76"/>
      <c r="T6" s="74" t="s">
        <v>35</v>
      </c>
      <c r="U6" s="75"/>
      <c r="V6" s="75"/>
      <c r="W6" s="76"/>
      <c r="X6" s="24" t="s">
        <v>46</v>
      </c>
    </row>
    <row r="7" spans="1:26" ht="13.5" customHeight="1" x14ac:dyDescent="0.15">
      <c r="A7" s="69"/>
      <c r="B7" s="30" t="s">
        <v>41</v>
      </c>
      <c r="C7" s="72"/>
      <c r="D7" s="72"/>
      <c r="E7" s="11" t="s">
        <v>32</v>
      </c>
      <c r="F7" s="66"/>
      <c r="G7" s="30" t="s">
        <v>34</v>
      </c>
      <c r="H7" s="66"/>
      <c r="I7" s="30" t="s">
        <v>33</v>
      </c>
      <c r="J7" s="66"/>
      <c r="K7" s="65" t="s">
        <v>43</v>
      </c>
      <c r="L7" s="29" t="s">
        <v>44</v>
      </c>
      <c r="M7" s="29" t="s">
        <v>45</v>
      </c>
      <c r="N7" s="30" t="s">
        <v>32</v>
      </c>
      <c r="O7" s="66"/>
      <c r="P7" s="29" t="s">
        <v>32</v>
      </c>
      <c r="Q7" s="65" t="s">
        <v>54</v>
      </c>
      <c r="R7" s="65" t="s">
        <v>31</v>
      </c>
      <c r="S7" s="25" t="s">
        <v>30</v>
      </c>
      <c r="T7" s="30" t="s">
        <v>32</v>
      </c>
      <c r="U7" s="65" t="s">
        <v>54</v>
      </c>
      <c r="V7" s="66" t="s">
        <v>31</v>
      </c>
      <c r="W7" s="28" t="s">
        <v>47</v>
      </c>
      <c r="X7" s="65" t="s">
        <v>48</v>
      </c>
    </row>
    <row r="8" spans="1:26" ht="30.75" customHeight="1" x14ac:dyDescent="0.15">
      <c r="A8" s="70"/>
      <c r="B8" s="31"/>
      <c r="C8" s="73"/>
      <c r="D8" s="73"/>
      <c r="E8" s="11"/>
      <c r="F8" s="67"/>
      <c r="G8" s="31"/>
      <c r="H8" s="67"/>
      <c r="I8" s="31"/>
      <c r="J8" s="67"/>
      <c r="K8" s="67"/>
      <c r="L8" s="31"/>
      <c r="M8" s="31"/>
      <c r="N8" s="31"/>
      <c r="O8" s="67"/>
      <c r="P8" s="31"/>
      <c r="Q8" s="67"/>
      <c r="R8" s="67"/>
      <c r="S8" s="26"/>
      <c r="T8" s="31"/>
      <c r="U8" s="67"/>
      <c r="V8" s="67"/>
      <c r="W8" s="26"/>
      <c r="X8" s="67"/>
      <c r="Z8" s="8" t="s">
        <v>55</v>
      </c>
    </row>
    <row r="9" spans="1:26" ht="18.75" customHeight="1" x14ac:dyDescent="0.15">
      <c r="A9" s="8" t="s">
        <v>29</v>
      </c>
      <c r="B9" s="32">
        <f>B10+B11</f>
        <v>-2679</v>
      </c>
      <c r="C9" s="32">
        <f>C10+C11</f>
        <v>-127</v>
      </c>
      <c r="D9" s="33">
        <f>IF(B9-C9=0,"-",(1-(B9/(B9-C9)))*-1)</f>
        <v>4.9764890282131713E-2</v>
      </c>
      <c r="E9" s="32">
        <f t="shared" ref="E9:J9" si="0">E10+E11</f>
        <v>-2084</v>
      </c>
      <c r="F9" s="32">
        <f t="shared" si="0"/>
        <v>-424</v>
      </c>
      <c r="G9" s="32">
        <f t="shared" si="0"/>
        <v>1935</v>
      </c>
      <c r="H9" s="32">
        <f t="shared" si="0"/>
        <v>-118</v>
      </c>
      <c r="I9" s="32">
        <f t="shared" si="0"/>
        <v>4019</v>
      </c>
      <c r="J9" s="32">
        <f t="shared" si="0"/>
        <v>306</v>
      </c>
      <c r="K9" s="34">
        <f>E9/Z9*1000</f>
        <v>-7.1873717464554598</v>
      </c>
      <c r="L9" s="35">
        <f>G9/Z9*1000</f>
        <v>6.6734953595927617</v>
      </c>
      <c r="M9" s="35">
        <f>I9/Z9*1000</f>
        <v>13.860867106048222</v>
      </c>
      <c r="N9" s="32">
        <f>N10+N11</f>
        <v>-595</v>
      </c>
      <c r="O9" s="32">
        <f t="shared" ref="O9:W9" si="1">O10+O11</f>
        <v>297</v>
      </c>
      <c r="P9" s="32">
        <f t="shared" si="1"/>
        <v>7856</v>
      </c>
      <c r="Q9" s="32">
        <f t="shared" si="1"/>
        <v>330</v>
      </c>
      <c r="R9" s="32">
        <f t="shared" si="1"/>
        <v>4718</v>
      </c>
      <c r="S9" s="32">
        <f t="shared" si="1"/>
        <v>3138</v>
      </c>
      <c r="T9" s="32">
        <f t="shared" si="1"/>
        <v>8451</v>
      </c>
      <c r="U9" s="32">
        <f t="shared" si="1"/>
        <v>33</v>
      </c>
      <c r="V9" s="32">
        <f t="shared" si="1"/>
        <v>5313</v>
      </c>
      <c r="W9" s="32">
        <f t="shared" si="1"/>
        <v>3138</v>
      </c>
      <c r="X9" s="34">
        <f>N9/Z9*1000</f>
        <v>-2.0520567126396347</v>
      </c>
      <c r="Z9" s="32">
        <f t="shared" ref="Z9" si="2">Z10+Z11</f>
        <v>289953</v>
      </c>
    </row>
    <row r="10" spans="1:26" ht="18.75" customHeight="1" x14ac:dyDescent="0.15">
      <c r="A10" s="6" t="s">
        <v>28</v>
      </c>
      <c r="B10" s="36">
        <f>B20+B21+B22+B23</f>
        <v>-1534</v>
      </c>
      <c r="C10" s="36">
        <f>C20+C21+C22+C23</f>
        <v>-53</v>
      </c>
      <c r="D10" s="37">
        <f t="shared" ref="D10:D38" si="3">IF(B10-C10=0,"-",(1-(B10/(B10-C10)))*-1)</f>
        <v>3.5786630654962792E-2</v>
      </c>
      <c r="E10" s="36">
        <f t="shared" ref="E10:J10" si="4">E20+E21+E22+E23</f>
        <v>-1184</v>
      </c>
      <c r="F10" s="36">
        <f t="shared" si="4"/>
        <v>-255</v>
      </c>
      <c r="G10" s="36">
        <f t="shared" si="4"/>
        <v>1535</v>
      </c>
      <c r="H10" s="36">
        <f t="shared" si="4"/>
        <v>-67</v>
      </c>
      <c r="I10" s="36">
        <f t="shared" si="4"/>
        <v>2719</v>
      </c>
      <c r="J10" s="36">
        <f t="shared" si="4"/>
        <v>188</v>
      </c>
      <c r="K10" s="38">
        <f t="shared" ref="K10:K38" si="5">E10/Z10*1000</f>
        <v>-5.4691758358508169</v>
      </c>
      <c r="L10" s="39">
        <f t="shared" ref="L10:L38" si="6">G10/Z10*1000</f>
        <v>7.090527793945105</v>
      </c>
      <c r="M10" s="39">
        <f t="shared" ref="M10:M38" si="7">I10/Z10*1000</f>
        <v>12.559703629795923</v>
      </c>
      <c r="N10" s="36">
        <f t="shared" ref="N10:W10" si="8">N20+N21+N22+N23</f>
        <v>-350</v>
      </c>
      <c r="O10" s="36">
        <f t="shared" si="8"/>
        <v>202</v>
      </c>
      <c r="P10" s="36">
        <f t="shared" si="8"/>
        <v>5759</v>
      </c>
      <c r="Q10" s="36">
        <f t="shared" si="8"/>
        <v>195</v>
      </c>
      <c r="R10" s="36">
        <f t="shared" si="8"/>
        <v>3777</v>
      </c>
      <c r="S10" s="36">
        <f t="shared" si="8"/>
        <v>1982</v>
      </c>
      <c r="T10" s="36">
        <f t="shared" si="8"/>
        <v>6109</v>
      </c>
      <c r="U10" s="36">
        <f t="shared" si="8"/>
        <v>-7</v>
      </c>
      <c r="V10" s="36">
        <f t="shared" si="8"/>
        <v>4259</v>
      </c>
      <c r="W10" s="36">
        <f t="shared" si="8"/>
        <v>1850</v>
      </c>
      <c r="X10" s="38">
        <f t="shared" ref="X10:X38" si="9">N10/Z10*1000</f>
        <v>-1.6167327217464409</v>
      </c>
      <c r="Z10" s="32">
        <f t="shared" ref="Z10" si="10">Z20+Z21+Z22+Z23</f>
        <v>216486</v>
      </c>
    </row>
    <row r="11" spans="1:26" ht="18.75" customHeight="1" x14ac:dyDescent="0.15">
      <c r="A11" s="2" t="s">
        <v>27</v>
      </c>
      <c r="B11" s="40">
        <f>B12+B13+B14+B15+B16</f>
        <v>-1145</v>
      </c>
      <c r="C11" s="40">
        <f>C12+C13+C14+C15+C16</f>
        <v>-74</v>
      </c>
      <c r="D11" s="41">
        <f t="shared" si="3"/>
        <v>6.9094304388422012E-2</v>
      </c>
      <c r="E11" s="40">
        <f t="shared" ref="E11:J11" si="11">E12+E13+E14+E15+E16</f>
        <v>-900</v>
      </c>
      <c r="F11" s="40">
        <f t="shared" si="11"/>
        <v>-169</v>
      </c>
      <c r="G11" s="40">
        <f t="shared" si="11"/>
        <v>400</v>
      </c>
      <c r="H11" s="40">
        <f t="shared" si="11"/>
        <v>-51</v>
      </c>
      <c r="I11" s="40">
        <f t="shared" si="11"/>
        <v>1300</v>
      </c>
      <c r="J11" s="40">
        <f t="shared" si="11"/>
        <v>118</v>
      </c>
      <c r="K11" s="42">
        <f t="shared" si="5"/>
        <v>-12.250398137939484</v>
      </c>
      <c r="L11" s="43">
        <f t="shared" si="6"/>
        <v>5.4446213946397695</v>
      </c>
      <c r="M11" s="43">
        <f t="shared" si="7"/>
        <v>17.695019532579256</v>
      </c>
      <c r="N11" s="40">
        <f t="shared" ref="N11:W11" si="12">N12+N13+N14+N15+N16</f>
        <v>-245</v>
      </c>
      <c r="O11" s="40">
        <f t="shared" si="12"/>
        <v>95</v>
      </c>
      <c r="P11" s="40">
        <f t="shared" si="12"/>
        <v>2097</v>
      </c>
      <c r="Q11" s="40">
        <f t="shared" si="12"/>
        <v>135</v>
      </c>
      <c r="R11" s="40">
        <f t="shared" si="12"/>
        <v>941</v>
      </c>
      <c r="S11" s="40">
        <f t="shared" si="12"/>
        <v>1156</v>
      </c>
      <c r="T11" s="40">
        <f t="shared" si="12"/>
        <v>2342</v>
      </c>
      <c r="U11" s="40">
        <f t="shared" si="12"/>
        <v>40</v>
      </c>
      <c r="V11" s="40">
        <f t="shared" si="12"/>
        <v>1054</v>
      </c>
      <c r="W11" s="40">
        <f t="shared" si="12"/>
        <v>1288</v>
      </c>
      <c r="X11" s="44">
        <f t="shared" si="9"/>
        <v>-3.3348306042168594</v>
      </c>
      <c r="Z11" s="32">
        <f t="shared" ref="Z11" si="13">Z12+Z13+Z14+Z15+Z16</f>
        <v>73467</v>
      </c>
    </row>
    <row r="12" spans="1:26" ht="18.75" customHeight="1" x14ac:dyDescent="0.15">
      <c r="A12" s="6" t="s">
        <v>26</v>
      </c>
      <c r="B12" s="36">
        <f>B24</f>
        <v>-100</v>
      </c>
      <c r="C12" s="36">
        <f>C24</f>
        <v>10</v>
      </c>
      <c r="D12" s="37">
        <f t="shared" si="3"/>
        <v>-9.0909090909090939E-2</v>
      </c>
      <c r="E12" s="36">
        <f t="shared" ref="E12:J12" si="14">E24</f>
        <v>-63</v>
      </c>
      <c r="F12" s="36">
        <f t="shared" si="14"/>
        <v>2</v>
      </c>
      <c r="G12" s="36">
        <f t="shared" si="14"/>
        <v>33</v>
      </c>
      <c r="H12" s="36">
        <f t="shared" si="14"/>
        <v>-4</v>
      </c>
      <c r="I12" s="36">
        <f t="shared" si="14"/>
        <v>96</v>
      </c>
      <c r="J12" s="36">
        <f t="shared" si="14"/>
        <v>-6</v>
      </c>
      <c r="K12" s="38">
        <f t="shared" si="5"/>
        <v>-11.0062893081761</v>
      </c>
      <c r="L12" s="39">
        <f t="shared" si="6"/>
        <v>5.765199161425576</v>
      </c>
      <c r="M12" s="39">
        <f t="shared" si="7"/>
        <v>16.771488469601678</v>
      </c>
      <c r="N12" s="36">
        <f t="shared" ref="N12:W12" si="15">N24</f>
        <v>-37</v>
      </c>
      <c r="O12" s="36">
        <f t="shared" si="15"/>
        <v>8</v>
      </c>
      <c r="P12" s="36">
        <f t="shared" si="15"/>
        <v>152</v>
      </c>
      <c r="Q12" s="36">
        <f t="shared" si="15"/>
        <v>-10</v>
      </c>
      <c r="R12" s="36">
        <f t="shared" si="15"/>
        <v>74</v>
      </c>
      <c r="S12" s="36">
        <f t="shared" si="15"/>
        <v>78</v>
      </c>
      <c r="T12" s="36">
        <f t="shared" si="15"/>
        <v>189</v>
      </c>
      <c r="U12" s="36">
        <f t="shared" si="15"/>
        <v>-18</v>
      </c>
      <c r="V12" s="36">
        <f t="shared" si="15"/>
        <v>95</v>
      </c>
      <c r="W12" s="36">
        <f t="shared" si="15"/>
        <v>94</v>
      </c>
      <c r="X12" s="38">
        <f t="shared" si="9"/>
        <v>-6.4640111809923129</v>
      </c>
      <c r="Z12" s="32">
        <f t="shared" ref="Z12" si="16">Z24</f>
        <v>5724</v>
      </c>
    </row>
    <row r="13" spans="1:26" ht="18.75" customHeight="1" x14ac:dyDescent="0.15">
      <c r="A13" s="4" t="s">
        <v>25</v>
      </c>
      <c r="B13" s="45">
        <f>B25+B26+B27</f>
        <v>-286</v>
      </c>
      <c r="C13" s="45">
        <f>C25+C26+C27</f>
        <v>-51</v>
      </c>
      <c r="D13" s="46">
        <f t="shared" si="3"/>
        <v>0.21702127659574466</v>
      </c>
      <c r="E13" s="45">
        <f t="shared" ref="E13:J13" si="17">E25+E26+E27</f>
        <v>-199</v>
      </c>
      <c r="F13" s="45">
        <f t="shared" si="17"/>
        <v>-63</v>
      </c>
      <c r="G13" s="45">
        <f t="shared" si="17"/>
        <v>61</v>
      </c>
      <c r="H13" s="45">
        <f t="shared" si="17"/>
        <v>-8</v>
      </c>
      <c r="I13" s="45">
        <f t="shared" si="17"/>
        <v>260</v>
      </c>
      <c r="J13" s="45">
        <f t="shared" si="17"/>
        <v>55</v>
      </c>
      <c r="K13" s="47">
        <f t="shared" si="5"/>
        <v>-14.850746268656716</v>
      </c>
      <c r="L13" s="48">
        <f t="shared" si="6"/>
        <v>4.5522388059701493</v>
      </c>
      <c r="M13" s="48">
        <f t="shared" si="7"/>
        <v>19.402985074626866</v>
      </c>
      <c r="N13" s="45">
        <f t="shared" ref="N13:W13" si="18">N25+N26+N27</f>
        <v>-87</v>
      </c>
      <c r="O13" s="45">
        <f t="shared" si="18"/>
        <v>12</v>
      </c>
      <c r="P13" s="45">
        <f t="shared" si="18"/>
        <v>341</v>
      </c>
      <c r="Q13" s="45">
        <f t="shared" si="18"/>
        <v>41</v>
      </c>
      <c r="R13" s="45">
        <f t="shared" si="18"/>
        <v>179</v>
      </c>
      <c r="S13" s="45">
        <f t="shared" si="18"/>
        <v>162</v>
      </c>
      <c r="T13" s="45">
        <f t="shared" si="18"/>
        <v>428</v>
      </c>
      <c r="U13" s="45">
        <f t="shared" si="18"/>
        <v>29</v>
      </c>
      <c r="V13" s="45">
        <f t="shared" si="18"/>
        <v>184</v>
      </c>
      <c r="W13" s="45">
        <f t="shared" si="18"/>
        <v>244</v>
      </c>
      <c r="X13" s="47">
        <f t="shared" si="9"/>
        <v>-6.4925373134328357</v>
      </c>
      <c r="Z13" s="32">
        <f t="shared" ref="Z13" si="19">Z25+Z26+Z27</f>
        <v>13400</v>
      </c>
    </row>
    <row r="14" spans="1:26" ht="18.75" customHeight="1" x14ac:dyDescent="0.15">
      <c r="A14" s="4" t="s">
        <v>24</v>
      </c>
      <c r="B14" s="45">
        <f>B28+B29+B30+B31</f>
        <v>-324</v>
      </c>
      <c r="C14" s="45">
        <f>C28+C29+C30+C31</f>
        <v>-63</v>
      </c>
      <c r="D14" s="46">
        <f t="shared" si="3"/>
        <v>0.24137931034482762</v>
      </c>
      <c r="E14" s="45">
        <f t="shared" ref="E14:J14" si="20">E28+E29+E30+E31</f>
        <v>-272</v>
      </c>
      <c r="F14" s="45">
        <f t="shared" si="20"/>
        <v>-28</v>
      </c>
      <c r="G14" s="45">
        <f t="shared" si="20"/>
        <v>183</v>
      </c>
      <c r="H14" s="45">
        <f t="shared" si="20"/>
        <v>-2</v>
      </c>
      <c r="I14" s="45">
        <f t="shared" si="20"/>
        <v>455</v>
      </c>
      <c r="J14" s="45">
        <f t="shared" si="20"/>
        <v>26</v>
      </c>
      <c r="K14" s="47">
        <f t="shared" si="5"/>
        <v>-9.7574974888793236</v>
      </c>
      <c r="L14" s="48">
        <f t="shared" si="6"/>
        <v>6.5647869134739558</v>
      </c>
      <c r="M14" s="48">
        <f t="shared" si="7"/>
        <v>16.322284402353279</v>
      </c>
      <c r="N14" s="45">
        <f t="shared" ref="N14:W14" si="21">N28+N29+N30+N31</f>
        <v>-52</v>
      </c>
      <c r="O14" s="45">
        <f t="shared" si="21"/>
        <v>-35</v>
      </c>
      <c r="P14" s="45">
        <f t="shared" si="21"/>
        <v>836</v>
      </c>
      <c r="Q14" s="45">
        <f t="shared" si="21"/>
        <v>59</v>
      </c>
      <c r="R14" s="45">
        <f t="shared" si="21"/>
        <v>389</v>
      </c>
      <c r="S14" s="45">
        <f t="shared" si="21"/>
        <v>447</v>
      </c>
      <c r="T14" s="45">
        <f t="shared" si="21"/>
        <v>888</v>
      </c>
      <c r="U14" s="45">
        <f t="shared" si="21"/>
        <v>94</v>
      </c>
      <c r="V14" s="45">
        <f t="shared" si="21"/>
        <v>430</v>
      </c>
      <c r="W14" s="45">
        <f t="shared" si="21"/>
        <v>458</v>
      </c>
      <c r="X14" s="47">
        <f t="shared" si="9"/>
        <v>-1.8654039316975175</v>
      </c>
      <c r="Z14" s="32">
        <f t="shared" ref="Z14" si="22">Z28+Z29+Z30+Z31</f>
        <v>27876</v>
      </c>
    </row>
    <row r="15" spans="1:26" ht="18.75" customHeight="1" x14ac:dyDescent="0.15">
      <c r="A15" s="4" t="s">
        <v>23</v>
      </c>
      <c r="B15" s="45">
        <f>B32+B33+B34+B35</f>
        <v>-278</v>
      </c>
      <c r="C15" s="45">
        <f>C32+C33+C34+C35</f>
        <v>-25</v>
      </c>
      <c r="D15" s="46">
        <f t="shared" si="3"/>
        <v>9.8814229249011953E-2</v>
      </c>
      <c r="E15" s="45">
        <f t="shared" ref="E15:J15" si="23">E32+E33+E34+E35</f>
        <v>-239</v>
      </c>
      <c r="F15" s="45">
        <f t="shared" si="23"/>
        <v>-60</v>
      </c>
      <c r="G15" s="45">
        <f t="shared" si="23"/>
        <v>105</v>
      </c>
      <c r="H15" s="45">
        <f t="shared" si="23"/>
        <v>-36</v>
      </c>
      <c r="I15" s="45">
        <f t="shared" si="23"/>
        <v>344</v>
      </c>
      <c r="J15" s="45">
        <f t="shared" si="23"/>
        <v>24</v>
      </c>
      <c r="K15" s="47">
        <f t="shared" si="5"/>
        <v>-11.261367384441407</v>
      </c>
      <c r="L15" s="48">
        <f t="shared" si="6"/>
        <v>4.9474626584366019</v>
      </c>
      <c r="M15" s="48">
        <f t="shared" si="7"/>
        <v>16.208830042878009</v>
      </c>
      <c r="N15" s="49">
        <f t="shared" ref="N15:W15" si="24">N32+N33+N34+N35</f>
        <v>-39</v>
      </c>
      <c r="O15" s="45">
        <f t="shared" si="24"/>
        <v>35</v>
      </c>
      <c r="P15" s="45">
        <f t="shared" si="24"/>
        <v>639</v>
      </c>
      <c r="Q15" s="45">
        <f t="shared" si="24"/>
        <v>15</v>
      </c>
      <c r="R15" s="45">
        <f t="shared" si="24"/>
        <v>236</v>
      </c>
      <c r="S15" s="45">
        <f t="shared" si="24"/>
        <v>403</v>
      </c>
      <c r="T15" s="45">
        <f t="shared" si="24"/>
        <v>678</v>
      </c>
      <c r="U15" s="45">
        <f t="shared" si="24"/>
        <v>-20</v>
      </c>
      <c r="V15" s="45">
        <f t="shared" si="24"/>
        <v>283</v>
      </c>
      <c r="W15" s="45">
        <f t="shared" si="24"/>
        <v>395</v>
      </c>
      <c r="X15" s="47">
        <f t="shared" si="9"/>
        <v>-1.8376289874193092</v>
      </c>
      <c r="Z15" s="32">
        <f t="shared" ref="Z15" si="25">Z32+Z33+Z34+Z35</f>
        <v>21223</v>
      </c>
    </row>
    <row r="16" spans="1:26" ht="18.75" customHeight="1" x14ac:dyDescent="0.15">
      <c r="A16" s="2" t="s">
        <v>22</v>
      </c>
      <c r="B16" s="40">
        <f>B36+B37+B38</f>
        <v>-157</v>
      </c>
      <c r="C16" s="40">
        <f>C36+C37+C38</f>
        <v>55</v>
      </c>
      <c r="D16" s="41">
        <f t="shared" si="3"/>
        <v>-0.25943396226415094</v>
      </c>
      <c r="E16" s="40">
        <f t="shared" ref="E16:J16" si="26">E36+E37+E38</f>
        <v>-127</v>
      </c>
      <c r="F16" s="40">
        <f t="shared" si="26"/>
        <v>-20</v>
      </c>
      <c r="G16" s="40">
        <f t="shared" si="26"/>
        <v>18</v>
      </c>
      <c r="H16" s="40">
        <f t="shared" si="26"/>
        <v>-1</v>
      </c>
      <c r="I16" s="40">
        <f t="shared" si="26"/>
        <v>145</v>
      </c>
      <c r="J16" s="40">
        <f t="shared" si="26"/>
        <v>19</v>
      </c>
      <c r="K16" s="42">
        <f t="shared" si="5"/>
        <v>-24.218154080854308</v>
      </c>
      <c r="L16" s="43">
        <f t="shared" si="6"/>
        <v>3.432494279176201</v>
      </c>
      <c r="M16" s="43">
        <f t="shared" si="7"/>
        <v>27.650648360030512</v>
      </c>
      <c r="N16" s="40">
        <f t="shared" ref="N16:W16" si="27">N36+N37+N38</f>
        <v>-30</v>
      </c>
      <c r="O16" s="40">
        <f t="shared" si="27"/>
        <v>75</v>
      </c>
      <c r="P16" s="40">
        <f t="shared" si="27"/>
        <v>129</v>
      </c>
      <c r="Q16" s="40">
        <f t="shared" si="27"/>
        <v>30</v>
      </c>
      <c r="R16" s="40">
        <f t="shared" si="27"/>
        <v>63</v>
      </c>
      <c r="S16" s="40">
        <f t="shared" si="27"/>
        <v>66</v>
      </c>
      <c r="T16" s="40">
        <f t="shared" si="27"/>
        <v>159</v>
      </c>
      <c r="U16" s="40">
        <f t="shared" si="27"/>
        <v>-45</v>
      </c>
      <c r="V16" s="40">
        <f t="shared" si="27"/>
        <v>62</v>
      </c>
      <c r="W16" s="40">
        <f t="shared" si="27"/>
        <v>97</v>
      </c>
      <c r="X16" s="44">
        <f t="shared" si="9"/>
        <v>-5.7208237986270021</v>
      </c>
      <c r="Z16" s="32">
        <f t="shared" ref="Z16" si="28">Z36+Z37+Z38</f>
        <v>5244</v>
      </c>
    </row>
    <row r="17" spans="1:26" ht="18.75" customHeight="1" x14ac:dyDescent="0.15">
      <c r="A17" s="6" t="s">
        <v>21</v>
      </c>
      <c r="B17" s="36">
        <f>B12+B13+B20</f>
        <v>-1081</v>
      </c>
      <c r="C17" s="36">
        <f>C12+C13+C20</f>
        <v>47</v>
      </c>
      <c r="D17" s="37">
        <f t="shared" si="3"/>
        <v>-4.166666666666663E-2</v>
      </c>
      <c r="E17" s="36">
        <f t="shared" ref="E17:J17" si="29">E12+E13+E20</f>
        <v>-770</v>
      </c>
      <c r="F17" s="36">
        <f t="shared" si="29"/>
        <v>-166</v>
      </c>
      <c r="G17" s="36">
        <f t="shared" si="29"/>
        <v>761</v>
      </c>
      <c r="H17" s="36">
        <f t="shared" si="29"/>
        <v>-46</v>
      </c>
      <c r="I17" s="36">
        <f t="shared" si="29"/>
        <v>1531</v>
      </c>
      <c r="J17" s="36">
        <f t="shared" si="29"/>
        <v>120</v>
      </c>
      <c r="K17" s="38">
        <f t="shared" si="5"/>
        <v>-6.6327849082608319</v>
      </c>
      <c r="L17" s="39">
        <f t="shared" si="6"/>
        <v>6.5552588508915495</v>
      </c>
      <c r="M17" s="39">
        <f t="shared" si="7"/>
        <v>13.188043759152382</v>
      </c>
      <c r="N17" s="36">
        <f t="shared" ref="N17:W17" si="30">N12+N13+N20</f>
        <v>-311</v>
      </c>
      <c r="O17" s="36">
        <f t="shared" si="30"/>
        <v>213</v>
      </c>
      <c r="P17" s="36">
        <f t="shared" si="30"/>
        <v>2691</v>
      </c>
      <c r="Q17" s="36">
        <f t="shared" si="30"/>
        <v>215</v>
      </c>
      <c r="R17" s="36">
        <f t="shared" si="30"/>
        <v>1818</v>
      </c>
      <c r="S17" s="36">
        <f t="shared" si="30"/>
        <v>873</v>
      </c>
      <c r="T17" s="36">
        <f t="shared" si="30"/>
        <v>3002</v>
      </c>
      <c r="U17" s="36">
        <f t="shared" si="30"/>
        <v>2</v>
      </c>
      <c r="V17" s="36">
        <f t="shared" si="30"/>
        <v>2098</v>
      </c>
      <c r="W17" s="36">
        <f t="shared" si="30"/>
        <v>904</v>
      </c>
      <c r="X17" s="38">
        <f t="shared" si="9"/>
        <v>-2.6789559824274272</v>
      </c>
      <c r="Z17" s="32">
        <f t="shared" ref="Z17" si="31">Z12+Z13+Z20</f>
        <v>116090</v>
      </c>
    </row>
    <row r="18" spans="1:26" ht="18.75" customHeight="1" x14ac:dyDescent="0.15">
      <c r="A18" s="4" t="s">
        <v>20</v>
      </c>
      <c r="B18" s="45">
        <f>B14+B22</f>
        <v>-598</v>
      </c>
      <c r="C18" s="45">
        <f>C14+C22</f>
        <v>-43</v>
      </c>
      <c r="D18" s="46">
        <f t="shared" si="3"/>
        <v>7.7477477477477574E-2</v>
      </c>
      <c r="E18" s="45">
        <f t="shared" ref="E18:J18" si="32">E14+E22</f>
        <v>-507</v>
      </c>
      <c r="F18" s="45">
        <f t="shared" si="32"/>
        <v>-122</v>
      </c>
      <c r="G18" s="45">
        <f t="shared" si="32"/>
        <v>343</v>
      </c>
      <c r="H18" s="45">
        <f t="shared" si="32"/>
        <v>-32</v>
      </c>
      <c r="I18" s="45">
        <f t="shared" si="32"/>
        <v>850</v>
      </c>
      <c r="J18" s="45">
        <f t="shared" si="32"/>
        <v>90</v>
      </c>
      <c r="K18" s="47">
        <f t="shared" si="5"/>
        <v>-9.6252420549037474</v>
      </c>
      <c r="L18" s="48">
        <f t="shared" si="6"/>
        <v>6.5117515282682161</v>
      </c>
      <c r="M18" s="48">
        <f t="shared" si="7"/>
        <v>16.136993583171964</v>
      </c>
      <c r="N18" s="45">
        <f t="shared" ref="N18:W18" si="33">N14+N22</f>
        <v>-91</v>
      </c>
      <c r="O18" s="45">
        <f t="shared" si="33"/>
        <v>79</v>
      </c>
      <c r="P18" s="45">
        <f t="shared" si="33"/>
        <v>1497</v>
      </c>
      <c r="Q18" s="45">
        <f t="shared" si="33"/>
        <v>87</v>
      </c>
      <c r="R18" s="45">
        <f t="shared" si="33"/>
        <v>696</v>
      </c>
      <c r="S18" s="45">
        <f t="shared" si="33"/>
        <v>801</v>
      </c>
      <c r="T18" s="45">
        <f t="shared" si="33"/>
        <v>1588</v>
      </c>
      <c r="U18" s="45">
        <f t="shared" si="33"/>
        <v>8</v>
      </c>
      <c r="V18" s="45">
        <f t="shared" si="33"/>
        <v>764</v>
      </c>
      <c r="W18" s="45">
        <f t="shared" si="33"/>
        <v>824</v>
      </c>
      <c r="X18" s="47">
        <f t="shared" si="9"/>
        <v>-1.7276075483160571</v>
      </c>
      <c r="Z18" s="32">
        <f t="shared" ref="Z18" si="34">Z14+Z22</f>
        <v>52674</v>
      </c>
    </row>
    <row r="19" spans="1:26" ht="18.75" customHeight="1" x14ac:dyDescent="0.15">
      <c r="A19" s="2" t="s">
        <v>19</v>
      </c>
      <c r="B19" s="40">
        <f>B15+B16+B21+B23</f>
        <v>-1000</v>
      </c>
      <c r="C19" s="40">
        <f>C15+C16+C21+C23</f>
        <v>-131</v>
      </c>
      <c r="D19" s="41">
        <f t="shared" si="3"/>
        <v>0.15074798619102414</v>
      </c>
      <c r="E19" s="40">
        <f t="shared" ref="E19:J19" si="35">E15+E16+E21+E23</f>
        <v>-807</v>
      </c>
      <c r="F19" s="40">
        <f t="shared" si="35"/>
        <v>-136</v>
      </c>
      <c r="G19" s="40">
        <f t="shared" si="35"/>
        <v>831</v>
      </c>
      <c r="H19" s="40">
        <f t="shared" si="35"/>
        <v>-40</v>
      </c>
      <c r="I19" s="40">
        <f t="shared" si="35"/>
        <v>1638</v>
      </c>
      <c r="J19" s="40">
        <f t="shared" si="35"/>
        <v>96</v>
      </c>
      <c r="K19" s="42">
        <f t="shared" si="5"/>
        <v>-6.6590202081046961</v>
      </c>
      <c r="L19" s="43">
        <f t="shared" si="6"/>
        <v>6.857057983810412</v>
      </c>
      <c r="M19" s="43">
        <f t="shared" si="7"/>
        <v>13.516078191915108</v>
      </c>
      <c r="N19" s="50">
        <f t="shared" ref="N19:O19" si="36">N15+N16+N21+N23</f>
        <v>-193</v>
      </c>
      <c r="O19" s="40">
        <f t="shared" si="36"/>
        <v>5</v>
      </c>
      <c r="P19" s="50">
        <f>P15+P16+P21+P23</f>
        <v>3668</v>
      </c>
      <c r="Q19" s="40">
        <f t="shared" ref="Q19:S19" si="37">Q15+Q16+Q21+Q23</f>
        <v>28</v>
      </c>
      <c r="R19" s="40">
        <f t="shared" si="37"/>
        <v>2204</v>
      </c>
      <c r="S19" s="40">
        <f t="shared" si="37"/>
        <v>1464</v>
      </c>
      <c r="T19" s="50">
        <f>T15+T16+T21+T23</f>
        <v>3861</v>
      </c>
      <c r="U19" s="40">
        <f t="shared" ref="U19:W19" si="38">U15+U16+U21+U23</f>
        <v>23</v>
      </c>
      <c r="V19" s="40">
        <f t="shared" si="38"/>
        <v>2451</v>
      </c>
      <c r="W19" s="40">
        <f t="shared" si="38"/>
        <v>1410</v>
      </c>
      <c r="X19" s="44">
        <f t="shared" si="9"/>
        <v>-1.592553779633465</v>
      </c>
      <c r="Z19" s="32">
        <f>Z15+Z16+Z21+Z23</f>
        <v>121189</v>
      </c>
    </row>
    <row r="20" spans="1:26" ht="18.75" customHeight="1" x14ac:dyDescent="0.15">
      <c r="A20" s="5" t="s">
        <v>18</v>
      </c>
      <c r="B20" s="51">
        <f>E20+N20</f>
        <v>-695</v>
      </c>
      <c r="C20" s="51">
        <v>88</v>
      </c>
      <c r="D20" s="52">
        <f t="shared" si="3"/>
        <v>-0.11238825031928479</v>
      </c>
      <c r="E20" s="51">
        <f>G20-I20</f>
        <v>-508</v>
      </c>
      <c r="F20" s="51">
        <f>H20-J20</f>
        <v>-105</v>
      </c>
      <c r="G20" s="51">
        <v>667</v>
      </c>
      <c r="H20" s="51">
        <v>-34</v>
      </c>
      <c r="I20" s="51">
        <v>1175</v>
      </c>
      <c r="J20" s="51">
        <v>71</v>
      </c>
      <c r="K20" s="38">
        <f t="shared" si="5"/>
        <v>-5.2389497349586458</v>
      </c>
      <c r="L20" s="39">
        <f t="shared" si="6"/>
        <v>6.8786997504279848</v>
      </c>
      <c r="M20" s="39">
        <f t="shared" si="7"/>
        <v>12.117649485386629</v>
      </c>
      <c r="N20" s="51">
        <f>P20-T20</f>
        <v>-187</v>
      </c>
      <c r="O20" s="53">
        <f>Q20-U20</f>
        <v>193</v>
      </c>
      <c r="P20" s="51">
        <f>R20+S20</f>
        <v>2198</v>
      </c>
      <c r="Q20" s="53">
        <v>184</v>
      </c>
      <c r="R20" s="53">
        <v>1565</v>
      </c>
      <c r="S20" s="53">
        <v>633</v>
      </c>
      <c r="T20" s="51">
        <f>V20+W20</f>
        <v>2385</v>
      </c>
      <c r="U20" s="53">
        <v>-9</v>
      </c>
      <c r="V20" s="53">
        <v>1819</v>
      </c>
      <c r="W20" s="53">
        <v>566</v>
      </c>
      <c r="X20" s="54">
        <f t="shared" si="9"/>
        <v>-1.9285110244828083</v>
      </c>
      <c r="Z20" s="8">
        <v>96966</v>
      </c>
    </row>
    <row r="21" spans="1:26" ht="18.75" customHeight="1" x14ac:dyDescent="0.15">
      <c r="A21" s="3" t="s">
        <v>17</v>
      </c>
      <c r="B21" s="55">
        <f t="shared" ref="B21:B38" si="39">E21+N21</f>
        <v>-372</v>
      </c>
      <c r="C21" s="55">
        <v>-119</v>
      </c>
      <c r="D21" s="56">
        <f t="shared" si="3"/>
        <v>0.47035573122529639</v>
      </c>
      <c r="E21" s="55">
        <f t="shared" ref="E21:F38" si="40">G21-I21</f>
        <v>-306</v>
      </c>
      <c r="F21" s="55">
        <f t="shared" si="40"/>
        <v>-42</v>
      </c>
      <c r="G21" s="55">
        <v>587</v>
      </c>
      <c r="H21" s="55">
        <v>-27</v>
      </c>
      <c r="I21" s="55">
        <v>893</v>
      </c>
      <c r="J21" s="55">
        <v>15</v>
      </c>
      <c r="K21" s="47">
        <f t="shared" si="5"/>
        <v>-3.9430957167156326</v>
      </c>
      <c r="L21" s="48">
        <f t="shared" si="6"/>
        <v>7.5640430905623415</v>
      </c>
      <c r="M21" s="48">
        <f t="shared" si="7"/>
        <v>11.507138807277975</v>
      </c>
      <c r="N21" s="55">
        <f t="shared" ref="N21:O38" si="41">P21-T21</f>
        <v>-66</v>
      </c>
      <c r="O21" s="55">
        <f t="shared" si="41"/>
        <v>-77</v>
      </c>
      <c r="P21" s="55">
        <f t="shared" ref="P21:P38" si="42">R21+S21</f>
        <v>2310</v>
      </c>
      <c r="Q21" s="55">
        <v>-19</v>
      </c>
      <c r="R21" s="55">
        <v>1504</v>
      </c>
      <c r="S21" s="55">
        <v>806</v>
      </c>
      <c r="T21" s="55">
        <f t="shared" ref="T21:T38" si="43">V21+W21</f>
        <v>2376</v>
      </c>
      <c r="U21" s="55">
        <v>58</v>
      </c>
      <c r="V21" s="55">
        <v>1655</v>
      </c>
      <c r="W21" s="55">
        <v>721</v>
      </c>
      <c r="X21" s="47">
        <f t="shared" si="9"/>
        <v>-0.85047162517396013</v>
      </c>
      <c r="Z21" s="8">
        <v>77604</v>
      </c>
    </row>
    <row r="22" spans="1:26" ht="18.75" customHeight="1" x14ac:dyDescent="0.15">
      <c r="A22" s="3" t="s">
        <v>16</v>
      </c>
      <c r="B22" s="55">
        <f t="shared" si="39"/>
        <v>-274</v>
      </c>
      <c r="C22" s="55">
        <v>20</v>
      </c>
      <c r="D22" s="56">
        <f t="shared" si="3"/>
        <v>-6.8027210884353706E-2</v>
      </c>
      <c r="E22" s="55">
        <f t="shared" si="40"/>
        <v>-235</v>
      </c>
      <c r="F22" s="55">
        <f t="shared" si="40"/>
        <v>-94</v>
      </c>
      <c r="G22" s="55">
        <v>160</v>
      </c>
      <c r="H22" s="55">
        <v>-30</v>
      </c>
      <c r="I22" s="55">
        <v>395</v>
      </c>
      <c r="J22" s="55">
        <v>64</v>
      </c>
      <c r="K22" s="47">
        <f t="shared" si="5"/>
        <v>-9.4765706911847722</v>
      </c>
      <c r="L22" s="48">
        <f t="shared" si="6"/>
        <v>6.4521332365513349</v>
      </c>
      <c r="M22" s="48">
        <f t="shared" si="7"/>
        <v>15.928703927736109</v>
      </c>
      <c r="N22" s="55">
        <f t="shared" si="41"/>
        <v>-39</v>
      </c>
      <c r="O22" s="55">
        <f t="shared" si="41"/>
        <v>114</v>
      </c>
      <c r="P22" s="55">
        <f t="shared" si="42"/>
        <v>661</v>
      </c>
      <c r="Q22" s="55">
        <v>28</v>
      </c>
      <c r="R22" s="55">
        <v>307</v>
      </c>
      <c r="S22" s="55">
        <v>354</v>
      </c>
      <c r="T22" s="55">
        <f t="shared" si="43"/>
        <v>700</v>
      </c>
      <c r="U22" s="55">
        <v>-86</v>
      </c>
      <c r="V22" s="55">
        <v>334</v>
      </c>
      <c r="W22" s="55">
        <v>366</v>
      </c>
      <c r="X22" s="47">
        <f t="shared" si="9"/>
        <v>-1.5727074764093878</v>
      </c>
      <c r="Z22" s="8">
        <v>24798</v>
      </c>
    </row>
    <row r="23" spans="1:26" ht="18.75" customHeight="1" x14ac:dyDescent="0.15">
      <c r="A23" s="1" t="s">
        <v>15</v>
      </c>
      <c r="B23" s="57">
        <f t="shared" si="39"/>
        <v>-193</v>
      </c>
      <c r="C23" s="57">
        <v>-42</v>
      </c>
      <c r="D23" s="58">
        <f t="shared" si="3"/>
        <v>0.2781456953642385</v>
      </c>
      <c r="E23" s="57">
        <f>G23-I23</f>
        <v>-135</v>
      </c>
      <c r="F23" s="57">
        <f t="shared" si="40"/>
        <v>-14</v>
      </c>
      <c r="G23" s="57">
        <v>121</v>
      </c>
      <c r="H23" s="57">
        <v>24</v>
      </c>
      <c r="I23" s="57">
        <v>256</v>
      </c>
      <c r="J23" s="57">
        <v>38</v>
      </c>
      <c r="K23" s="42">
        <f t="shared" si="5"/>
        <v>-7.8864353312302837</v>
      </c>
      <c r="L23" s="43">
        <f t="shared" si="6"/>
        <v>7.0685827783619581</v>
      </c>
      <c r="M23" s="43">
        <f t="shared" si="7"/>
        <v>14.955018109592242</v>
      </c>
      <c r="N23" s="59">
        <f t="shared" si="41"/>
        <v>-58</v>
      </c>
      <c r="O23" s="57">
        <f t="shared" si="41"/>
        <v>-28</v>
      </c>
      <c r="P23" s="59">
        <f t="shared" si="42"/>
        <v>590</v>
      </c>
      <c r="Q23" s="57">
        <v>2</v>
      </c>
      <c r="R23" s="57">
        <v>401</v>
      </c>
      <c r="S23" s="57">
        <v>189</v>
      </c>
      <c r="T23" s="59">
        <f t="shared" si="43"/>
        <v>648</v>
      </c>
      <c r="U23" s="57">
        <v>30</v>
      </c>
      <c r="V23" s="57">
        <v>451</v>
      </c>
      <c r="W23" s="57">
        <v>197</v>
      </c>
      <c r="X23" s="60">
        <f t="shared" si="9"/>
        <v>-3.3882462904544921</v>
      </c>
      <c r="Z23" s="8">
        <v>17118</v>
      </c>
    </row>
    <row r="24" spans="1:26" ht="18.75" customHeight="1" x14ac:dyDescent="0.15">
      <c r="A24" s="7" t="s">
        <v>14</v>
      </c>
      <c r="B24" s="61">
        <f t="shared" si="39"/>
        <v>-100</v>
      </c>
      <c r="C24" s="61">
        <v>10</v>
      </c>
      <c r="D24" s="62">
        <f t="shared" si="3"/>
        <v>-9.0909090909090939E-2</v>
      </c>
      <c r="E24" s="51">
        <f t="shared" si="40"/>
        <v>-63</v>
      </c>
      <c r="F24" s="61">
        <f t="shared" si="40"/>
        <v>2</v>
      </c>
      <c r="G24" s="61">
        <v>33</v>
      </c>
      <c r="H24" s="61">
        <v>-4</v>
      </c>
      <c r="I24" s="61">
        <v>96</v>
      </c>
      <c r="J24" s="61">
        <v>-6</v>
      </c>
      <c r="K24" s="34">
        <f t="shared" si="5"/>
        <v>-11.0062893081761</v>
      </c>
      <c r="L24" s="35">
        <f t="shared" si="6"/>
        <v>5.765199161425576</v>
      </c>
      <c r="M24" s="35">
        <f t="shared" si="7"/>
        <v>16.771488469601678</v>
      </c>
      <c r="N24" s="51">
        <f t="shared" si="41"/>
        <v>-37</v>
      </c>
      <c r="O24" s="61">
        <f t="shared" si="41"/>
        <v>8</v>
      </c>
      <c r="P24" s="61">
        <f t="shared" si="42"/>
        <v>152</v>
      </c>
      <c r="Q24" s="61">
        <v>-10</v>
      </c>
      <c r="R24" s="61">
        <v>74</v>
      </c>
      <c r="S24" s="61">
        <v>78</v>
      </c>
      <c r="T24" s="61">
        <f t="shared" si="43"/>
        <v>189</v>
      </c>
      <c r="U24" s="61">
        <v>-18</v>
      </c>
      <c r="V24" s="61">
        <v>95</v>
      </c>
      <c r="W24" s="61">
        <v>94</v>
      </c>
      <c r="X24" s="34">
        <f t="shared" si="9"/>
        <v>-6.4640111809923129</v>
      </c>
      <c r="Z24" s="8">
        <v>5724</v>
      </c>
    </row>
    <row r="25" spans="1:26" ht="18.75" customHeight="1" x14ac:dyDescent="0.15">
      <c r="A25" s="5" t="s">
        <v>13</v>
      </c>
      <c r="B25" s="51">
        <f t="shared" si="39"/>
        <v>-54</v>
      </c>
      <c r="C25" s="51">
        <v>-13</v>
      </c>
      <c r="D25" s="52">
        <f t="shared" si="3"/>
        <v>0.31707317073170738</v>
      </c>
      <c r="E25" s="51">
        <f t="shared" si="40"/>
        <v>-37</v>
      </c>
      <c r="F25" s="51">
        <f t="shared" si="40"/>
        <v>-12</v>
      </c>
      <c r="G25" s="51">
        <v>7</v>
      </c>
      <c r="H25" s="51">
        <v>2</v>
      </c>
      <c r="I25" s="51">
        <v>44</v>
      </c>
      <c r="J25" s="51">
        <v>14</v>
      </c>
      <c r="K25" s="38">
        <f t="shared" si="5"/>
        <v>-23.717948717948715</v>
      </c>
      <c r="L25" s="39">
        <f t="shared" si="6"/>
        <v>4.4871794871794872</v>
      </c>
      <c r="M25" s="39">
        <f t="shared" si="7"/>
        <v>28.205128205128204</v>
      </c>
      <c r="N25" s="51">
        <f>P25-T25</f>
        <v>-17</v>
      </c>
      <c r="O25" s="51">
        <f t="shared" si="41"/>
        <v>-1</v>
      </c>
      <c r="P25" s="51">
        <f t="shared" si="42"/>
        <v>41</v>
      </c>
      <c r="Q25" s="51">
        <v>-2</v>
      </c>
      <c r="R25" s="51">
        <v>27</v>
      </c>
      <c r="S25" s="51">
        <v>14</v>
      </c>
      <c r="T25" s="51">
        <f t="shared" si="43"/>
        <v>58</v>
      </c>
      <c r="U25" s="51">
        <v>-1</v>
      </c>
      <c r="V25" s="51">
        <v>28</v>
      </c>
      <c r="W25" s="51">
        <v>30</v>
      </c>
      <c r="X25" s="54">
        <f t="shared" si="9"/>
        <v>-10.897435897435896</v>
      </c>
      <c r="Z25" s="8">
        <v>1560</v>
      </c>
    </row>
    <row r="26" spans="1:26" ht="18.75" customHeight="1" x14ac:dyDescent="0.15">
      <c r="A26" s="3" t="s">
        <v>12</v>
      </c>
      <c r="B26" s="55">
        <f t="shared" si="39"/>
        <v>-96</v>
      </c>
      <c r="C26" s="55">
        <v>-3</v>
      </c>
      <c r="D26" s="56">
        <f t="shared" si="3"/>
        <v>3.2258064516129004E-2</v>
      </c>
      <c r="E26" s="55">
        <f t="shared" si="40"/>
        <v>-51</v>
      </c>
      <c r="F26" s="55">
        <f t="shared" si="40"/>
        <v>3</v>
      </c>
      <c r="G26" s="55">
        <v>8</v>
      </c>
      <c r="H26" s="55">
        <v>-13</v>
      </c>
      <c r="I26" s="55">
        <v>59</v>
      </c>
      <c r="J26" s="55">
        <v>-16</v>
      </c>
      <c r="K26" s="47">
        <f t="shared" si="5"/>
        <v>-14.592274678111588</v>
      </c>
      <c r="L26" s="48">
        <f t="shared" si="6"/>
        <v>2.2889842632331905</v>
      </c>
      <c r="M26" s="48">
        <f t="shared" si="7"/>
        <v>16.881258941344779</v>
      </c>
      <c r="N26" s="55">
        <f t="shared" si="41"/>
        <v>-45</v>
      </c>
      <c r="O26" s="55">
        <f t="shared" si="41"/>
        <v>-6</v>
      </c>
      <c r="P26" s="55">
        <f t="shared" si="42"/>
        <v>85</v>
      </c>
      <c r="Q26" s="55">
        <v>11</v>
      </c>
      <c r="R26" s="55">
        <v>54</v>
      </c>
      <c r="S26" s="55">
        <v>31</v>
      </c>
      <c r="T26" s="55">
        <f t="shared" si="43"/>
        <v>130</v>
      </c>
      <c r="U26" s="55">
        <v>17</v>
      </c>
      <c r="V26" s="55">
        <v>56</v>
      </c>
      <c r="W26" s="55">
        <v>74</v>
      </c>
      <c r="X26" s="47">
        <f t="shared" si="9"/>
        <v>-12.875536480686696</v>
      </c>
      <c r="Z26" s="8">
        <v>3495</v>
      </c>
    </row>
    <row r="27" spans="1:26" ht="18.75" customHeight="1" x14ac:dyDescent="0.15">
      <c r="A27" s="1" t="s">
        <v>11</v>
      </c>
      <c r="B27" s="57">
        <f t="shared" si="39"/>
        <v>-136</v>
      </c>
      <c r="C27" s="57">
        <v>-35</v>
      </c>
      <c r="D27" s="58">
        <f t="shared" si="3"/>
        <v>0.34653465346534662</v>
      </c>
      <c r="E27" s="57">
        <f t="shared" si="40"/>
        <v>-111</v>
      </c>
      <c r="F27" s="57">
        <f t="shared" si="40"/>
        <v>-54</v>
      </c>
      <c r="G27" s="57">
        <v>46</v>
      </c>
      <c r="H27" s="57">
        <v>3</v>
      </c>
      <c r="I27" s="57">
        <v>157</v>
      </c>
      <c r="J27" s="57">
        <v>57</v>
      </c>
      <c r="K27" s="42">
        <f t="shared" si="5"/>
        <v>-13.301378070701018</v>
      </c>
      <c r="L27" s="43">
        <f t="shared" si="6"/>
        <v>5.5122828040742959</v>
      </c>
      <c r="M27" s="43">
        <f t="shared" si="7"/>
        <v>18.813660874775316</v>
      </c>
      <c r="N27" s="59">
        <f t="shared" si="41"/>
        <v>-25</v>
      </c>
      <c r="O27" s="63">
        <f t="shared" si="41"/>
        <v>19</v>
      </c>
      <c r="P27" s="59">
        <f t="shared" si="42"/>
        <v>215</v>
      </c>
      <c r="Q27" s="63">
        <v>32</v>
      </c>
      <c r="R27" s="63">
        <v>98</v>
      </c>
      <c r="S27" s="63">
        <v>117</v>
      </c>
      <c r="T27" s="59">
        <f t="shared" si="43"/>
        <v>240</v>
      </c>
      <c r="U27" s="63">
        <v>13</v>
      </c>
      <c r="V27" s="63">
        <v>100</v>
      </c>
      <c r="W27" s="63">
        <v>140</v>
      </c>
      <c r="X27" s="60">
        <f t="shared" si="9"/>
        <v>-2.9958058717795089</v>
      </c>
      <c r="Z27" s="8">
        <v>8345</v>
      </c>
    </row>
    <row r="28" spans="1:26" ht="18.75" customHeight="1" x14ac:dyDescent="0.15">
      <c r="A28" s="5" t="s">
        <v>10</v>
      </c>
      <c r="B28" s="51">
        <f t="shared" si="39"/>
        <v>-56</v>
      </c>
      <c r="C28" s="51">
        <v>-17</v>
      </c>
      <c r="D28" s="52">
        <f t="shared" si="3"/>
        <v>0.4358974358974359</v>
      </c>
      <c r="E28" s="51">
        <f t="shared" si="40"/>
        <v>-45</v>
      </c>
      <c r="F28" s="51">
        <f t="shared" si="40"/>
        <v>-15</v>
      </c>
      <c r="G28" s="51">
        <v>12</v>
      </c>
      <c r="H28" s="51">
        <v>-2</v>
      </c>
      <c r="I28" s="51">
        <v>57</v>
      </c>
      <c r="J28" s="51">
        <v>13</v>
      </c>
      <c r="K28" s="38">
        <f t="shared" si="5"/>
        <v>-13.953488372093023</v>
      </c>
      <c r="L28" s="39">
        <f t="shared" si="6"/>
        <v>3.7209302325581399</v>
      </c>
      <c r="M28" s="39">
        <f t="shared" si="7"/>
        <v>17.674418604651162</v>
      </c>
      <c r="N28" s="51">
        <f t="shared" si="41"/>
        <v>-11</v>
      </c>
      <c r="O28" s="51">
        <f t="shared" si="41"/>
        <v>-2</v>
      </c>
      <c r="P28" s="51">
        <f t="shared" si="42"/>
        <v>85</v>
      </c>
      <c r="Q28" s="51">
        <v>1</v>
      </c>
      <c r="R28" s="51">
        <v>42</v>
      </c>
      <c r="S28" s="51">
        <v>43</v>
      </c>
      <c r="T28" s="51">
        <f t="shared" si="43"/>
        <v>96</v>
      </c>
      <c r="U28" s="51">
        <v>3</v>
      </c>
      <c r="V28" s="51">
        <v>46</v>
      </c>
      <c r="W28" s="51">
        <v>50</v>
      </c>
      <c r="X28" s="38">
        <f t="shared" si="9"/>
        <v>-3.4108527131782944</v>
      </c>
      <c r="Z28" s="8">
        <v>3225</v>
      </c>
    </row>
    <row r="29" spans="1:26" ht="18.75" customHeight="1" x14ac:dyDescent="0.15">
      <c r="A29" s="3" t="s">
        <v>9</v>
      </c>
      <c r="B29" s="55">
        <f t="shared" si="39"/>
        <v>-73</v>
      </c>
      <c r="C29" s="55">
        <v>-55</v>
      </c>
      <c r="D29" s="56">
        <f t="shared" si="3"/>
        <v>3.0555555555555554</v>
      </c>
      <c r="E29" s="55">
        <f t="shared" si="40"/>
        <v>-72</v>
      </c>
      <c r="F29" s="55">
        <f t="shared" si="40"/>
        <v>-5</v>
      </c>
      <c r="G29" s="55">
        <v>73</v>
      </c>
      <c r="H29" s="55">
        <v>11</v>
      </c>
      <c r="I29" s="55">
        <v>145</v>
      </c>
      <c r="J29" s="55">
        <v>16</v>
      </c>
      <c r="K29" s="47">
        <f t="shared" si="5"/>
        <v>-8.5439658241367038</v>
      </c>
      <c r="L29" s="48">
        <f t="shared" si="6"/>
        <v>8.6626320161386019</v>
      </c>
      <c r="M29" s="48">
        <f t="shared" si="7"/>
        <v>17.206597840275304</v>
      </c>
      <c r="N29" s="53">
        <f t="shared" si="41"/>
        <v>-1</v>
      </c>
      <c r="O29" s="55">
        <f t="shared" si="41"/>
        <v>-50</v>
      </c>
      <c r="P29" s="53">
        <f>R29+S29</f>
        <v>281</v>
      </c>
      <c r="Q29" s="55">
        <v>-9</v>
      </c>
      <c r="R29" s="55">
        <v>103</v>
      </c>
      <c r="S29" s="55">
        <v>178</v>
      </c>
      <c r="T29" s="53">
        <f>V29+W29</f>
        <v>282</v>
      </c>
      <c r="U29" s="55">
        <v>41</v>
      </c>
      <c r="V29" s="55">
        <v>141</v>
      </c>
      <c r="W29" s="55">
        <v>141</v>
      </c>
      <c r="X29" s="47">
        <f t="shared" si="9"/>
        <v>-0.11866619200189867</v>
      </c>
      <c r="Z29" s="8">
        <v>8427</v>
      </c>
    </row>
    <row r="30" spans="1:26" ht="18.75" customHeight="1" x14ac:dyDescent="0.15">
      <c r="A30" s="3" t="s">
        <v>8</v>
      </c>
      <c r="B30" s="55">
        <f>E30+N30</f>
        <v>-97</v>
      </c>
      <c r="C30" s="55">
        <v>12</v>
      </c>
      <c r="D30" s="56">
        <f t="shared" si="3"/>
        <v>-0.11009174311926606</v>
      </c>
      <c r="E30" s="55">
        <f t="shared" si="40"/>
        <v>-88</v>
      </c>
      <c r="F30" s="55">
        <f t="shared" si="40"/>
        <v>9</v>
      </c>
      <c r="G30" s="55">
        <v>56</v>
      </c>
      <c r="H30" s="55">
        <v>-9</v>
      </c>
      <c r="I30" s="55">
        <v>144</v>
      </c>
      <c r="J30" s="55">
        <v>-18</v>
      </c>
      <c r="K30" s="54">
        <f t="shared" si="5"/>
        <v>-10</v>
      </c>
      <c r="L30" s="64">
        <f t="shared" si="6"/>
        <v>6.3636363636363642</v>
      </c>
      <c r="M30" s="64">
        <f t="shared" si="7"/>
        <v>16.363636363636363</v>
      </c>
      <c r="N30" s="55">
        <f t="shared" si="41"/>
        <v>-9</v>
      </c>
      <c r="O30" s="55">
        <f t="shared" si="41"/>
        <v>3</v>
      </c>
      <c r="P30" s="55">
        <f t="shared" si="42"/>
        <v>296</v>
      </c>
      <c r="Q30" s="55">
        <v>73</v>
      </c>
      <c r="R30" s="55">
        <v>188</v>
      </c>
      <c r="S30" s="55">
        <v>108</v>
      </c>
      <c r="T30" s="55">
        <f t="shared" si="43"/>
        <v>305</v>
      </c>
      <c r="U30" s="55">
        <v>70</v>
      </c>
      <c r="V30" s="55">
        <v>160</v>
      </c>
      <c r="W30" s="55">
        <v>145</v>
      </c>
      <c r="X30" s="47">
        <f t="shared" si="9"/>
        <v>-1.0227272727272727</v>
      </c>
      <c r="Z30" s="8">
        <v>8800</v>
      </c>
    </row>
    <row r="31" spans="1:26" ht="18.75" customHeight="1" x14ac:dyDescent="0.15">
      <c r="A31" s="1" t="s">
        <v>7</v>
      </c>
      <c r="B31" s="57">
        <f t="shared" si="39"/>
        <v>-98</v>
      </c>
      <c r="C31" s="57">
        <v>-3</v>
      </c>
      <c r="D31" s="58">
        <f t="shared" si="3"/>
        <v>3.1578947368421151E-2</v>
      </c>
      <c r="E31" s="57">
        <f t="shared" si="40"/>
        <v>-67</v>
      </c>
      <c r="F31" s="57">
        <f t="shared" si="40"/>
        <v>-17</v>
      </c>
      <c r="G31" s="57">
        <v>42</v>
      </c>
      <c r="H31" s="57">
        <v>-2</v>
      </c>
      <c r="I31" s="57">
        <v>109</v>
      </c>
      <c r="J31" s="57">
        <v>15</v>
      </c>
      <c r="K31" s="42">
        <f t="shared" si="5"/>
        <v>-9.024784482758621</v>
      </c>
      <c r="L31" s="43">
        <f t="shared" si="6"/>
        <v>5.6573275862068968</v>
      </c>
      <c r="M31" s="43">
        <f t="shared" si="7"/>
        <v>14.682112068965518</v>
      </c>
      <c r="N31" s="57">
        <f t="shared" si="41"/>
        <v>-31</v>
      </c>
      <c r="O31" s="57">
        <f t="shared" si="41"/>
        <v>14</v>
      </c>
      <c r="P31" s="57">
        <f t="shared" si="42"/>
        <v>174</v>
      </c>
      <c r="Q31" s="57">
        <v>-6</v>
      </c>
      <c r="R31" s="57">
        <v>56</v>
      </c>
      <c r="S31" s="57">
        <v>118</v>
      </c>
      <c r="T31" s="57">
        <f t="shared" si="43"/>
        <v>205</v>
      </c>
      <c r="U31" s="57">
        <v>-20</v>
      </c>
      <c r="V31" s="57">
        <v>83</v>
      </c>
      <c r="W31" s="57">
        <v>122</v>
      </c>
      <c r="X31" s="44">
        <f t="shared" si="9"/>
        <v>-4.1756465517241379</v>
      </c>
      <c r="Z31" s="8">
        <v>7424</v>
      </c>
    </row>
    <row r="32" spans="1:26" ht="18.75" customHeight="1" x14ac:dyDescent="0.15">
      <c r="A32" s="5" t="s">
        <v>6</v>
      </c>
      <c r="B32" s="51">
        <f t="shared" si="39"/>
        <v>-46</v>
      </c>
      <c r="C32" s="51">
        <v>-87</v>
      </c>
      <c r="D32" s="52">
        <f t="shared" si="3"/>
        <v>-2.1219512195121952</v>
      </c>
      <c r="E32" s="51">
        <f t="shared" si="40"/>
        <v>-5</v>
      </c>
      <c r="F32" s="51">
        <f t="shared" si="40"/>
        <v>-14</v>
      </c>
      <c r="G32" s="51">
        <v>11</v>
      </c>
      <c r="H32" s="51">
        <v>-14</v>
      </c>
      <c r="I32" s="51">
        <v>16</v>
      </c>
      <c r="J32" s="51">
        <v>0</v>
      </c>
      <c r="K32" s="38">
        <f t="shared" si="5"/>
        <v>-2.6595744680851063</v>
      </c>
      <c r="L32" s="39">
        <f t="shared" si="6"/>
        <v>5.8510638297872335</v>
      </c>
      <c r="M32" s="39">
        <f t="shared" si="7"/>
        <v>8.5106382978723403</v>
      </c>
      <c r="N32" s="51">
        <f t="shared" si="41"/>
        <v>-41</v>
      </c>
      <c r="O32" s="53">
        <f t="shared" si="41"/>
        <v>-73</v>
      </c>
      <c r="P32" s="51">
        <f t="shared" si="42"/>
        <v>92</v>
      </c>
      <c r="Q32" s="53">
        <v>-13</v>
      </c>
      <c r="R32" s="53">
        <v>25</v>
      </c>
      <c r="S32" s="53">
        <v>67</v>
      </c>
      <c r="T32" s="51">
        <f t="shared" si="43"/>
        <v>133</v>
      </c>
      <c r="U32" s="53">
        <v>60</v>
      </c>
      <c r="V32" s="53">
        <v>52</v>
      </c>
      <c r="W32" s="53">
        <v>81</v>
      </c>
      <c r="X32" s="54">
        <f t="shared" si="9"/>
        <v>-21.808510638297872</v>
      </c>
      <c r="Z32" s="8">
        <v>1880</v>
      </c>
    </row>
    <row r="33" spans="1:26" ht="18.75" customHeight="1" x14ac:dyDescent="0.15">
      <c r="A33" s="3" t="s">
        <v>5</v>
      </c>
      <c r="B33" s="55">
        <f>E33+N33</f>
        <v>-97</v>
      </c>
      <c r="C33" s="55">
        <v>20</v>
      </c>
      <c r="D33" s="56">
        <f t="shared" si="3"/>
        <v>-0.17094017094017089</v>
      </c>
      <c r="E33" s="55">
        <f t="shared" si="40"/>
        <v>-112</v>
      </c>
      <c r="F33" s="55">
        <f t="shared" si="40"/>
        <v>-35</v>
      </c>
      <c r="G33" s="55">
        <v>43</v>
      </c>
      <c r="H33" s="55">
        <v>-7</v>
      </c>
      <c r="I33" s="55">
        <v>155</v>
      </c>
      <c r="J33" s="55">
        <v>28</v>
      </c>
      <c r="K33" s="47">
        <f t="shared" si="5"/>
        <v>-13.670206273648237</v>
      </c>
      <c r="L33" s="48">
        <f t="shared" si="6"/>
        <v>5.2483827657756619</v>
      </c>
      <c r="M33" s="48">
        <f t="shared" si="7"/>
        <v>18.918589039423896</v>
      </c>
      <c r="N33" s="55">
        <f t="shared" si="41"/>
        <v>15</v>
      </c>
      <c r="O33" s="55">
        <f t="shared" si="41"/>
        <v>55</v>
      </c>
      <c r="P33" s="55">
        <f t="shared" si="42"/>
        <v>241</v>
      </c>
      <c r="Q33" s="55">
        <v>33</v>
      </c>
      <c r="R33" s="55">
        <v>103</v>
      </c>
      <c r="S33" s="55">
        <v>138</v>
      </c>
      <c r="T33" s="55">
        <f t="shared" si="43"/>
        <v>226</v>
      </c>
      <c r="U33" s="55">
        <v>-22</v>
      </c>
      <c r="V33" s="55">
        <v>93</v>
      </c>
      <c r="W33" s="55">
        <v>133</v>
      </c>
      <c r="X33" s="47">
        <f t="shared" si="9"/>
        <v>1.8308311973636031</v>
      </c>
      <c r="Z33" s="8">
        <v>8193</v>
      </c>
    </row>
    <row r="34" spans="1:26" ht="18.75" customHeight="1" x14ac:dyDescent="0.15">
      <c r="A34" s="3" t="s">
        <v>4</v>
      </c>
      <c r="B34" s="55">
        <f t="shared" si="39"/>
        <v>-86</v>
      </c>
      <c r="C34" s="55">
        <v>4</v>
      </c>
      <c r="D34" s="56">
        <f t="shared" si="3"/>
        <v>-4.4444444444444398E-2</v>
      </c>
      <c r="E34" s="55">
        <f t="shared" si="40"/>
        <v>-65</v>
      </c>
      <c r="F34" s="55">
        <f t="shared" si="40"/>
        <v>-18</v>
      </c>
      <c r="G34" s="55">
        <v>19</v>
      </c>
      <c r="H34" s="55">
        <v>-16</v>
      </c>
      <c r="I34" s="55">
        <v>84</v>
      </c>
      <c r="J34" s="55">
        <v>2</v>
      </c>
      <c r="K34" s="47">
        <f t="shared" si="5"/>
        <v>-11.798874568887275</v>
      </c>
      <c r="L34" s="48">
        <f t="shared" si="6"/>
        <v>3.4489017970593578</v>
      </c>
      <c r="M34" s="48">
        <f t="shared" si="7"/>
        <v>15.247776365946633</v>
      </c>
      <c r="N34" s="55">
        <f t="shared" si="41"/>
        <v>-21</v>
      </c>
      <c r="O34" s="55">
        <f t="shared" si="41"/>
        <v>22</v>
      </c>
      <c r="P34" s="55">
        <f t="shared" si="42"/>
        <v>133</v>
      </c>
      <c r="Q34" s="55">
        <v>-19</v>
      </c>
      <c r="R34" s="55">
        <v>57</v>
      </c>
      <c r="S34" s="55">
        <v>76</v>
      </c>
      <c r="T34" s="55">
        <f t="shared" si="43"/>
        <v>154</v>
      </c>
      <c r="U34" s="55">
        <v>-41</v>
      </c>
      <c r="V34" s="55">
        <v>62</v>
      </c>
      <c r="W34" s="55">
        <v>92</v>
      </c>
      <c r="X34" s="47">
        <f t="shared" si="9"/>
        <v>-3.8119440914866582</v>
      </c>
      <c r="Z34" s="8">
        <v>5509</v>
      </c>
    </row>
    <row r="35" spans="1:26" ht="18.75" customHeight="1" x14ac:dyDescent="0.15">
      <c r="A35" s="1" t="s">
        <v>3</v>
      </c>
      <c r="B35" s="57">
        <f>E35+N35</f>
        <v>-49</v>
      </c>
      <c r="C35" s="57">
        <v>38</v>
      </c>
      <c r="D35" s="58">
        <f t="shared" si="3"/>
        <v>-0.43678160919540232</v>
      </c>
      <c r="E35" s="57">
        <f t="shared" si="40"/>
        <v>-57</v>
      </c>
      <c r="F35" s="57">
        <f t="shared" si="40"/>
        <v>7</v>
      </c>
      <c r="G35" s="57">
        <v>32</v>
      </c>
      <c r="H35" s="57">
        <v>1</v>
      </c>
      <c r="I35" s="57">
        <v>89</v>
      </c>
      <c r="J35" s="57">
        <v>-6</v>
      </c>
      <c r="K35" s="42">
        <f t="shared" si="5"/>
        <v>-10.104591384506293</v>
      </c>
      <c r="L35" s="43">
        <f t="shared" si="6"/>
        <v>5.6727530579684453</v>
      </c>
      <c r="M35" s="43">
        <f t="shared" si="7"/>
        <v>15.777344442474739</v>
      </c>
      <c r="N35" s="59">
        <f t="shared" si="41"/>
        <v>8</v>
      </c>
      <c r="O35" s="63">
        <f t="shared" si="41"/>
        <v>31</v>
      </c>
      <c r="P35" s="59">
        <f t="shared" si="42"/>
        <v>173</v>
      </c>
      <c r="Q35" s="63">
        <v>14</v>
      </c>
      <c r="R35" s="63">
        <v>51</v>
      </c>
      <c r="S35" s="63">
        <v>122</v>
      </c>
      <c r="T35" s="59">
        <f t="shared" si="43"/>
        <v>165</v>
      </c>
      <c r="U35" s="63">
        <v>-17</v>
      </c>
      <c r="V35" s="63">
        <v>76</v>
      </c>
      <c r="W35" s="63">
        <v>89</v>
      </c>
      <c r="X35" s="60">
        <f t="shared" si="9"/>
        <v>1.4181882644921113</v>
      </c>
      <c r="Z35" s="8">
        <v>5641</v>
      </c>
    </row>
    <row r="36" spans="1:26" ht="18.75" customHeight="1" x14ac:dyDescent="0.15">
      <c r="A36" s="5" t="s">
        <v>2</v>
      </c>
      <c r="B36" s="51">
        <f t="shared" si="39"/>
        <v>-71</v>
      </c>
      <c r="C36" s="51">
        <v>16</v>
      </c>
      <c r="D36" s="52">
        <f t="shared" si="3"/>
        <v>-0.18390804597701149</v>
      </c>
      <c r="E36" s="51">
        <f t="shared" si="40"/>
        <v>-67</v>
      </c>
      <c r="F36" s="51">
        <f t="shared" si="40"/>
        <v>-17</v>
      </c>
      <c r="G36" s="51">
        <v>7</v>
      </c>
      <c r="H36" s="51">
        <v>-2</v>
      </c>
      <c r="I36" s="51">
        <v>74</v>
      </c>
      <c r="J36" s="51">
        <v>15</v>
      </c>
      <c r="K36" s="38">
        <f t="shared" si="5"/>
        <v>-30.234657039711191</v>
      </c>
      <c r="L36" s="39">
        <f t="shared" si="6"/>
        <v>3.1588447653429599</v>
      </c>
      <c r="M36" s="39">
        <f t="shared" si="7"/>
        <v>33.393501805054157</v>
      </c>
      <c r="N36" s="51">
        <f t="shared" si="41"/>
        <v>-4</v>
      </c>
      <c r="O36" s="51">
        <f t="shared" si="41"/>
        <v>33</v>
      </c>
      <c r="P36" s="51">
        <f t="shared" si="42"/>
        <v>46</v>
      </c>
      <c r="Q36" s="51">
        <v>12</v>
      </c>
      <c r="R36" s="51">
        <v>22</v>
      </c>
      <c r="S36" s="51">
        <v>24</v>
      </c>
      <c r="T36" s="51">
        <f t="shared" si="43"/>
        <v>50</v>
      </c>
      <c r="U36" s="51">
        <v>-21</v>
      </c>
      <c r="V36" s="51">
        <v>18</v>
      </c>
      <c r="W36" s="51">
        <v>32</v>
      </c>
      <c r="X36" s="38">
        <f t="shared" si="9"/>
        <v>-1.8050541516245489</v>
      </c>
      <c r="Z36" s="8">
        <v>2216</v>
      </c>
    </row>
    <row r="37" spans="1:26" ht="18.75" customHeight="1" x14ac:dyDescent="0.15">
      <c r="A37" s="3" t="s">
        <v>1</v>
      </c>
      <c r="B37" s="55">
        <f t="shared" si="39"/>
        <v>-40</v>
      </c>
      <c r="C37" s="55">
        <v>29</v>
      </c>
      <c r="D37" s="56">
        <f t="shared" si="3"/>
        <v>-0.42028985507246375</v>
      </c>
      <c r="E37" s="55">
        <f t="shared" si="40"/>
        <v>-31</v>
      </c>
      <c r="F37" s="55">
        <f t="shared" si="40"/>
        <v>9</v>
      </c>
      <c r="G37" s="55">
        <v>7</v>
      </c>
      <c r="H37" s="55">
        <v>4</v>
      </c>
      <c r="I37" s="55">
        <v>38</v>
      </c>
      <c r="J37" s="55">
        <v>-5</v>
      </c>
      <c r="K37" s="47">
        <f t="shared" si="5"/>
        <v>-19.670050761421319</v>
      </c>
      <c r="L37" s="48">
        <f t="shared" si="6"/>
        <v>4.4416243654822338</v>
      </c>
      <c r="M37" s="48">
        <f t="shared" si="7"/>
        <v>24.111675126903553</v>
      </c>
      <c r="N37" s="55">
        <f t="shared" si="41"/>
        <v>-9</v>
      </c>
      <c r="O37" s="55">
        <f t="shared" si="41"/>
        <v>20</v>
      </c>
      <c r="P37" s="53">
        <f t="shared" si="42"/>
        <v>49</v>
      </c>
      <c r="Q37" s="55">
        <v>16</v>
      </c>
      <c r="R37" s="55">
        <v>22</v>
      </c>
      <c r="S37" s="55">
        <v>27</v>
      </c>
      <c r="T37" s="53">
        <f t="shared" si="43"/>
        <v>58</v>
      </c>
      <c r="U37" s="55">
        <v>-4</v>
      </c>
      <c r="V37" s="55">
        <v>18</v>
      </c>
      <c r="W37" s="55">
        <v>40</v>
      </c>
      <c r="X37" s="47">
        <f t="shared" si="9"/>
        <v>-5.7106598984771573</v>
      </c>
      <c r="Z37" s="8">
        <v>1576</v>
      </c>
    </row>
    <row r="38" spans="1:26" ht="18.75" customHeight="1" x14ac:dyDescent="0.15">
      <c r="A38" s="1" t="s">
        <v>0</v>
      </c>
      <c r="B38" s="57">
        <f t="shared" si="39"/>
        <v>-46</v>
      </c>
      <c r="C38" s="57">
        <v>10</v>
      </c>
      <c r="D38" s="58">
        <f t="shared" si="3"/>
        <v>-0.1785714285714286</v>
      </c>
      <c r="E38" s="57">
        <f t="shared" si="40"/>
        <v>-29</v>
      </c>
      <c r="F38" s="57">
        <f t="shared" si="40"/>
        <v>-12</v>
      </c>
      <c r="G38" s="57">
        <v>4</v>
      </c>
      <c r="H38" s="57">
        <v>-3</v>
      </c>
      <c r="I38" s="57">
        <v>33</v>
      </c>
      <c r="J38" s="57">
        <v>9</v>
      </c>
      <c r="K38" s="42">
        <f t="shared" si="5"/>
        <v>-19.97245179063361</v>
      </c>
      <c r="L38" s="43">
        <f t="shared" si="6"/>
        <v>2.7548209366391188</v>
      </c>
      <c r="M38" s="43">
        <f t="shared" si="7"/>
        <v>22.727272727272727</v>
      </c>
      <c r="N38" s="59">
        <f t="shared" si="41"/>
        <v>-17</v>
      </c>
      <c r="O38" s="57">
        <f t="shared" si="41"/>
        <v>22</v>
      </c>
      <c r="P38" s="57">
        <f t="shared" si="42"/>
        <v>34</v>
      </c>
      <c r="Q38" s="57">
        <v>2</v>
      </c>
      <c r="R38" s="57">
        <v>19</v>
      </c>
      <c r="S38" s="57">
        <v>15</v>
      </c>
      <c r="T38" s="57">
        <f t="shared" si="43"/>
        <v>51</v>
      </c>
      <c r="U38" s="57">
        <v>-20</v>
      </c>
      <c r="V38" s="57">
        <v>26</v>
      </c>
      <c r="W38" s="57">
        <v>25</v>
      </c>
      <c r="X38" s="44">
        <f t="shared" si="9"/>
        <v>-11.707988980716253</v>
      </c>
      <c r="Z38" s="8">
        <v>1452</v>
      </c>
    </row>
    <row r="39" spans="1:26" x14ac:dyDescent="0.15">
      <c r="A39" s="23" t="s">
        <v>49</v>
      </c>
    </row>
  </sheetData>
  <mergeCells count="19">
    <mergeCell ref="T6:W6"/>
    <mergeCell ref="K7:K8"/>
    <mergeCell ref="Q7:Q8"/>
    <mergeCell ref="R7:R8"/>
    <mergeCell ref="U7:U8"/>
    <mergeCell ref="V7:V8"/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</mergeCells>
  <phoneticPr fontId="3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2" manualBreakCount="2">
    <brk id="31" max="16383" man="1"/>
    <brk id="39" max="17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男女計</vt:lpstr>
      <vt:lpstr>男計</vt:lpstr>
      <vt:lpstr>女計</vt:lpstr>
      <vt:lpstr>男計!Print_Area</vt:lpstr>
      <vt:lpstr>男女計!Print_Area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2019-10-21T05:52:26Z</cp:lastPrinted>
  <dcterms:created xsi:type="dcterms:W3CDTF">2017-09-15T07:21:02Z</dcterms:created>
  <dcterms:modified xsi:type="dcterms:W3CDTF">2019-10-28T08:26:47Z</dcterms:modified>
</cp:coreProperties>
</file>