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B333440-CAE2-4DF4-A808-0A75A78FCDC9}"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<sst xmlns="http://schemas.openxmlformats.org/spreadsheetml/2006/main" count="2979" uniqueCount="1051">
  <si>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</si>
  <si>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</si>
  <si>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</si>
  <si>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</si>
  <si>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</si>
  <si>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</si>
  <si>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</si>
  <si>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</si>
  <si>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</si>
  <si>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</si>
  <si>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</si>
  <si>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</si>
  <si>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</si>
  <si>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</si>
  <si>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</si>
  <si>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</si>
  <si>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</si>
  <si>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</si>
  <si>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</si>
  <si>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</si>
  <si>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</si>
  <si>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</si>
  <si>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</si>
  <si>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</si>
  <si>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</si>
  <si>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</si>
  <si>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</si>
  <si>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</si>
  <si>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</si>
  <si>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</si>
  <si>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</si>
  <si>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</si>
  <si>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</si>
  <si>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</si>
  <si>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</si>
  <si>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</si>
  <si>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</si>
  <si>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</si>
  <si>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</si>
  <si>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</si>
  <si>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</si>
  <si>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</si>
  <si>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</si>
  <si>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</si>
  <si>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</si>
  <si>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</si>
  <si>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</si>
  <si>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</si>
  <si>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</si>
  <si>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</si>
  <si>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</si>
  <si>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</si>
  <si>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</si>
  <si>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</si>
  <si>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</si>
  <si>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</si>
  <si>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</si>
  <si>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</si>
  <si>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</si>
  <si>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</si>
  <si>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</si>
  <si>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</si>
  <si>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</si>
  <si>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</si>
  <si>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</si>
  <si>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</si>
  <si>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</si>
  <si>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</si>
  <si>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</si>
  <si>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</si>
  <si>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</si>
  <si>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</si>
  <si>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</si>
  <si>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</si>
  <si>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</si>
  <si>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</si>
  <si>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</si>
  <si>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</si>
  <si>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</si>
  <si>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</si>
  <si>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</si>
  <si>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</si>
  <si>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</si>
  <si>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</si>
  <si>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</si>
  <si>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</si>
  <si>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</si>
  <si>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</si>
  <si>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</si>
  <si>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</si>
  <si>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</si>
  <si>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</si>
  <si>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</si>
  <si>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</si>
  <si>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</si>
  <si>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</si>
  <si>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</si>
  <si>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</si>
  <si>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</si>
  <si>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</si>
  <si>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</si>
  <si>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</si>
  <si>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</si>
  <si>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</si>
  <si>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</si>
  <si>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</si>
  <si>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</si>
  <si>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</si>
  <si>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</si>
  <si>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</si>
  <si>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</si>
  <si>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</si>
  <si>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</si>
  <si>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</si>
  <si>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</si>
  <si>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</si>
  <si>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</si>
  <si>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</si>
  <si>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</si>
  <si>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</si>
  <si>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</si>
  <si>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</si>
  <si>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</si>
  <si>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</si>
  <si>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</si>
  <si>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</si>
  <si>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</si>
  <si>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</si>
  <si>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</si>
  <si>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</si>
  <si>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</si>
  <si>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</si>
  <si>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</si>
  <si>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</si>
  <si>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</si>
  <si>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</si>
  <si>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</si>
  <si>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</si>
  <si>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</si>
  <si>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</si>
  <si>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</si>
  <si>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</si>
  <si>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</si>
  <si>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</si>
  <si>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</si>
  <si>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</si>
  <si>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</si>
  <si>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</si>
  <si>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</si>
  <si>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</si>
  <si>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</si>
  <si>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</si>
  <si>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</si>
  <si>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</si>
  <si>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</si>
  <si>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</si>
  <si>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</si>
  <si>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</si>
  <si>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</si>
  <si>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</si>
  <si>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</si>
  <si>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</si>
  <si>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</si>
  <si>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</si>
  <si>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</si>
  <si>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</si>
  <si>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</si>
  <si>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</si>
  <si>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</si>
  <si>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</si>
  <si>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</si>
  <si>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</si>
  <si>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</si>
  <si>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</si>
  <si>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</si>
  <si>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</si>
  <si>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</si>
  <si>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</si>
  <si>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</si>
  <si>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</si>
  <si>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</si>
  <si>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</si>
  <si>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</si>
  <si>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</si>
  <si>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</si>
  <si>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</si>
  <si>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</si>
  <si>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</si>
  <si>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</si>
  <si>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</si>
  <si>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</si>
  <si>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</si>
  <si>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</si>
  <si>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</si>
  <si>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</si>
  <si>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</si>
  <si>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</si>
  <si>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</si>
  <si>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</si>
  <si>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</si>
  <si>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</si>
  <si>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</si>
  <si>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</si>
  <si>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</si>
  <si>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</si>
  <si>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</si>
  <si>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</si>
  <si>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</si>
  <si>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</si>
  <si>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</si>
  <si>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</si>
  <si>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</si>
  <si>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</si>
  <si>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</si>
  <si>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</si>
  <si>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</si>
  <si>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</si>
  <si>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</si>
  <si>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</si>
  <si>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</si>
  <si>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</si>
  <si>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</si>
  <si>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</si>
  <si>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</si>
  <si>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</si>
  <si>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</si>
  <si>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</si>
  <si>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</si>
  <si>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</si>
  <si>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</si>
  <si>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</si>
  <si>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</si>
  <si>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</si>
  <si>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</si>
  <si>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</si>
  <si>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</si>
  <si>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</si>
  <si>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</si>
  <si>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</si>
  <si>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</si>
  <si>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</si>
  <si>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</si>
  <si>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</si>
  <si>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</si>
  <si>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</si>
  <si>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</si>
  <si>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</si>
  <si>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</si>
  <si>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</si>
  <si>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</si>
  <si>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</si>
  <si>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</si>
  <si>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</si>
  <si>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</si>
  <si>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</si>
  <si>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</si>
  <si>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</si>
  <si>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</si>
  <si>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</si>
  <si>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</si>
  <si>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</si>
  <si>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</si>
  <si>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</si>
  <si>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</si>
  <si>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</si>
  <si>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</si>
  <si>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</si>
  <si>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</si>
  <si>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</si>
  <si>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</si>
  <si>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</si>
  <si>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</si>
  <si>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</si>
  <si>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</si>
  <si>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</si>
  <si>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</si>
  <si>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</si>
  <si>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</si>
  <si>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</si>
  <si>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</si>
  <si>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</si>
  <si>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</si>
  <si>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</si>
  <si>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</si>
  <si>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</si>
  <si>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</si>
  <si>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</si>
  <si>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</si>
  <si>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</si>
  <si>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</si>
  <si>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</si>
  <si>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</si>
  <si>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</si>
  <si>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</si>
  <si>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</si>
  <si>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</si>
  <si>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</si>
  <si>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</si>
  <si>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</si>
  <si>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</si>
  <si>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</si>
  <si>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</si>
  <si>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</si>
  <si>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</si>
  <si>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</si>
  <si>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</si>
  <si>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</si>
  <si>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</si>
  <si>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</si>
  <si>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</si>
  <si>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</si>
  <si>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</si>
  <si>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</si>
  <si>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</si>
  <si>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</si>
  <si>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</si>
  <si>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</si>
  <si>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</si>
  <si>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</si>
  <si>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</si>
  <si>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</si>
  <si>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</si>
  <si>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</si>
  <si>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</si>
  <si>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</si>
  <si>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</si>
  <si>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</si>
  <si>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</si>
  <si>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</si>
  <si>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</si>
  <si>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</si>
  <si>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</si>
  <si>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</si>
  <si>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</si>
  <si>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</si>
  <si>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</si>
  <si>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</si>
  <si>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</si>
  <si>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</si>
  <si>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</si>
  <si>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</si>
  <si>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</si>
  <si>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</si>
  <si>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</si>
  <si>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</si>
  <si>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</si>
  <si>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</si>
  <si>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</si>
  <si>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</si>
  <si>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</si>
  <si>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</si>
  <si>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</si>
  <si>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</si>
  <si>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</si>
  <si>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</si>
  <si>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</si>
  <si>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</si>
  <si>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</si>
  <si>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</si>
  <si>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</si>
  <si>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</si>
  <si>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</si>
  <si>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</si>
  <si>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</si>
  <si>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</si>
  <si>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</si>
  <si>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</si>
  <si>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</si>
  <si>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</si>
  <si>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</si>
  <si>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</si>
  <si>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</si>
  <si>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</si>
  <si>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</si>
  <si>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</si>
  <si>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</si>
  <si>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</si>
  <si>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</si>
  <si>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</si>
  <si>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</si>
  <si>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</si>
  <si>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</si>
  <si>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</si>
  <si>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</si>
  <si>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</si>
  <si>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</si>
  <si>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</si>
  <si>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</si>
  <si>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</si>
  <si>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</si>
  <si>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</si>
  <si>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</si>
  <si>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</si>
  <si>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</si>
  <si>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</si>
  <si>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</si>
  <si>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</si>
  <si>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</si>
  <si>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</si>
  <si>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</si>
  <si>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</si>
  <si>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</si>
  <si>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</si>
  <si>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</si>
  <si>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</si>
  <si>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</si>
  <si>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</si>
  <si>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</si>
  <si>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</si>
  <si>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</si>
  <si>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</si>
  <si>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</si>
  <si>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</si>
  <si>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</si>
  <si>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</si>
  <si>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</si>
  <si>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</si>
  <si>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</si>
  <si>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</si>
  <si>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</si>
  <si>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</si>
  <si>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</si>
  <si>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</si>
  <si>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</si>
  <si>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</si>
  <si>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</si>
  <si>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</si>
  <si>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</si>
  <si>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</si>
  <si>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</si>
  <si>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</si>
  <si>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</si>
  <si>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</si>
  <si>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</si>
  <si>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</si>
  <si>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</si>
  <si>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</si>
  <si>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</si>
  <si>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</si>
  <si>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</si>
  <si>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</si>
  <si>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</si>
  <si>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</si>
  <si>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</si>
  <si>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</si>
  <si>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</si>
  <si>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</si>
  <si>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</si>
  <si>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</si>
  <si>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</si>
  <si>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</si>
  <si>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</si>
  <si>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</si>
  <si>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</si>
  <si>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</si>
  <si>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</si>
  <si>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</si>
  <si>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</si>
  <si>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</si>
  <si>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</si>
  <si>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</si>
  <si>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</si>
  <si>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</si>
  <si>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</si>
  <si>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</si>
  <si>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</si>
  <si>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</si>
  <si>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</si>
  <si>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</si>
  <si>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</si>
  <si>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</si>
  <si>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</si>
  <si>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</si>
  <si>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</si>
  <si>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</si>
  <si>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</si>
  <si>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</si>
  <si>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</si>
  <si>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</si>
  <si>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</si>
  <si>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</si>
  <si>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</si>
  <si>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</si>
  <si>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</si>
  <si>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</si>
  <si>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</si>
  <si>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</si>
  <si>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</si>
  <si>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</si>
  <si>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</si>
  <si>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</si>
  <si>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</si>
  <si>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</si>
  <si>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</si>
  <si>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</si>
  <si>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</si>
  <si>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</si>
  <si>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</si>
  <si>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</si>
  <si>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</si>
  <si>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</si>
  <si>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</si>
  <si>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</si>
  <si>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</si>
  <si>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</si>
  <si>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</si>
  <si>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</si>
  <si>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</si>
  <si>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</si>
  <si>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</si>
  <si>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</si>
  <si>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</si>
  <si>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</si>
  <si>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</si>
  <si>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</si>
  <si>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</si>
  <si>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</si>
  <si>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</si>
  <si>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</si>
  <si>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</si>
  <si>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</si>
  <si>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</si>
  <si>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</si>
  <si>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</si>
  <si>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</si>
  <si>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</si>
  <si>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</si>
  <si>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</si>
  <si>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</si>
  <si>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</si>
  <si>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</si>
  <si>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</si>
  <si>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</si>
  <si>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</si>
  <si>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</si>
  <si>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</si>
  <si>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</si>
  <si>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</si>
  <si>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</si>
  <si>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</si>
  <si>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</si>
  <si>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</si>
  <si>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</si>
  <si>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</si>
  <si>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</si>
  <si>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</si>
  <si>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</si>
  <si>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</si>
  <si>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</si>
  <si>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</si>
  <si>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</si>
  <si>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</si>
  <si>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</si>
  <si>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</si>
  <si>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</si>
  <si>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</si>
  <si>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</si>
  <si>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</si>
  <si>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</si>
  <si>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</si>
  <si>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</si>
  <si>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</si>
  <si>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</si>
  <si>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</si>
  <si>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</si>
  <si>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</si>
  <si>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</si>
  <si>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</si>
  <si>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</si>
  <si>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</si>
  <si>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</si>
  <si>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</si>
  <si>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</si>
  <si>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</si>
  <si>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</si>
  <si>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</si>
  <si>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</si>
  <si>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</si>
  <si>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</si>
  <si>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</si>
  <si>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</si>
  <si>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</si>
  <si>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</si>
  <si>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</si>
  <si>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</si>
  <si>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</si>
  <si>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</si>
  <si>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</si>
  <si>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</si>
  <si>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</si>
  <si>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</si>
  <si>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</si>
  <si>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</si>
  <si>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</si>
  <si>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</si>
  <si>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</si>
  <si>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</si>
  <si>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</si>
  <si>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</si>
  <si>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</si>
  <si>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</si>
  <si>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</si>
  <si>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</si>
  <si>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</si>
  <si>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</si>
  <si>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</si>
  <si>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</si>
  <si>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</si>
  <si>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</si>
  <si>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</si>
  <si>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</si>
  <si>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</si>
  <si>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</si>
  <si>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</si>
  <si>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</si>
  <si>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</si>
  <si>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</si>
  <si>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</si>
  <si>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</si>
  <si>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</si>
  <si>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</si>
  <si>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</si>
  <si>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</si>
  <si>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</si>
  <si>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</si>
  <si>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</si>
  <si>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</si>
  <si>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</si>
  <si>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</si>
  <si>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</si>
  <si>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</si>
  <si>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</si>
  <si>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</si>
  <si>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</si>
  <si>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</si>
  <si>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</si>
  <si>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</si>
  <si>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</si>
  <si>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</si>
  <si>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</si>
  <si>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</si>
  <si>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</si>
  <si>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</si>
  <si>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</si>
  <si>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</si>
  <si>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</si>
  <si>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</si>
  <si>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</si>
  <si>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</si>
  <si>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</si>
  <si>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</si>
  <si>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</si>
  <si>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</si>
  <si>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</si>
  <si>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</si>
  <si>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</si>
  <si>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</si>
  <si>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</si>
  <si>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</si>
  <si>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</si>
  <si>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</si>
  <si>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</si>
  <si>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</si>
  <si>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</si>
  <si>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</si>
  <si>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</si>
  <si>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</si>
  <si>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</si>
  <si>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</si>
  <si>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</si>
  <si>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</si>
  <si>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</si>
  <si>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</si>
  <si>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</si>
  <si>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</si>
  <si>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</si>
  <si>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</si>
  <si>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</si>
  <si>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</si>
  <si>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</si>
  <si>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</si>
  <si>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</si>
  <si>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</si>
  <si>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</si>
  <si>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</si>
  <si>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</si>
  <si>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</si>
  <si>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</si>
  <si>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</si>
  <si>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</si>
  <si>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</si>
  <si>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</si>
  <si>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</si>
  <si>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</si>
  <si>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</si>
  <si>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</si>
  <si>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</si>
  <si>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</si>
  <si>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</si>
  <si>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</si>
  <si>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</si>
  <si>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</si>
  <si>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</si>
  <si>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</si>
  <si>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</si>
  <si>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</si>
  <si>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</si>
  <si>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</si>
  <si>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</si>
  <si>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</si>
  <si>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</si>
  <si>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</si>
  <si>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</si>
  <si>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</si>
  <si>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</si>
  <si>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</si>
  <si>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</si>
  <si>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</si>
  <si>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</si>
  <si>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</si>
  <si>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</si>
  <si>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</si>
  <si>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</si>
  <si>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</si>
  <si>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</si>
  <si>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</si>
  <si>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</si>
  <si>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</si>
  <si>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</si>
  <si>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</si>
  <si>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</si>
  <si>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</si>
  <si>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</si>
  <si>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</si>
  <si>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</si>
  <si>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</si>
  <si>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</si>
  <si>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</si>
  <si>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</si>
  <si>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</si>
  <si>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</si>
  <si>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</si>
  <si>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</si>
  <si>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</si>
  <si>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</si>
  <si>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</si>
  <si>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</si>
  <si>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</si>
  <si>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</si>
  <si>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</si>
  <si>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</si>
  <si>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</si>
  <si>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</si>
  <si>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</si>
  <si>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</si>
  <si>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</si>
  <si>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</si>
  <si>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</si>
  <si>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</si>
  <si>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</si>
  <si>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</si>
  <si>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</si>
  <si>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</si>
  <si>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</si>
  <si>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</si>
  <si>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</si>
  <si>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</si>
  <si>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</si>
  <si>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</si>
  <si>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</si>
  <si>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</si>
  <si>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</si>
  <si>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</si>
  <si>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</si>
  <si>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</si>
  <si>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</si>
  <si>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</si>
  <si>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</si>
  <si>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</si>
  <si>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</si>
  <si>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</si>
  <si>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</si>
  <si>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</si>
  <si>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</si>
  <si>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</si>
  <si>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</si>
  <si>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</si>
  <si>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</si>
  <si>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</si>
  <si>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</si>
  <si>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</si>
  <si>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</si>
  <si>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</si>
  <si>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</si>
  <si>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</si>
  <si>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</si>
  <si>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</si>
  <si>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</si>
  <si>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</si>
  <si>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</si>
  <si>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</si>
  <si>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</si>
  <si>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</si>
  <si>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</si>
  <si>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</si>
  <si>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</si>
  <si>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</si>
  <si>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</si>
  <si>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</si>
  <si>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</si>
  <si>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</si>
  <si>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</si>
  <si>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</si>
  <si>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</si>
  <si>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</si>
  <si>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</si>
  <si>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</si>
  <si>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</si>
  <si>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</si>
  <si>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</si>
  <si>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</si>
  <si>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</si>
  <si>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</si>
  <si>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</si>
  <si>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</si>
  <si>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</si>
  <si>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</si>
  <si>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</si>
  <si>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</si>
  <si>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</si>
  <si>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</si>
  <si>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</si>
  <si>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</si>
  <si>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</si>
  <si>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</si>
  <si>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</si>
  <si>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</si>
  <si>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</si>
  <si>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</si>
  <si>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</si>
  <si>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</si>
  <si>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</si>
  <si>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</si>
  <si>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</si>
  <si>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</si>
  <si>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</si>
  <si>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</si>
  <si>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</si>
  <si>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</si>
  <si>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</si>
  <si>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</si>
  <si>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</si>
  <si>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</si>
  <si>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</si>
  <si>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</si>
  <si>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</si>
  <si>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</si>
  <si>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</si>
  <si>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</si>
  <si>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</si>
  <si>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</si>
  <si>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</si>
  <si>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</si>
  <si>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</si>
  <si>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</si>
  <si>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</si>
  <si>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</si>
  <si>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</si>
  <si>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</si>
  <si>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</si>
  <si>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</si>
  <si>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</si>
  <si>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</si>
  <si>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</si>
  <si>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</si>
  <si>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</si>
  <si>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</si>
  <si>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</si>
  <si>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</si>
  <si>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</si>
  <si>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</si>
  <si>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</si>
  <si>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</si>
  <si>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</si>
  <si>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</si>
  <si>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</si>
  <si>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</si>
  <si>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</si>
  <si>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</si>
  <si>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</si>
  <si>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</si>
  <si>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</si>
  <si>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</si>
  <si>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</si>
  <si>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</si>
  <si>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</si>
  <si>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</si>
  <si>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</si>
  <si>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</si>
  <si>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</si>
  <si>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</si>
  <si>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</si>
  <si>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</si>
  <si>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</si>
  <si>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</si>
  <si>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</si>
  <si>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</si>
  <si>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</si>
  <si>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</si>
  <si>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</si>
  <si>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</si>
  <si>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</si>
  <si>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</si>
  <si>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</si>
  <si>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</si>
  <si>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</si>
  <si>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</si>
  <si>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</si>
  <si>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</si>
  <si>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</si>
  <si>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</si>
  <si>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</si>
  <si>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</si>
  <si>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</si>
  <si>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</si>
  <si>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</si>
  <si>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</si>
  <si>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</si>
  <si>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</si>
  <si>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</si>
  <si>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</si>
  <si>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</si>
  <si>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</si>
  <si>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</si>
  <si>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</si>
  <si>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</si>
  <si>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</si>
  <si>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</si>
  <si>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</si>
  <si>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</si>
  <si>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</si>
  <si>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</si>
  <si>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</si>
  <si>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</si>
  <si>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</si>
  <si>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</si>
  <si>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</si>
  <si>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</si>
  <si>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</si>
  <si>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</si>
  <si>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</si>
  <si>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</si>
  <si>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</si>
  <si>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</si>
  <si>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</si>
  <si>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</si>
  <si>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</si>
  <si>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</si>
  <si>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</si>
  <si>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</si>
  <si>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</si>
  <si>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</si>
  <si>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</si>
  <si>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</si>
  <si>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</si>
  <si>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</si>
  <si>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</si>
  <si>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</si>
  <si>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</si>
  <si>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</si>
  <si>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</si>
  <si>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</si>
  <si>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</si>
  <si>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</si>
  <si>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</si>
  <si>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</si>
  <si>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</si>
  <si>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</si>
  <si>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</si>
  <si>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</si>
  <si>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</si>
  <si>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</si>
  <si>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</si>
  <si>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</si>
  <si>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</si>
  <si>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</si>
  <si>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</si>
  <si>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</si>
  <si>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</si>
  <si>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</si>
  <si>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</si>
  <si>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</si>
  <si>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</si>
  <si>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</si>
  <si>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</si>
  <si>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</si>
  <si>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</si>
  <si>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</si>
  <si>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</si>
  <si>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</si>
  <si>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</si>
  <si>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</si>
  <si>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</si>
  <si>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</si>
  <si>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</si>
  <si>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</si>
  <si>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</si>
  <si>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</si>
  <si>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</si>
  <si>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</si>
  <si>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</si>
  <si>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</si>
  <si>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</si>
  <si>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</si>
  <si>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</si>
  <si>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</si>
  <si>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</si>
  <si>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</si>
  <si>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</si>
  <si>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</si>
  <si>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</si>
  <si>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</si>
  <si>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</si>
  <si>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</si>
  <si>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</si>
  <si>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</si>
  <si>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</si>
  <si>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</si>
  <si>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</si>
  <si>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</si>
  <si>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</si>
  <si>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</si>
  <si>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</si>
  <si>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</si>
  <si>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</si>
  <si>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</si>
  <si>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</si>
  <si>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医療法人清生会谷口病院</t>
    <phoneticPr fontId="3"/>
  </si>
  <si>
    <t>〒682-0022 倉吉市上井町１－１３</t>
    <phoneticPr fontId="3"/>
  </si>
  <si>
    <t>〇</t>
  </si>
  <si>
    <t>医療法人</t>
  </si>
  <si>
    <t>複数の診療科で活用</t>
  </si>
  <si>
    <t>内科</t>
  </si>
  <si>
    <t>皮膚科</t>
  </si>
  <si>
    <t>泌尿器科</t>
  </si>
  <si>
    <t>地域包括ケア病棟入院料１</t>
  </si>
  <si>
    <t>ＤＰＣ病院ではない</t>
  </si>
  <si>
    <t>有</t>
  </si>
  <si>
    <t>看護必要度Ⅰ</t>
    <phoneticPr fontId="3"/>
  </si>
  <si>
    <t>急性期一般入院基本料５</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</si>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</sst>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hyperlink" Target="http://medinfo.pref.tottori.lg.jp/" TargetMode="External" />
</Relationships>
</file>

<file path=xl/worksheets/_rels/sheet2.xml.rels>&#65279;<?xml version="1.0" encoding="utf-8" standalone="yes"?>
<Relationships xmlns="http://schemas.openxmlformats.org/package/2006/relationships">
  <Relationship Id="rId1" Type="http://schemas.openxmlformats.org/officeDocument/2006/relationships/hyperlink" Target="http://www.mi.pref.hokkaido.lg.jp/hokkaido/ap/qq/dtl/pwdetaillt01_001.aspx?chosanendo=2016&amp;chosano=1&amp;kikancd=1010003140"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1049</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t="s">
        <v>1039</v>
      </c>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1049</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1049</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1049</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39">
      <c r="A89" s="243"/>
      <c r="B89" s="18"/>
      <c r="C89" s="62"/>
      <c r="D89" s="3"/>
      <c r="E89" s="3"/>
      <c r="F89" s="3"/>
      <c r="G89" s="3"/>
      <c r="H89" s="286"/>
      <c r="I89" s="286"/>
      <c r="J89" s="64" t="s">
        <v>35</v>
      </c>
      <c r="K89" s="65"/>
      <c r="L89" s="262" t="s">
        <v>1049</v>
      </c>
    </row>
    <row r="90" spans="1:22" s="21" customFormat="1">
      <c r="A90" s="243"/>
      <c r="B90" s="1"/>
      <c r="C90" s="3"/>
      <c r="D90" s="3"/>
      <c r="E90" s="3"/>
      <c r="F90" s="3"/>
      <c r="G90" s="3"/>
      <c r="H90" s="286"/>
      <c r="I90" s="67" t="s">
        <v>36</v>
      </c>
      <c r="J90" s="68"/>
      <c r="K90" s="69"/>
      <c r="L90" s="262" t="s">
        <v>1050</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1049</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1050</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42</v>
      </c>
      <c r="K99" s="237" t="str">
        <f>IF(OR(COUNTIF(L99:L99,"未確認")&gt;0,COUNTIF(L99:L99,"~*")&gt;0),"※","")</f>
        <v/>
      </c>
      <c r="L99" s="258">
        <v>42</v>
      </c>
    </row>
    <row r="100" spans="1:22" s="83" customFormat="1" ht="34.5" customHeight="1">
      <c r="A100" s="244" t="s">
        <v>611</v>
      </c>
      <c r="B100" s="84"/>
      <c r="C100" s="395"/>
      <c r="D100" s="396"/>
      <c r="E100" s="408"/>
      <c r="F100" s="409"/>
      <c r="G100" s="414" t="s">
        <v>44</v>
      </c>
      <c r="H100" s="416"/>
      <c r="I100" s="419"/>
      <c r="J100" s="256">
        <f t="shared" si="0"/>
        <v>42</v>
      </c>
      <c r="K100" s="237" t="str">
        <f>IF(OR(COUNTIF(L100:L100,"未確認")&gt;0,COUNTIF(L100:L100,"~*")&gt;0),"※","")</f>
        <v/>
      </c>
      <c r="L100" s="258">
        <v>42</v>
      </c>
    </row>
    <row r="101" spans="1:22" s="83" customFormat="1" ht="34.5" customHeight="1">
      <c r="A101" s="244" t="s">
        <v>610</v>
      </c>
      <c r="B101" s="84"/>
      <c r="C101" s="395"/>
      <c r="D101" s="396"/>
      <c r="E101" s="319" t="s">
        <v>45</v>
      </c>
      <c r="F101" s="320"/>
      <c r="G101" s="320"/>
      <c r="H101" s="321"/>
      <c r="I101" s="419"/>
      <c r="J101" s="256">
        <f t="shared" si="0"/>
        <v>31</v>
      </c>
      <c r="K101" s="237" t="str">
        <f>IF(OR(COUNTIF(L101:L101,"未確認")&gt;0,COUNTIF(L101:L101,"~*")&gt;0),"※","")</f>
        <v/>
      </c>
      <c r="L101" s="258">
        <v>31</v>
      </c>
    </row>
    <row r="102" spans="1:22" s="83" customFormat="1" ht="34.5" customHeight="1">
      <c r="A102" s="244" t="s">
        <v>610</v>
      </c>
      <c r="B102" s="84"/>
      <c r="C102" s="376"/>
      <c r="D102" s="378"/>
      <c r="E102" s="316" t="s">
        <v>612</v>
      </c>
      <c r="F102" s="317"/>
      <c r="G102" s="317"/>
      <c r="H102" s="318"/>
      <c r="I102" s="419"/>
      <c r="J102" s="256">
        <f t="shared" si="0"/>
        <v>42</v>
      </c>
      <c r="K102" s="237" t="str">
        <f t="shared" ref="K102:K111" si="1">IF(OR(COUNTIF(L101:L101,"未確認")&gt;0,COUNTIF(L101:L101,"~*")&gt;0),"※","")</f>
        <v/>
      </c>
      <c r="L102" s="258">
        <v>42</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1049</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1050</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1049</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1050</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1045</v>
      </c>
    </row>
    <row r="132" spans="1:22" s="83" customFormat="1" ht="34.5" customHeight="1">
      <c r="A132" s="244" t="s">
        <v>621</v>
      </c>
      <c r="B132" s="84"/>
      <c r="C132" s="294"/>
      <c r="D132" s="296"/>
      <c r="E132" s="319" t="s">
        <v>58</v>
      </c>
      <c r="F132" s="320"/>
      <c r="G132" s="320"/>
      <c r="H132" s="321"/>
      <c r="I132" s="388"/>
      <c r="J132" s="101"/>
      <c r="K132" s="102"/>
      <c r="L132" s="82">
        <v>42</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1049</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1050</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47</v>
      </c>
      <c r="K149" s="264" t="str">
        <f t="shared" si="3"/>
        <v/>
      </c>
      <c r="L149" s="117">
        <v>47</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1049</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1050</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1049</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1050</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1049</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1050</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1049</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1050</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1047</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1049</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1050</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0.7</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14</v>
      </c>
      <c r="K269" s="81" t="str">
        <f t="shared" si="8"/>
        <v/>
      </c>
      <c r="L269" s="147">
        <v>14</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3</v>
      </c>
      <c r="K273" s="81" t="str">
        <f t="shared" si="8"/>
        <v/>
      </c>
      <c r="L273" s="147">
        <v>3</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1</v>
      </c>
      <c r="K277" s="81" t="str">
        <f t="shared" si="8"/>
        <v/>
      </c>
      <c r="L277" s="147">
        <v>1</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2</v>
      </c>
      <c r="K283" s="81" t="str">
        <f t="shared" si="8"/>
        <v/>
      </c>
      <c r="L283" s="147">
        <v>2</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0.6</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17</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3.6</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3</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7</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1049</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1050</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1047</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1</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1049</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1050</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1049</v>
      </c>
    </row>
    <row r="368" spans="1:22" s="118" customFormat="1" ht="20.25" customHeight="1">
      <c r="A368" s="243"/>
      <c r="B368" s="1"/>
      <c r="C368" s="3"/>
      <c r="D368" s="3"/>
      <c r="E368" s="3"/>
      <c r="F368" s="3"/>
      <c r="G368" s="3"/>
      <c r="H368" s="286"/>
      <c r="I368" s="67" t="s">
        <v>36</v>
      </c>
      <c r="J368" s="170"/>
      <c r="K368" s="79"/>
      <c r="L368" s="137" t="s">
        <v>1050</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1049</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1050</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518</v>
      </c>
      <c r="K392" s="81" t="str">
        <f t="shared" ref="K392:K397" si="11">IF(OR(COUNTIF(L392:L392,"未確認")&gt;0,COUNTIF(L392:L392,"~*")&gt;0),"※","")</f>
        <v/>
      </c>
      <c r="L392" s="147">
        <v>518</v>
      </c>
    </row>
    <row r="393" spans="1:22" s="83" customFormat="1" ht="34.5" customHeight="1">
      <c r="A393" s="249" t="s">
        <v>773</v>
      </c>
      <c r="B393" s="84"/>
      <c r="C393" s="369"/>
      <c r="D393" s="379"/>
      <c r="E393" s="319" t="s">
        <v>224</v>
      </c>
      <c r="F393" s="320"/>
      <c r="G393" s="320"/>
      <c r="H393" s="321"/>
      <c r="I393" s="342"/>
      <c r="J393" s="140">
        <f t="shared" si="10"/>
        <v>227</v>
      </c>
      <c r="K393" s="81" t="str">
        <f t="shared" si="11"/>
        <v/>
      </c>
      <c r="L393" s="147">
        <v>227</v>
      </c>
    </row>
    <row r="394" spans="1:22" s="83" customFormat="1" ht="34.5" customHeight="1">
      <c r="A394" s="250" t="s">
        <v>774</v>
      </c>
      <c r="B394" s="84"/>
      <c r="C394" s="369"/>
      <c r="D394" s="380"/>
      <c r="E394" s="319" t="s">
        <v>225</v>
      </c>
      <c r="F394" s="320"/>
      <c r="G394" s="320"/>
      <c r="H394" s="321"/>
      <c r="I394" s="342"/>
      <c r="J394" s="140">
        <f t="shared" si="10"/>
        <v>90</v>
      </c>
      <c r="K394" s="81" t="str">
        <f t="shared" si="11"/>
        <v/>
      </c>
      <c r="L394" s="147">
        <v>90</v>
      </c>
    </row>
    <row r="395" spans="1:22" s="83" customFormat="1" ht="34.5" customHeight="1">
      <c r="A395" s="250" t="s">
        <v>775</v>
      </c>
      <c r="B395" s="84"/>
      <c r="C395" s="369"/>
      <c r="D395" s="381"/>
      <c r="E395" s="319" t="s">
        <v>226</v>
      </c>
      <c r="F395" s="320"/>
      <c r="G395" s="320"/>
      <c r="H395" s="321"/>
      <c r="I395" s="342"/>
      <c r="J395" s="140">
        <f t="shared" si="10"/>
        <v>201</v>
      </c>
      <c r="K395" s="81" t="str">
        <f t="shared" si="11"/>
        <v/>
      </c>
      <c r="L395" s="147">
        <v>201</v>
      </c>
    </row>
    <row r="396" spans="1:22" s="83" customFormat="1" ht="34.5" customHeight="1">
      <c r="A396" s="250" t="s">
        <v>776</v>
      </c>
      <c r="B396" s="1"/>
      <c r="C396" s="369"/>
      <c r="D396" s="319" t="s">
        <v>227</v>
      </c>
      <c r="E396" s="320"/>
      <c r="F396" s="320"/>
      <c r="G396" s="320"/>
      <c r="H396" s="321"/>
      <c r="I396" s="342"/>
      <c r="J396" s="140">
        <f t="shared" si="10"/>
        <v>518</v>
      </c>
      <c r="K396" s="81" t="str">
        <f t="shared" si="11"/>
        <v/>
      </c>
      <c r="L396" s="147">
        <v>518</v>
      </c>
    </row>
    <row r="397" spans="1:22" s="83" customFormat="1" ht="34.5" customHeight="1">
      <c r="A397" s="250" t="s">
        <v>777</v>
      </c>
      <c r="B397" s="119"/>
      <c r="C397" s="369"/>
      <c r="D397" s="319" t="s">
        <v>228</v>
      </c>
      <c r="E397" s="320"/>
      <c r="F397" s="320"/>
      <c r="G397" s="320"/>
      <c r="H397" s="321"/>
      <c r="I397" s="343"/>
      <c r="J397" s="140">
        <f t="shared" si="10"/>
        <v>518</v>
      </c>
      <c r="K397" s="81" t="str">
        <f t="shared" si="11"/>
        <v/>
      </c>
      <c r="L397" s="147">
        <v>518</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1049</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1050</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518</v>
      </c>
      <c r="K405" s="81" t="str">
        <f t="shared" ref="K405:K422" si="13">IF(OR(COUNTIF(L405:L405,"未確認")&gt;0,COUNTIF(L405:L405,"~*")&gt;0),"※","")</f>
        <v/>
      </c>
      <c r="L405" s="147">
        <v>518</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361</v>
      </c>
      <c r="K407" s="81" t="str">
        <f t="shared" si="13"/>
        <v/>
      </c>
      <c r="L407" s="147">
        <v>361</v>
      </c>
    </row>
    <row r="408" spans="1:22" s="83" customFormat="1" ht="34.5" customHeight="1">
      <c r="A408" s="251" t="s">
        <v>781</v>
      </c>
      <c r="B408" s="119"/>
      <c r="C408" s="368"/>
      <c r="D408" s="368"/>
      <c r="E408" s="319" t="s">
        <v>236</v>
      </c>
      <c r="F408" s="320"/>
      <c r="G408" s="320"/>
      <c r="H408" s="321"/>
      <c r="I408" s="360"/>
      <c r="J408" s="140">
        <f t="shared" si="12"/>
        <v>32</v>
      </c>
      <c r="K408" s="81" t="str">
        <f t="shared" si="13"/>
        <v/>
      </c>
      <c r="L408" s="147">
        <v>32</v>
      </c>
    </row>
    <row r="409" spans="1:22" s="83" customFormat="1" ht="34.5" customHeight="1">
      <c r="A409" s="251" t="s">
        <v>782</v>
      </c>
      <c r="B409" s="119"/>
      <c r="C409" s="368"/>
      <c r="D409" s="368"/>
      <c r="E409" s="316" t="s">
        <v>989</v>
      </c>
      <c r="F409" s="317"/>
      <c r="G409" s="317"/>
      <c r="H409" s="318"/>
      <c r="I409" s="360"/>
      <c r="J409" s="140">
        <f t="shared" si="12"/>
        <v>125</v>
      </c>
      <c r="K409" s="81" t="str">
        <f t="shared" si="13"/>
        <v/>
      </c>
      <c r="L409" s="147">
        <v>125</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518</v>
      </c>
      <c r="K413" s="81" t="str">
        <f t="shared" si="13"/>
        <v/>
      </c>
      <c r="L413" s="147">
        <v>518</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338</v>
      </c>
      <c r="K415" s="81" t="str">
        <f t="shared" si="13"/>
        <v/>
      </c>
      <c r="L415" s="147">
        <v>338</v>
      </c>
    </row>
    <row r="416" spans="1:22" s="83" customFormat="1" ht="34.5" customHeight="1">
      <c r="A416" s="251" t="s">
        <v>789</v>
      </c>
      <c r="B416" s="119"/>
      <c r="C416" s="368"/>
      <c r="D416" s="368"/>
      <c r="E416" s="319" t="s">
        <v>243</v>
      </c>
      <c r="F416" s="320"/>
      <c r="G416" s="320"/>
      <c r="H416" s="321"/>
      <c r="I416" s="360"/>
      <c r="J416" s="140">
        <f t="shared" si="12"/>
        <v>38</v>
      </c>
      <c r="K416" s="81" t="str">
        <f t="shared" si="13"/>
        <v/>
      </c>
      <c r="L416" s="147">
        <v>38</v>
      </c>
    </row>
    <row r="417" spans="1:22" s="83" customFormat="1" ht="34.5" customHeight="1">
      <c r="A417" s="251" t="s">
        <v>790</v>
      </c>
      <c r="B417" s="119"/>
      <c r="C417" s="368"/>
      <c r="D417" s="368"/>
      <c r="E417" s="319" t="s">
        <v>244</v>
      </c>
      <c r="F417" s="320"/>
      <c r="G417" s="320"/>
      <c r="H417" s="321"/>
      <c r="I417" s="360"/>
      <c r="J417" s="140">
        <f t="shared" si="12"/>
        <v>3</v>
      </c>
      <c r="K417" s="81" t="str">
        <f t="shared" si="13"/>
        <v/>
      </c>
      <c r="L417" s="147">
        <v>3</v>
      </c>
    </row>
    <row r="418" spans="1:22" s="83" customFormat="1" ht="34.5" customHeight="1">
      <c r="A418" s="251" t="s">
        <v>791</v>
      </c>
      <c r="B418" s="119"/>
      <c r="C418" s="368"/>
      <c r="D418" s="368"/>
      <c r="E418" s="319" t="s">
        <v>245</v>
      </c>
      <c r="F418" s="320"/>
      <c r="G418" s="320"/>
      <c r="H418" s="321"/>
      <c r="I418" s="360"/>
      <c r="J418" s="140">
        <f t="shared" si="12"/>
        <v>98</v>
      </c>
      <c r="K418" s="81" t="str">
        <f t="shared" si="13"/>
        <v/>
      </c>
      <c r="L418" s="147">
        <v>98</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28</v>
      </c>
      <c r="K420" s="81" t="str">
        <f t="shared" si="13"/>
        <v/>
      </c>
      <c r="L420" s="147">
        <v>28</v>
      </c>
    </row>
    <row r="421" spans="1:22" s="83" customFormat="1" ht="34.5" customHeight="1">
      <c r="A421" s="251" t="s">
        <v>794</v>
      </c>
      <c r="B421" s="119"/>
      <c r="C421" s="368"/>
      <c r="D421" s="368"/>
      <c r="E421" s="319" t="s">
        <v>247</v>
      </c>
      <c r="F421" s="320"/>
      <c r="G421" s="320"/>
      <c r="H421" s="321"/>
      <c r="I421" s="360"/>
      <c r="J421" s="140">
        <f t="shared" si="12"/>
        <v>13</v>
      </c>
      <c r="K421" s="81" t="str">
        <f t="shared" si="13"/>
        <v/>
      </c>
      <c r="L421" s="147">
        <v>13</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1049</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1050</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518</v>
      </c>
      <c r="K430" s="193" t="str">
        <f>IF(OR(COUNTIF(L430:L430,"未確認")&gt;0,COUNTIF(L430:L430,"~*")&gt;0),"※","")</f>
        <v/>
      </c>
      <c r="L430" s="147">
        <v>518</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99</v>
      </c>
      <c r="K431" s="193" t="str">
        <f>IF(OR(COUNTIF(L431:L431,"未確認")&gt;0,COUNTIF(L431:L431,"~*")&gt;0),"※","")</f>
        <v/>
      </c>
      <c r="L431" s="147">
        <v>99</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53</v>
      </c>
      <c r="K432" s="193" t="str">
        <f>IF(OR(COUNTIF(L432:L432,"未確認")&gt;0,COUNTIF(L432:L432,"~*")&gt;0),"※","")</f>
        <v/>
      </c>
      <c r="L432" s="147">
        <v>53</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365</v>
      </c>
      <c r="K433" s="193" t="str">
        <f>IF(OR(COUNTIF(L433:L433,"未確認")&gt;0,COUNTIF(L433:L433,"~*")&gt;0),"※","")</f>
        <v/>
      </c>
      <c r="L433" s="147">
        <v>365</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1</v>
      </c>
      <c r="K434" s="193" t="str">
        <f>IF(OR(COUNTIF(L434:L434,"未確認")&gt;0,COUNTIF(L434:L434,"~*")&gt;0),"※","")</f>
        <v/>
      </c>
      <c r="L434" s="147">
        <v>1</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1049</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1050</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19</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19</v>
      </c>
      <c r="K445" s="187" t="str">
        <f t="shared" si="14"/>
        <v/>
      </c>
      <c r="L445" s="269"/>
    </row>
    <row r="446" spans="1:22" s="83" customFormat="1" ht="34.5" customHeight="1">
      <c r="A446" s="251" t="s">
        <v>804</v>
      </c>
      <c r="B446" s="119"/>
      <c r="C446" s="357" t="s">
        <v>267</v>
      </c>
      <c r="D446" s="358"/>
      <c r="E446" s="358"/>
      <c r="F446" s="358"/>
      <c r="G446" s="358"/>
      <c r="H446" s="359"/>
      <c r="I446" s="326"/>
      <c r="J446" s="192">
        <v>9</v>
      </c>
      <c r="K446" s="187" t="str">
        <f t="shared" si="14"/>
        <v/>
      </c>
      <c r="L446" s="269"/>
    </row>
    <row r="447" spans="1:22" s="83" customFormat="1" ht="34.5" customHeight="1">
      <c r="A447" s="251" t="s">
        <v>805</v>
      </c>
      <c r="B447" s="119"/>
      <c r="C447" s="188"/>
      <c r="D447" s="196"/>
      <c r="E447" s="319" t="s">
        <v>268</v>
      </c>
      <c r="F447" s="320"/>
      <c r="G447" s="320"/>
      <c r="H447" s="321"/>
      <c r="I447" s="326"/>
      <c r="J447" s="192">
        <v>8</v>
      </c>
      <c r="K447" s="187" t="str">
        <f t="shared" si="14"/>
        <v/>
      </c>
      <c r="L447" s="269"/>
    </row>
    <row r="448" spans="1:22" s="83" customFormat="1" ht="34.5" customHeight="1">
      <c r="A448" s="251" t="s">
        <v>806</v>
      </c>
      <c r="B448" s="119"/>
      <c r="C448" s="190"/>
      <c r="D448" s="197"/>
      <c r="E448" s="319" t="s">
        <v>269</v>
      </c>
      <c r="F448" s="320"/>
      <c r="G448" s="320"/>
      <c r="H448" s="321"/>
      <c r="I448" s="327"/>
      <c r="J448" s="192">
        <v>1</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1049</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1050</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v>
      </c>
      <c r="K476" s="201" t="str">
        <f>IF(OR(COUNTIF(L476:L476,"未確認")&gt;0,COUNTIF(L476:L476,"~")&gt;0),"※","")</f>
        <v/>
      </c>
      <c r="L476" s="117" t="s">
        <v>541</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t="str">
        <f t="shared" si="16"/>
        <v>*</v>
      </c>
      <c r="K478" s="201" t="str">
        <f t="shared" si="17"/>
        <v>※</v>
      </c>
      <c r="L478" s="117" t="s">
        <v>541</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1049</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1050</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t="str">
        <f t="shared" ref="J504:J511" si="19">IF(SUM(L504:L504)=0,IF(COUNTIF(L504:L504,"未確認")&gt;0,"未確認",IF(COUNTIF(L504:L504,"~*")&gt;0,"*",SUM(L504:L504))),SUM(L504:L504))</f>
        <v>*</v>
      </c>
      <c r="K504" s="201" t="str">
        <f t="shared" ref="K504:K511" si="20">IF(OR(COUNTIF(L504:L504,"未確認")&gt;0,COUNTIF(L504:L504,"*")&gt;0),"※","")</f>
        <v>※</v>
      </c>
      <c r="L504" s="117" t="s">
        <v>541</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1049</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1050</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1049</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1050</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1049</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1050</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1049</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1050</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1049</v>
      </c>
    </row>
    <row r="544" spans="1:22" s="1" customFormat="1" ht="20.25" customHeight="1">
      <c r="A544" s="243"/>
      <c r="C544" s="62"/>
      <c r="D544" s="3"/>
      <c r="E544" s="3"/>
      <c r="F544" s="3"/>
      <c r="G544" s="3"/>
      <c r="H544" s="286"/>
      <c r="I544" s="67" t="s">
        <v>36</v>
      </c>
      <c r="J544" s="68"/>
      <c r="K544" s="186"/>
      <c r="L544" s="70" t="s">
        <v>1050</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1048</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66.3</v>
      </c>
    </row>
    <row r="561" spans="1:12" s="91" customFormat="1" ht="34.5" customHeight="1">
      <c r="A561" s="251" t="s">
        <v>871</v>
      </c>
      <c r="B561" s="119"/>
      <c r="C561" s="209"/>
      <c r="D561" s="330" t="s">
        <v>377</v>
      </c>
      <c r="E561" s="341"/>
      <c r="F561" s="341"/>
      <c r="G561" s="341"/>
      <c r="H561" s="331"/>
      <c r="I561" s="342"/>
      <c r="J561" s="207"/>
      <c r="K561" s="210"/>
      <c r="L561" s="211">
        <v>41.6</v>
      </c>
    </row>
    <row r="562" spans="1:12" s="91" customFormat="1" ht="34.5" customHeight="1">
      <c r="A562" s="251" t="s">
        <v>872</v>
      </c>
      <c r="B562" s="119"/>
      <c r="C562" s="209"/>
      <c r="D562" s="330" t="s">
        <v>992</v>
      </c>
      <c r="E562" s="341"/>
      <c r="F562" s="341"/>
      <c r="G562" s="341"/>
      <c r="H562" s="331"/>
      <c r="I562" s="342"/>
      <c r="J562" s="207"/>
      <c r="K562" s="210"/>
      <c r="L562" s="211">
        <v>28.1</v>
      </c>
    </row>
    <row r="563" spans="1:12" s="91" customFormat="1" ht="34.5" customHeight="1">
      <c r="A563" s="251" t="s">
        <v>873</v>
      </c>
      <c r="B563" s="119"/>
      <c r="C563" s="209"/>
      <c r="D563" s="330" t="s">
        <v>379</v>
      </c>
      <c r="E563" s="341"/>
      <c r="F563" s="341"/>
      <c r="G563" s="341"/>
      <c r="H563" s="331"/>
      <c r="I563" s="342"/>
      <c r="J563" s="207"/>
      <c r="K563" s="210"/>
      <c r="L563" s="211">
        <v>24.5</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9.4</v>
      </c>
    </row>
    <row r="566" spans="1:12" s="91" customFormat="1" ht="34.5" customHeight="1">
      <c r="A566" s="251" t="s">
        <v>876</v>
      </c>
      <c r="B566" s="119"/>
      <c r="C566" s="284"/>
      <c r="D566" s="330" t="s">
        <v>993</v>
      </c>
      <c r="E566" s="341"/>
      <c r="F566" s="341"/>
      <c r="G566" s="341"/>
      <c r="H566" s="331"/>
      <c r="I566" s="342"/>
      <c r="J566" s="213"/>
      <c r="K566" s="214"/>
      <c r="L566" s="211">
        <v>45</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0</v>
      </c>
    </row>
    <row r="569" spans="1:12" s="91" customFormat="1" ht="34.5" customHeight="1">
      <c r="A569" s="251" t="s">
        <v>878</v>
      </c>
      <c r="B569" s="119"/>
      <c r="C569" s="209"/>
      <c r="D569" s="330" t="s">
        <v>377</v>
      </c>
      <c r="E569" s="341"/>
      <c r="F569" s="341"/>
      <c r="G569" s="341"/>
      <c r="H569" s="331"/>
      <c r="I569" s="342"/>
      <c r="J569" s="207"/>
      <c r="K569" s="210"/>
      <c r="L569" s="211">
        <v>0</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1049</v>
      </c>
    </row>
    <row r="589" spans="1:22" s="1" customFormat="1" ht="20.25" customHeight="1">
      <c r="A589" s="243"/>
      <c r="C589" s="62"/>
      <c r="D589" s="3"/>
      <c r="E589" s="3"/>
      <c r="F589" s="3"/>
      <c r="G589" s="3"/>
      <c r="H589" s="286"/>
      <c r="I589" s="67" t="s">
        <v>36</v>
      </c>
      <c r="J589" s="68"/>
      <c r="K589" s="186"/>
      <c r="L589" s="70" t="s">
        <v>1050</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t="str">
        <f>IF(SUM(L594:L594)=0,IF(COUNTIF(L594:L594,"未確認")&gt;0,"未確認",IF(COUNTIF(L594:L594,"~*")&gt;0,"*",SUM(L594:L594))),SUM(L594:L594))</f>
        <v>*</v>
      </c>
      <c r="K594" s="201" t="str">
        <f>IF(OR(COUNTIF(L594:L594,"未確認")&gt;0,COUNTIF(L594:L594,"*")&gt;0),"※","")</f>
        <v>※</v>
      </c>
      <c r="L594" s="117" t="s">
        <v>541</v>
      </c>
    </row>
    <row r="595" spans="1:12" s="115" customFormat="1" ht="35.15" customHeight="1">
      <c r="A595" s="251" t="s">
        <v>895</v>
      </c>
      <c r="B595" s="84"/>
      <c r="C595" s="322" t="s">
        <v>994</v>
      </c>
      <c r="D595" s="323"/>
      <c r="E595" s="323"/>
      <c r="F595" s="323"/>
      <c r="G595" s="323"/>
      <c r="H595" s="324"/>
      <c r="I595" s="339" t="s">
        <v>397</v>
      </c>
      <c r="J595" s="140">
        <v>44</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12</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88</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48</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24</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t="str">
        <f t="shared" ref="J600:J605" si="25">IF(SUM(L600:L600)=0,IF(COUNTIF(L600:L600,"未確認")&gt;0,"未確認",IF(COUNTIF(L600:L600,"~*")&gt;0,"*",SUM(L600:L600))),SUM(L600:L600))</f>
        <v>*</v>
      </c>
      <c r="K600" s="201" t="str">
        <f t="shared" ref="K600:K605" si="26">IF(OR(COUNTIF(L600:L600,"未確認")&gt;0,COUNTIF(L600:L600,"*")&gt;0),"※","")</f>
        <v>※</v>
      </c>
      <c r="L600" s="117" t="s">
        <v>541</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t="str">
        <f t="shared" si="25"/>
        <v>*</v>
      </c>
      <c r="K602" s="201" t="str">
        <f t="shared" si="26"/>
        <v>※</v>
      </c>
      <c r="L602" s="117" t="s">
        <v>541</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1049</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1050</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1049</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1050</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f t="shared" si="29"/>
        <v>17</v>
      </c>
      <c r="K632" s="201" t="str">
        <f t="shared" si="30"/>
        <v/>
      </c>
      <c r="L632" s="117">
        <v>17</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15</v>
      </c>
      <c r="K637" s="201" t="str">
        <f t="shared" si="30"/>
        <v/>
      </c>
      <c r="L637" s="117">
        <v>15</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1049</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1050</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18</v>
      </c>
      <c r="K646" s="201" t="str">
        <f t="shared" ref="K646:K660" si="32">IF(OR(COUNTIF(L646:L646,"未確認")&gt;0,COUNTIF(L646:L646,"*")&gt;0),"※","")</f>
        <v/>
      </c>
      <c r="L646" s="117">
        <v>18</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1049</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1050</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1049</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1050</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t="str">
        <f>IF(SUM(L684:L684)=0,IF(COUNTIF(L684:L684,"未確認")&gt;0,"未確認",IF(COUNTIF(L684:L684,"~*")&gt;0,"*",SUM(L684:L684))),SUM(L684:L684))</f>
        <v>*</v>
      </c>
      <c r="K684" s="201" t="str">
        <f>IF(OR(COUNTIF(L684:L684,"未確認")&gt;0,COUNTIF(L684:L684,"*")&gt;0),"※","")</f>
        <v>※</v>
      </c>
      <c r="L684" s="117" t="s">
        <v>541</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1049</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1050</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1049</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1050</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18ABB30-7B7C-4B07-B550-DD2CD25E66A7}"/>
  </hyperlinks>
  <printOptions horizontalCentered="1"/>
  <pageMargins left="0.19685039370078741" right="0.19685039370078741" top="0.39370078740157483" bottom="0.43307086614173229" header="0.19685039370078741" footer="0.1968503937007874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