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H３１．５\H31.5公表資料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<sst xmlns="http://schemas.openxmlformats.org/spreadsheetml/2006/main" count="194" uniqueCount="63">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</sst>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90" zoomScaleNormal="100" zoomScaleSheetLayoutView="90" workbookViewId="0">
      <selection activeCell="K9" sqref="K9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53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55</v>
      </c>
      <c r="D6" s="83" t="s">
        <v>57</v>
      </c>
      <c r="E6" s="83" t="s">
        <v>56</v>
      </c>
      <c r="F6" s="83" t="s">
        <v>58</v>
      </c>
      <c r="G6" s="15"/>
      <c r="H6" s="20"/>
      <c r="I6" s="74" t="s">
        <v>59</v>
      </c>
      <c r="J6" s="20"/>
      <c r="K6" s="74" t="s">
        <v>59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59</v>
      </c>
      <c r="R7" s="74" t="s">
        <v>31</v>
      </c>
      <c r="S7" s="13" t="s">
        <v>30</v>
      </c>
      <c r="T7" s="12" t="s">
        <v>32</v>
      </c>
      <c r="U7" s="74" t="s">
        <v>59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411</v>
      </c>
      <c r="C9" s="34">
        <f>C10+C11</f>
        <v>2598</v>
      </c>
      <c r="D9" s="64">
        <f>IF(B9-C9=0,"-",(1-(B9/(B9-C9)))*-1)</f>
        <v>-1.187928669410151</v>
      </c>
      <c r="E9" s="34">
        <f>E10+E11</f>
        <v>-4486</v>
      </c>
      <c r="F9" s="64">
        <f>IF(B9-E9=0,"-",(1-(B9/(B9-E9)))*-1)</f>
        <v>-0.91607106391668369</v>
      </c>
      <c r="G9" s="34">
        <f>G10+G11</f>
        <v>-275</v>
      </c>
      <c r="H9" s="34">
        <f>H10+H11</f>
        <v>328</v>
      </c>
      <c r="I9" s="34">
        <f>I10+I11</f>
        <v>4104</v>
      </c>
      <c r="J9" s="34">
        <f>J10+J11</f>
        <v>603</v>
      </c>
      <c r="K9" s="34">
        <f>K10+K11</f>
        <v>7417</v>
      </c>
      <c r="L9" s="51">
        <f t="shared" ref="L9:L19" si="0">M9-N9</f>
        <v>-6.0073135114430727</v>
      </c>
      <c r="M9" s="55">
        <v>7.1650866609211921</v>
      </c>
      <c r="N9" s="55">
        <v>13.172400172364265</v>
      </c>
      <c r="O9" s="34">
        <f t="shared" ref="O9:W9" si="1">O10+O11</f>
        <v>686</v>
      </c>
      <c r="P9" s="34">
        <f t="shared" si="1"/>
        <v>2992</v>
      </c>
      <c r="Q9" s="34">
        <f t="shared" si="1"/>
        <v>16304</v>
      </c>
      <c r="R9" s="34">
        <f t="shared" si="1"/>
        <v>2016</v>
      </c>
      <c r="S9" s="34">
        <f t="shared" si="1"/>
        <v>976</v>
      </c>
      <c r="T9" s="34">
        <f t="shared" si="1"/>
        <v>2306</v>
      </c>
      <c r="U9" s="34">
        <f t="shared" si="1"/>
        <v>17477</v>
      </c>
      <c r="V9" s="34">
        <f t="shared" si="1"/>
        <v>1330</v>
      </c>
      <c r="W9" s="34">
        <f t="shared" si="1"/>
        <v>976</v>
      </c>
      <c r="X9" s="51">
        <v>14.985516613999792</v>
      </c>
    </row>
    <row r="10" spans="1:24" ht="18.75" customHeight="1" x14ac:dyDescent="0.15">
      <c r="A10" s="6" t="s">
        <v>28</v>
      </c>
      <c r="B10" s="35">
        <f>B20+B21+B22+B23</f>
        <v>458</v>
      </c>
      <c r="C10" s="35">
        <f>C20+C21+C22+C23</f>
        <v>2132</v>
      </c>
      <c r="D10" s="65">
        <f t="shared" ref="D10:D38" si="2">IF(B10-C10=0,"-",(1-(B10/(B10-C10)))*-1)</f>
        <v>-1.2735961768219832</v>
      </c>
      <c r="E10" s="35">
        <f>E20+E21+E22+E23</f>
        <v>-2611</v>
      </c>
      <c r="F10" s="65">
        <f t="shared" ref="F10:F38" si="3">IF(B10-E10=0,"-",(1-(B10/(B10-E10)))*-1)</f>
        <v>-0.85076572173346365</v>
      </c>
      <c r="G10" s="35">
        <f>G20+G21+G22+G23</f>
        <v>-175</v>
      </c>
      <c r="H10" s="35">
        <f>H20+H21+H22+H23</f>
        <v>263</v>
      </c>
      <c r="I10" s="35">
        <f>I20+I21+I22+I23</f>
        <v>3260</v>
      </c>
      <c r="J10" s="35">
        <f>J20+J21+J22+J23</f>
        <v>438</v>
      </c>
      <c r="K10" s="35">
        <f>K20+K21+K22+K23</f>
        <v>5105</v>
      </c>
      <c r="L10" s="48">
        <f t="shared" si="0"/>
        <v>-5.1089291684462941</v>
      </c>
      <c r="M10" s="56">
        <v>7.6779906931507158</v>
      </c>
      <c r="N10" s="56">
        <v>12.78691986159701</v>
      </c>
      <c r="O10" s="35">
        <f t="shared" ref="O10:W10" si="4">O20+O21+O22+O23</f>
        <v>633</v>
      </c>
      <c r="P10" s="35">
        <f t="shared" si="4"/>
        <v>2438</v>
      </c>
      <c r="Q10" s="35">
        <f t="shared" si="4"/>
        <v>12366</v>
      </c>
      <c r="R10" s="35">
        <f t="shared" si="4"/>
        <v>1741</v>
      </c>
      <c r="S10" s="35">
        <f t="shared" si="4"/>
        <v>697</v>
      </c>
      <c r="T10" s="35">
        <f t="shared" si="4"/>
        <v>1805</v>
      </c>
      <c r="U10" s="35">
        <f t="shared" si="4"/>
        <v>13132</v>
      </c>
      <c r="V10" s="35">
        <f t="shared" si="4"/>
        <v>1142</v>
      </c>
      <c r="W10" s="35">
        <f t="shared" si="4"/>
        <v>663</v>
      </c>
      <c r="X10" s="48">
        <v>18.479726649294314</v>
      </c>
    </row>
    <row r="11" spans="1:24" ht="18.75" customHeight="1" x14ac:dyDescent="0.15">
      <c r="A11" s="2" t="s">
        <v>27</v>
      </c>
      <c r="B11" s="36">
        <f>B12+B13+B14+B15+B16</f>
        <v>-47</v>
      </c>
      <c r="C11" s="36">
        <f>C12+C13+C14+C15+C16</f>
        <v>466</v>
      </c>
      <c r="D11" s="66">
        <f t="shared" si="2"/>
        <v>-0.90838206627680318</v>
      </c>
      <c r="E11" s="36">
        <f>E12+E13+E14+E15+E16</f>
        <v>-1875</v>
      </c>
      <c r="F11" s="66">
        <f t="shared" si="3"/>
        <v>-1.025711159737418</v>
      </c>
      <c r="G11" s="36">
        <f>G12+G13+G14+G15+G16</f>
        <v>-100</v>
      </c>
      <c r="H11" s="36">
        <f>H12+H13+H14+H15+H16</f>
        <v>65</v>
      </c>
      <c r="I11" s="36">
        <f>I12+I13+I14+I15+I16</f>
        <v>844</v>
      </c>
      <c r="J11" s="36">
        <f>J12+J13+J14+J15+J16</f>
        <v>165</v>
      </c>
      <c r="K11" s="36">
        <f>K12+K13+K14+K15+K16</f>
        <v>2312</v>
      </c>
      <c r="L11" s="50">
        <f t="shared" si="0"/>
        <v>-8.6777075636325591</v>
      </c>
      <c r="M11" s="57">
        <v>5.6405099163611636</v>
      </c>
      <c r="N11" s="57">
        <v>14.318217479993724</v>
      </c>
      <c r="O11" s="36">
        <f t="shared" ref="O11:W11" si="5">O12+O13+O14+O15+O16</f>
        <v>53</v>
      </c>
      <c r="P11" s="36">
        <f t="shared" si="5"/>
        <v>554</v>
      </c>
      <c r="Q11" s="36">
        <f t="shared" si="5"/>
        <v>3938</v>
      </c>
      <c r="R11" s="36">
        <f t="shared" si="5"/>
        <v>275</v>
      </c>
      <c r="S11" s="36">
        <f t="shared" si="5"/>
        <v>279</v>
      </c>
      <c r="T11" s="36">
        <f t="shared" si="5"/>
        <v>501</v>
      </c>
      <c r="U11" s="36">
        <f t="shared" si="5"/>
        <v>4345</v>
      </c>
      <c r="V11" s="36">
        <f t="shared" si="5"/>
        <v>188</v>
      </c>
      <c r="W11" s="36">
        <f t="shared" si="5"/>
        <v>313</v>
      </c>
      <c r="X11" s="53">
        <v>4.5991850087252573</v>
      </c>
    </row>
    <row r="12" spans="1:24" ht="18.75" customHeight="1" x14ac:dyDescent="0.15">
      <c r="A12" s="6" t="s">
        <v>26</v>
      </c>
      <c r="B12" s="35">
        <f>B24</f>
        <v>-6</v>
      </c>
      <c r="C12" s="35">
        <f>C24</f>
        <v>34</v>
      </c>
      <c r="D12" s="65">
        <f t="shared" si="2"/>
        <v>-0.85</v>
      </c>
      <c r="E12" s="35">
        <f>E24</f>
        <v>-157</v>
      </c>
      <c r="F12" s="65">
        <f t="shared" si="3"/>
        <v>-1.0397350993377483</v>
      </c>
      <c r="G12" s="35">
        <f>G24</f>
        <v>-13</v>
      </c>
      <c r="H12" s="35">
        <f>H24</f>
        <v>2</v>
      </c>
      <c r="I12" s="35">
        <f>I24</f>
        <v>66</v>
      </c>
      <c r="J12" s="35">
        <f>J24</f>
        <v>15</v>
      </c>
      <c r="K12" s="35">
        <f>K24</f>
        <v>167</v>
      </c>
      <c r="L12" s="48">
        <f t="shared" si="0"/>
        <v>-14.365728125946106</v>
      </c>
      <c r="M12" s="56">
        <v>2.2101120193763246</v>
      </c>
      <c r="N12" s="56">
        <v>16.575840145322431</v>
      </c>
      <c r="O12" s="35">
        <f t="shared" ref="O12:W12" si="6">O24</f>
        <v>7</v>
      </c>
      <c r="P12" s="35">
        <f t="shared" si="6"/>
        <v>44</v>
      </c>
      <c r="Q12" s="35">
        <f t="shared" si="6"/>
        <v>313</v>
      </c>
      <c r="R12" s="35">
        <f t="shared" si="6"/>
        <v>26</v>
      </c>
      <c r="S12" s="35">
        <f t="shared" si="6"/>
        <v>18</v>
      </c>
      <c r="T12" s="35">
        <f t="shared" si="6"/>
        <v>37</v>
      </c>
      <c r="U12" s="35">
        <f t="shared" si="6"/>
        <v>369</v>
      </c>
      <c r="V12" s="35">
        <f t="shared" si="6"/>
        <v>12</v>
      </c>
      <c r="W12" s="35">
        <f t="shared" si="6"/>
        <v>25</v>
      </c>
      <c r="X12" s="48">
        <v>7.7353920678171306</v>
      </c>
    </row>
    <row r="13" spans="1:24" ht="18.75" customHeight="1" x14ac:dyDescent="0.15">
      <c r="A13" s="4" t="s">
        <v>25</v>
      </c>
      <c r="B13" s="37">
        <f>B25+B26+B27</f>
        <v>-4</v>
      </c>
      <c r="C13" s="37">
        <f>C25+C26+C27</f>
        <v>129</v>
      </c>
      <c r="D13" s="67">
        <f t="shared" si="2"/>
        <v>-0.96992481203007519</v>
      </c>
      <c r="E13" s="37">
        <f>E25+E26+E27</f>
        <v>-484</v>
      </c>
      <c r="F13" s="67">
        <f t="shared" si="3"/>
        <v>-1.0083333333333333</v>
      </c>
      <c r="G13" s="37">
        <f>G25+G26+G27</f>
        <v>-22</v>
      </c>
      <c r="H13" s="37">
        <f>H25+H26+H27</f>
        <v>12</v>
      </c>
      <c r="I13" s="37">
        <f>I25+I26+I27</f>
        <v>131</v>
      </c>
      <c r="J13" s="37">
        <f>J25+J26+J27</f>
        <v>34</v>
      </c>
      <c r="K13" s="37">
        <f>K25+K26+K27</f>
        <v>445</v>
      </c>
      <c r="L13" s="49">
        <f t="shared" si="0"/>
        <v>-10.438603333073342</v>
      </c>
      <c r="M13" s="58">
        <v>5.6937836362218235</v>
      </c>
      <c r="N13" s="58">
        <v>16.132386969295165</v>
      </c>
      <c r="O13" s="37">
        <f t="shared" ref="O13:W13" si="7">O25+O26+O27</f>
        <v>18</v>
      </c>
      <c r="P13" s="37">
        <f t="shared" si="7"/>
        <v>112</v>
      </c>
      <c r="Q13" s="37">
        <f t="shared" si="7"/>
        <v>647</v>
      </c>
      <c r="R13" s="37">
        <f t="shared" si="7"/>
        <v>65</v>
      </c>
      <c r="S13" s="37">
        <f t="shared" si="7"/>
        <v>47</v>
      </c>
      <c r="T13" s="37">
        <f t="shared" si="7"/>
        <v>94</v>
      </c>
      <c r="U13" s="37">
        <f t="shared" si="7"/>
        <v>817</v>
      </c>
      <c r="V13" s="37">
        <f t="shared" si="7"/>
        <v>41</v>
      </c>
      <c r="W13" s="37">
        <f t="shared" si="7"/>
        <v>53</v>
      </c>
      <c r="X13" s="49">
        <v>8.5406754543327352</v>
      </c>
    </row>
    <row r="14" spans="1:24" ht="18.75" customHeight="1" x14ac:dyDescent="0.15">
      <c r="A14" s="4" t="s">
        <v>24</v>
      </c>
      <c r="B14" s="37">
        <f>B28+B29+B30+B31</f>
        <v>-33</v>
      </c>
      <c r="C14" s="37">
        <f>C28+C29+C30+C31</f>
        <v>161</v>
      </c>
      <c r="D14" s="67">
        <f t="shared" si="2"/>
        <v>-0.82989690721649478</v>
      </c>
      <c r="E14" s="37">
        <f>E28+E29+E30+E31</f>
        <v>-593</v>
      </c>
      <c r="F14" s="67">
        <f t="shared" si="3"/>
        <v>-1.0589285714285714</v>
      </c>
      <c r="G14" s="37">
        <f>G28+G29+G30+G31</f>
        <v>-26</v>
      </c>
      <c r="H14" s="37">
        <f>H28+H29+H30+H31</f>
        <v>31</v>
      </c>
      <c r="I14" s="37">
        <f>I28+I29+I30+I31</f>
        <v>374</v>
      </c>
      <c r="J14" s="37">
        <f>J28+J29+J30+J31</f>
        <v>57</v>
      </c>
      <c r="K14" s="37">
        <f>K28+K29+K30+K31</f>
        <v>827</v>
      </c>
      <c r="L14" s="49">
        <f t="shared" si="0"/>
        <v>-5.9520449570687575</v>
      </c>
      <c r="M14" s="58">
        <v>7.0966689872742901</v>
      </c>
      <c r="N14" s="58">
        <v>13.048713944343048</v>
      </c>
      <c r="O14" s="37">
        <f t="shared" ref="O14:W14" si="8">O28+O29+O30+O31</f>
        <v>-7</v>
      </c>
      <c r="P14" s="37">
        <f t="shared" si="8"/>
        <v>184</v>
      </c>
      <c r="Q14" s="37">
        <f t="shared" si="8"/>
        <v>1456</v>
      </c>
      <c r="R14" s="37">
        <f t="shared" si="8"/>
        <v>86</v>
      </c>
      <c r="S14" s="37">
        <f t="shared" si="8"/>
        <v>98</v>
      </c>
      <c r="T14" s="37">
        <f t="shared" si="8"/>
        <v>191</v>
      </c>
      <c r="U14" s="37">
        <f t="shared" si="8"/>
        <v>1596</v>
      </c>
      <c r="V14" s="37">
        <f t="shared" si="8"/>
        <v>72</v>
      </c>
      <c r="W14" s="37">
        <f t="shared" si="8"/>
        <v>119</v>
      </c>
      <c r="X14" s="49">
        <v>-1.6024736422877339</v>
      </c>
    </row>
    <row r="15" spans="1:24" ht="18.75" customHeight="1" x14ac:dyDescent="0.15">
      <c r="A15" s="4" t="s">
        <v>23</v>
      </c>
      <c r="B15" s="37">
        <f>B32+B33+B34+B35</f>
        <v>20</v>
      </c>
      <c r="C15" s="37">
        <f>C32+C33+C34+C35</f>
        <v>110</v>
      </c>
      <c r="D15" s="67">
        <f t="shared" si="2"/>
        <v>-1.2222222222222223</v>
      </c>
      <c r="E15" s="37">
        <f>E32+E33+E34+E35</f>
        <v>-380</v>
      </c>
      <c r="F15" s="67">
        <f t="shared" si="3"/>
        <v>-0.95</v>
      </c>
      <c r="G15" s="37">
        <f>G32+G33+G34+G35</f>
        <v>-25</v>
      </c>
      <c r="H15" s="37">
        <f>H32+H33+H34+H35</f>
        <v>15</v>
      </c>
      <c r="I15" s="37">
        <f>I32+I33+I34+I35</f>
        <v>237</v>
      </c>
      <c r="J15" s="37">
        <f>J32+J33+J34+J35</f>
        <v>40</v>
      </c>
      <c r="K15" s="39">
        <f>K32+K33+K34+K35</f>
        <v>628</v>
      </c>
      <c r="L15" s="49">
        <f>M15-N15</f>
        <v>-7.5151125825632912</v>
      </c>
      <c r="M15" s="58">
        <v>4.5090675495379751</v>
      </c>
      <c r="N15" s="58">
        <v>12.024180132101266</v>
      </c>
      <c r="O15" s="39">
        <f t="shared" ref="O15:W15" si="9">O32+O33+O34+O35</f>
        <v>45</v>
      </c>
      <c r="P15" s="37">
        <f t="shared" si="9"/>
        <v>169</v>
      </c>
      <c r="Q15" s="37">
        <f t="shared" si="9"/>
        <v>1254</v>
      </c>
      <c r="R15" s="37">
        <f t="shared" si="9"/>
        <v>81</v>
      </c>
      <c r="S15" s="37">
        <f t="shared" si="9"/>
        <v>88</v>
      </c>
      <c r="T15" s="37">
        <f>T32+T33+T34+T35</f>
        <v>124</v>
      </c>
      <c r="U15" s="37">
        <f t="shared" si="9"/>
        <v>1243</v>
      </c>
      <c r="V15" s="37">
        <f t="shared" si="9"/>
        <v>52</v>
      </c>
      <c r="W15" s="37">
        <f t="shared" si="9"/>
        <v>72</v>
      </c>
      <c r="X15" s="49">
        <v>13.527202648613937</v>
      </c>
    </row>
    <row r="16" spans="1:24" ht="18.75" customHeight="1" x14ac:dyDescent="0.15">
      <c r="A16" s="2" t="s">
        <v>22</v>
      </c>
      <c r="B16" s="36">
        <f>B36+B37+B38</f>
        <v>-24</v>
      </c>
      <c r="C16" s="36">
        <f>C36+C37+C38</f>
        <v>32</v>
      </c>
      <c r="D16" s="66">
        <f t="shared" si="2"/>
        <v>-0.5714285714285714</v>
      </c>
      <c r="E16" s="36">
        <f>E36+E37+E38</f>
        <v>-261</v>
      </c>
      <c r="F16" s="66">
        <f t="shared" si="3"/>
        <v>-1.1012658227848102</v>
      </c>
      <c r="G16" s="36">
        <f>G36+G37+G38</f>
        <v>-14</v>
      </c>
      <c r="H16" s="36">
        <f>H36+H37+H38</f>
        <v>5</v>
      </c>
      <c r="I16" s="36">
        <f>I36+I37+I38</f>
        <v>36</v>
      </c>
      <c r="J16" s="36">
        <f>J36+J37+J38</f>
        <v>19</v>
      </c>
      <c r="K16" s="36">
        <f>K36+K37+K38</f>
        <v>245</v>
      </c>
      <c r="L16" s="50">
        <f t="shared" si="0"/>
        <v>-17.148226450552031</v>
      </c>
      <c r="M16" s="57">
        <v>6.1243665894828681</v>
      </c>
      <c r="N16" s="57">
        <v>23.272593040034899</v>
      </c>
      <c r="O16" s="36">
        <f t="shared" ref="O16:W16" si="10">O36+O37+O38</f>
        <v>-10</v>
      </c>
      <c r="P16" s="36">
        <f t="shared" si="10"/>
        <v>45</v>
      </c>
      <c r="Q16" s="36">
        <f t="shared" si="10"/>
        <v>268</v>
      </c>
      <c r="R16" s="36">
        <f t="shared" si="10"/>
        <v>17</v>
      </c>
      <c r="S16" s="36">
        <f t="shared" si="10"/>
        <v>28</v>
      </c>
      <c r="T16" s="36">
        <f t="shared" si="10"/>
        <v>55</v>
      </c>
      <c r="U16" s="36">
        <f t="shared" si="10"/>
        <v>320</v>
      </c>
      <c r="V16" s="36">
        <f t="shared" si="10"/>
        <v>11</v>
      </c>
      <c r="W16" s="36">
        <f t="shared" si="10"/>
        <v>44</v>
      </c>
      <c r="X16" s="53">
        <v>-12.248733178965729</v>
      </c>
    </row>
    <row r="17" spans="1:24" ht="18.75" customHeight="1" x14ac:dyDescent="0.15">
      <c r="A17" s="6" t="s">
        <v>21</v>
      </c>
      <c r="B17" s="35">
        <f>B12+B13+B20</f>
        <v>179</v>
      </c>
      <c r="C17" s="35">
        <f>C12+C13+C20</f>
        <v>971</v>
      </c>
      <c r="D17" s="65">
        <f t="shared" si="2"/>
        <v>-1.226010101010101</v>
      </c>
      <c r="E17" s="35">
        <f>E12+E13+E20</f>
        <v>-1935</v>
      </c>
      <c r="F17" s="65">
        <f t="shared" si="3"/>
        <v>-0.91532639545884575</v>
      </c>
      <c r="G17" s="35">
        <f>G12+G13+G20</f>
        <v>-123</v>
      </c>
      <c r="H17" s="35">
        <f>H12+H13+H20</f>
        <v>115</v>
      </c>
      <c r="I17" s="35">
        <f>I12+I13+I20</f>
        <v>1597</v>
      </c>
      <c r="J17" s="35">
        <f>J12+J13+J20</f>
        <v>238</v>
      </c>
      <c r="K17" s="35">
        <f>K12+K13+K20</f>
        <v>2878</v>
      </c>
      <c r="L17" s="48">
        <f t="shared" si="0"/>
        <v>-6.6285445992753562</v>
      </c>
      <c r="M17" s="56">
        <v>6.1974197472899668</v>
      </c>
      <c r="N17" s="56">
        <v>12.825964346565323</v>
      </c>
      <c r="O17" s="35">
        <f t="shared" ref="O17:W17" si="11">O12+O13+O20</f>
        <v>302</v>
      </c>
      <c r="P17" s="35">
        <f t="shared" si="11"/>
        <v>1258</v>
      </c>
      <c r="Q17" s="35">
        <f t="shared" si="11"/>
        <v>5688</v>
      </c>
      <c r="R17" s="35">
        <f t="shared" si="11"/>
        <v>913</v>
      </c>
      <c r="S17" s="35">
        <f t="shared" si="11"/>
        <v>345</v>
      </c>
      <c r="T17" s="35">
        <f t="shared" si="11"/>
        <v>956</v>
      </c>
      <c r="U17" s="35">
        <f t="shared" si="11"/>
        <v>6342</v>
      </c>
      <c r="V17" s="35">
        <f t="shared" si="11"/>
        <v>650</v>
      </c>
      <c r="W17" s="35">
        <f t="shared" si="11"/>
        <v>306</v>
      </c>
      <c r="X17" s="48">
        <v>16.274963162448422</v>
      </c>
    </row>
    <row r="18" spans="1:24" ht="18.75" customHeight="1" x14ac:dyDescent="0.15">
      <c r="A18" s="4" t="s">
        <v>20</v>
      </c>
      <c r="B18" s="37">
        <f>B14+B22</f>
        <v>-51</v>
      </c>
      <c r="C18" s="37">
        <f>C14+C22</f>
        <v>285</v>
      </c>
      <c r="D18" s="67">
        <f t="shared" si="2"/>
        <v>-0.8482142857142857</v>
      </c>
      <c r="E18" s="37">
        <f>E14+E22</f>
        <v>-1038</v>
      </c>
      <c r="F18" s="67">
        <f t="shared" si="3"/>
        <v>-1.0516717325227964</v>
      </c>
      <c r="G18" s="37">
        <f>G14+G22</f>
        <v>-43</v>
      </c>
      <c r="H18" s="37">
        <f>H14+H22</f>
        <v>64</v>
      </c>
      <c r="I18" s="37">
        <f>I14+I22</f>
        <v>727</v>
      </c>
      <c r="J18" s="37">
        <f>J14+J22</f>
        <v>107</v>
      </c>
      <c r="K18" s="37">
        <f>K14+K22</f>
        <v>1505</v>
      </c>
      <c r="L18" s="49">
        <f t="shared" si="0"/>
        <v>-5.2186721729560075</v>
      </c>
      <c r="M18" s="58">
        <v>7.7673260248647535</v>
      </c>
      <c r="N18" s="58">
        <v>12.985998197820761</v>
      </c>
      <c r="O18" s="37">
        <f t="shared" ref="O18:W18" si="12">O14+O22</f>
        <v>-8</v>
      </c>
      <c r="P18" s="37">
        <f t="shared" si="12"/>
        <v>399</v>
      </c>
      <c r="Q18" s="37">
        <f t="shared" si="12"/>
        <v>2805</v>
      </c>
      <c r="R18" s="37">
        <f t="shared" si="12"/>
        <v>201</v>
      </c>
      <c r="S18" s="37">
        <f t="shared" si="12"/>
        <v>198</v>
      </c>
      <c r="T18" s="37">
        <f t="shared" si="12"/>
        <v>407</v>
      </c>
      <c r="U18" s="37">
        <f t="shared" si="12"/>
        <v>3065</v>
      </c>
      <c r="V18" s="37">
        <f t="shared" si="12"/>
        <v>191</v>
      </c>
      <c r="W18" s="37">
        <f t="shared" si="12"/>
        <v>216</v>
      </c>
      <c r="X18" s="49">
        <v>-0.97091575310809475</v>
      </c>
    </row>
    <row r="19" spans="1:24" ht="18.75" customHeight="1" x14ac:dyDescent="0.15">
      <c r="A19" s="2" t="s">
        <v>19</v>
      </c>
      <c r="B19" s="36">
        <f>B15+B16+B21+B23</f>
        <v>283</v>
      </c>
      <c r="C19" s="36">
        <f>C15+C16+C21+C23</f>
        <v>1342</v>
      </c>
      <c r="D19" s="66">
        <f t="shared" si="2"/>
        <v>-1.267233238904627</v>
      </c>
      <c r="E19" s="36">
        <f>E15+E16+E21+E23</f>
        <v>-1513</v>
      </c>
      <c r="F19" s="66">
        <f t="shared" si="3"/>
        <v>-0.84242761692650336</v>
      </c>
      <c r="G19" s="36">
        <f>G15+G16+G21+G23</f>
        <v>-109</v>
      </c>
      <c r="H19" s="36">
        <f>H15+H16+H21+H23</f>
        <v>149</v>
      </c>
      <c r="I19" s="36">
        <f>I15+I16+I21+I23</f>
        <v>1780</v>
      </c>
      <c r="J19" s="36">
        <f>J15+J16+J21+J23</f>
        <v>258</v>
      </c>
      <c r="K19" s="38">
        <f>K15+K16+K21+K23</f>
        <v>3034</v>
      </c>
      <c r="L19" s="50">
        <f t="shared" si="0"/>
        <v>-5.7423484668066704</v>
      </c>
      <c r="M19" s="57">
        <v>7.8496323078366421</v>
      </c>
      <c r="N19" s="57">
        <v>13.591980774643313</v>
      </c>
      <c r="O19" s="38">
        <f t="shared" ref="O19:W19" si="13">O15+O16+O21+O23</f>
        <v>392</v>
      </c>
      <c r="P19" s="38">
        <f>P15+P16+P21+P23</f>
        <v>1335</v>
      </c>
      <c r="Q19" s="36">
        <f t="shared" si="13"/>
        <v>7811</v>
      </c>
      <c r="R19" s="36">
        <f t="shared" si="13"/>
        <v>902</v>
      </c>
      <c r="S19" s="36">
        <f t="shared" si="13"/>
        <v>433</v>
      </c>
      <c r="T19" s="36">
        <f t="shared" si="13"/>
        <v>943</v>
      </c>
      <c r="U19" s="36">
        <f t="shared" si="13"/>
        <v>8070</v>
      </c>
      <c r="V19" s="36">
        <f t="shared" si="13"/>
        <v>489</v>
      </c>
      <c r="W19" s="36">
        <f t="shared" si="13"/>
        <v>454</v>
      </c>
      <c r="X19" s="53">
        <v>20.651381642093718</v>
      </c>
    </row>
    <row r="20" spans="1:24" ht="18.75" customHeight="1" x14ac:dyDescent="0.15">
      <c r="A20" s="5" t="s">
        <v>18</v>
      </c>
      <c r="B20" s="40">
        <f>G20+O20</f>
        <v>189</v>
      </c>
      <c r="C20" s="40">
        <v>808</v>
      </c>
      <c r="D20" s="68">
        <f t="shared" si="2"/>
        <v>-1.3053311793214863</v>
      </c>
      <c r="E20" s="40">
        <f>I20-K20+Q20-U20</f>
        <v>-1294</v>
      </c>
      <c r="F20" s="68">
        <f t="shared" si="3"/>
        <v>-0.87255563047875928</v>
      </c>
      <c r="G20" s="40">
        <f>H20-J20</f>
        <v>-88</v>
      </c>
      <c r="H20" s="40">
        <v>101</v>
      </c>
      <c r="I20" s="40">
        <v>1400</v>
      </c>
      <c r="J20" s="40">
        <v>189</v>
      </c>
      <c r="K20" s="40">
        <v>2266</v>
      </c>
      <c r="L20" s="48">
        <f>M20-N20</f>
        <v>-5.6614881323787065</v>
      </c>
      <c r="M20" s="56">
        <v>6.4978443337528331</v>
      </c>
      <c r="N20" s="56">
        <v>12.15933246613154</v>
      </c>
      <c r="O20" s="40">
        <f>P20-T20</f>
        <v>277</v>
      </c>
      <c r="P20" s="40">
        <f>R20+S20</f>
        <v>1102</v>
      </c>
      <c r="Q20" s="41">
        <v>4728</v>
      </c>
      <c r="R20" s="41">
        <v>822</v>
      </c>
      <c r="S20" s="41">
        <v>280</v>
      </c>
      <c r="T20" s="41">
        <f>SUM(V20:W20)</f>
        <v>825</v>
      </c>
      <c r="U20" s="41">
        <v>5156</v>
      </c>
      <c r="V20" s="41">
        <v>597</v>
      </c>
      <c r="W20" s="41">
        <v>228</v>
      </c>
      <c r="X20" s="52">
        <v>17.820820598510259</v>
      </c>
    </row>
    <row r="21" spans="1:24" ht="18.75" customHeight="1" x14ac:dyDescent="0.15">
      <c r="A21" s="3" t="s">
        <v>17</v>
      </c>
      <c r="B21" s="42">
        <f t="shared" ref="B21:B38" si="14">G21+O21</f>
        <v>208</v>
      </c>
      <c r="C21" s="42">
        <v>918</v>
      </c>
      <c r="D21" s="69">
        <f t="shared" si="2"/>
        <v>-1.2929577464788733</v>
      </c>
      <c r="E21" s="42">
        <f t="shared" ref="E21:E38" si="15">I21-K21+Q21-U21</f>
        <v>-591</v>
      </c>
      <c r="F21" s="69">
        <f t="shared" si="3"/>
        <v>-0.73967459324155194</v>
      </c>
      <c r="G21" s="42">
        <f t="shared" ref="G21:G38" si="16">H21-J21</f>
        <v>-48</v>
      </c>
      <c r="H21" s="42">
        <v>113</v>
      </c>
      <c r="I21" s="42">
        <v>1280</v>
      </c>
      <c r="J21" s="42">
        <v>161</v>
      </c>
      <c r="K21" s="42">
        <v>1693</v>
      </c>
      <c r="L21" s="49">
        <f t="shared" ref="L21:L38" si="17">M21-N21</f>
        <v>-3.9561571082117339</v>
      </c>
      <c r="M21" s="58">
        <v>9.3134531922484616</v>
      </c>
      <c r="N21" s="58">
        <v>13.269610300460196</v>
      </c>
      <c r="O21" s="42">
        <f t="shared" ref="O21:O38" si="18">P21-T21</f>
        <v>256</v>
      </c>
      <c r="P21" s="42">
        <f t="shared" ref="P21:P38" si="19">R21+S21</f>
        <v>896</v>
      </c>
      <c r="Q21" s="42">
        <v>4971</v>
      </c>
      <c r="R21" s="42">
        <v>636</v>
      </c>
      <c r="S21" s="42">
        <v>260</v>
      </c>
      <c r="T21" s="42">
        <f t="shared" ref="T21:T38" si="20">SUM(V21:W21)</f>
        <v>640</v>
      </c>
      <c r="U21" s="42">
        <v>5149</v>
      </c>
      <c r="V21" s="42">
        <v>366</v>
      </c>
      <c r="W21" s="42">
        <v>274</v>
      </c>
      <c r="X21" s="49">
        <v>21.099504577129267</v>
      </c>
    </row>
    <row r="22" spans="1:24" ht="18.75" customHeight="1" x14ac:dyDescent="0.15">
      <c r="A22" s="3" t="s">
        <v>16</v>
      </c>
      <c r="B22" s="42">
        <f t="shared" si="14"/>
        <v>-18</v>
      </c>
      <c r="C22" s="42">
        <v>124</v>
      </c>
      <c r="D22" s="69">
        <f t="shared" si="2"/>
        <v>-0.87323943661971826</v>
      </c>
      <c r="E22" s="42">
        <f t="shared" si="15"/>
        <v>-445</v>
      </c>
      <c r="F22" s="69">
        <f t="shared" si="3"/>
        <v>-1.0421545667447307</v>
      </c>
      <c r="G22" s="42">
        <f t="shared" si="16"/>
        <v>-17</v>
      </c>
      <c r="H22" s="42">
        <v>33</v>
      </c>
      <c r="I22" s="42">
        <v>353</v>
      </c>
      <c r="J22" s="42">
        <v>50</v>
      </c>
      <c r="K22" s="42">
        <v>678</v>
      </c>
      <c r="L22" s="49">
        <f t="shared" si="17"/>
        <v>-4.3911794262097867</v>
      </c>
      <c r="M22" s="58">
        <v>8.5240541802895855</v>
      </c>
      <c r="N22" s="58">
        <v>12.915233606499372</v>
      </c>
      <c r="O22" s="42">
        <f t="shared" si="18"/>
        <v>-1</v>
      </c>
      <c r="P22" s="42">
        <f t="shared" si="19"/>
        <v>215</v>
      </c>
      <c r="Q22" s="42">
        <v>1349</v>
      </c>
      <c r="R22" s="42">
        <v>115</v>
      </c>
      <c r="S22" s="42">
        <v>100</v>
      </c>
      <c r="T22" s="42">
        <f t="shared" si="20"/>
        <v>216</v>
      </c>
      <c r="U22" s="42">
        <v>1469</v>
      </c>
      <c r="V22" s="42">
        <v>119</v>
      </c>
      <c r="W22" s="42">
        <v>97</v>
      </c>
      <c r="X22" s="49">
        <v>-0.25830467212998798</v>
      </c>
    </row>
    <row r="23" spans="1:24" ht="18.75" customHeight="1" x14ac:dyDescent="0.15">
      <c r="A23" s="1" t="s">
        <v>15</v>
      </c>
      <c r="B23" s="43">
        <f t="shared" si="14"/>
        <v>79</v>
      </c>
      <c r="C23" s="43">
        <v>282</v>
      </c>
      <c r="D23" s="70">
        <f t="shared" si="2"/>
        <v>-1.3891625615763548</v>
      </c>
      <c r="E23" s="43">
        <f t="shared" si="15"/>
        <v>-281</v>
      </c>
      <c r="F23" s="70">
        <f t="shared" si="3"/>
        <v>-0.78055555555555556</v>
      </c>
      <c r="G23" s="43">
        <f t="shared" si="16"/>
        <v>-22</v>
      </c>
      <c r="H23" s="43">
        <v>16</v>
      </c>
      <c r="I23" s="43">
        <v>227</v>
      </c>
      <c r="J23" s="43">
        <v>38</v>
      </c>
      <c r="K23" s="44">
        <v>468</v>
      </c>
      <c r="L23" s="50">
        <f t="shared" si="17"/>
        <v>-8.1308221952207376</v>
      </c>
      <c r="M23" s="57">
        <v>5.9133252328878081</v>
      </c>
      <c r="N23" s="57">
        <v>14.044147428108545</v>
      </c>
      <c r="O23" s="44">
        <f t="shared" si="18"/>
        <v>101</v>
      </c>
      <c r="P23" s="44">
        <f t="shared" si="19"/>
        <v>225</v>
      </c>
      <c r="Q23" s="43">
        <v>1318</v>
      </c>
      <c r="R23" s="43">
        <v>168</v>
      </c>
      <c r="S23" s="43">
        <v>57</v>
      </c>
      <c r="T23" s="43">
        <f t="shared" si="20"/>
        <v>124</v>
      </c>
      <c r="U23" s="43">
        <v>1358</v>
      </c>
      <c r="V23" s="43">
        <v>60</v>
      </c>
      <c r="W23" s="43">
        <v>64</v>
      </c>
      <c r="X23" s="54">
        <v>37.327865532604292</v>
      </c>
    </row>
    <row r="24" spans="1:24" ht="18.75" customHeight="1" x14ac:dyDescent="0.15">
      <c r="A24" s="7" t="s">
        <v>14</v>
      </c>
      <c r="B24" s="45">
        <f t="shared" si="14"/>
        <v>-6</v>
      </c>
      <c r="C24" s="45">
        <v>34</v>
      </c>
      <c r="D24" s="71">
        <f t="shared" si="2"/>
        <v>-0.85</v>
      </c>
      <c r="E24" s="40">
        <f t="shared" si="15"/>
        <v>-157</v>
      </c>
      <c r="F24" s="71">
        <f t="shared" si="3"/>
        <v>-1.0397350993377483</v>
      </c>
      <c r="G24" s="40">
        <f t="shared" si="16"/>
        <v>-13</v>
      </c>
      <c r="H24" s="45">
        <v>2</v>
      </c>
      <c r="I24" s="45">
        <v>66</v>
      </c>
      <c r="J24" s="45">
        <v>15</v>
      </c>
      <c r="K24" s="46">
        <v>167</v>
      </c>
      <c r="L24" s="51">
        <f t="shared" si="17"/>
        <v>-14.365728125946106</v>
      </c>
      <c r="M24" s="55">
        <v>2.2101120193763246</v>
      </c>
      <c r="N24" s="55">
        <v>16.575840145322431</v>
      </c>
      <c r="O24" s="40">
        <f t="shared" si="18"/>
        <v>7</v>
      </c>
      <c r="P24" s="45">
        <f t="shared" si="19"/>
        <v>44</v>
      </c>
      <c r="Q24" s="45">
        <v>313</v>
      </c>
      <c r="R24" s="45">
        <v>26</v>
      </c>
      <c r="S24" s="45">
        <v>18</v>
      </c>
      <c r="T24" s="45">
        <f t="shared" si="20"/>
        <v>37</v>
      </c>
      <c r="U24" s="45">
        <v>369</v>
      </c>
      <c r="V24" s="45">
        <v>12</v>
      </c>
      <c r="W24" s="45">
        <v>25</v>
      </c>
      <c r="X24" s="51">
        <v>7.7353920678171306</v>
      </c>
    </row>
    <row r="25" spans="1:24" ht="18.75" customHeight="1" x14ac:dyDescent="0.15">
      <c r="A25" s="5" t="s">
        <v>13</v>
      </c>
      <c r="B25" s="40">
        <f t="shared" si="14"/>
        <v>0</v>
      </c>
      <c r="C25" s="40">
        <v>27</v>
      </c>
      <c r="D25" s="68">
        <f t="shared" si="2"/>
        <v>-1</v>
      </c>
      <c r="E25" s="40">
        <f t="shared" si="15"/>
        <v>-73</v>
      </c>
      <c r="F25" s="68">
        <f t="shared" si="3"/>
        <v>-1</v>
      </c>
      <c r="G25" s="40">
        <f t="shared" si="16"/>
        <v>-4</v>
      </c>
      <c r="H25" s="40">
        <v>0</v>
      </c>
      <c r="I25" s="40">
        <v>13</v>
      </c>
      <c r="J25" s="40">
        <v>4</v>
      </c>
      <c r="K25" s="40">
        <v>59</v>
      </c>
      <c r="L25" s="48">
        <f t="shared" si="17"/>
        <v>-16.254731685593409</v>
      </c>
      <c r="M25" s="56">
        <v>0</v>
      </c>
      <c r="N25" s="56">
        <v>16.254731685593409</v>
      </c>
      <c r="O25" s="40">
        <f t="shared" si="18"/>
        <v>4</v>
      </c>
      <c r="P25" s="40">
        <f t="shared" si="19"/>
        <v>14</v>
      </c>
      <c r="Q25" s="40">
        <v>83</v>
      </c>
      <c r="R25" s="40">
        <v>8</v>
      </c>
      <c r="S25" s="40">
        <v>6</v>
      </c>
      <c r="T25" s="40">
        <f t="shared" si="20"/>
        <v>10</v>
      </c>
      <c r="U25" s="40">
        <v>110</v>
      </c>
      <c r="V25" s="40">
        <v>7</v>
      </c>
      <c r="W25" s="40">
        <v>3</v>
      </c>
      <c r="X25" s="52">
        <v>16.25473168559342</v>
      </c>
    </row>
    <row r="26" spans="1:24" ht="18.75" customHeight="1" x14ac:dyDescent="0.15">
      <c r="A26" s="3" t="s">
        <v>12</v>
      </c>
      <c r="B26" s="42">
        <f t="shared" si="14"/>
        <v>4</v>
      </c>
      <c r="C26" s="42">
        <v>49</v>
      </c>
      <c r="D26" s="69">
        <f t="shared" si="2"/>
        <v>-1.0888888888888888</v>
      </c>
      <c r="E26" s="42">
        <f t="shared" si="15"/>
        <v>-185</v>
      </c>
      <c r="F26" s="69">
        <f t="shared" si="3"/>
        <v>-0.97883597883597884</v>
      </c>
      <c r="G26" s="42">
        <f t="shared" si="16"/>
        <v>-3</v>
      </c>
      <c r="H26" s="42">
        <v>3</v>
      </c>
      <c r="I26" s="42">
        <v>36</v>
      </c>
      <c r="J26" s="42">
        <v>6</v>
      </c>
      <c r="K26" s="42">
        <v>132</v>
      </c>
      <c r="L26" s="49">
        <f t="shared" si="17"/>
        <v>-5.5580934977919902</v>
      </c>
      <c r="M26" s="58">
        <v>5.5580934977919902</v>
      </c>
      <c r="N26" s="58">
        <v>11.11618699558398</v>
      </c>
      <c r="O26" s="42">
        <f t="shared" si="18"/>
        <v>7</v>
      </c>
      <c r="P26" s="42">
        <f t="shared" si="19"/>
        <v>35</v>
      </c>
      <c r="Q26" s="42">
        <v>172</v>
      </c>
      <c r="R26" s="42">
        <v>26</v>
      </c>
      <c r="S26" s="42">
        <v>9</v>
      </c>
      <c r="T26" s="42">
        <f t="shared" si="20"/>
        <v>28</v>
      </c>
      <c r="U26" s="42">
        <v>261</v>
      </c>
      <c r="V26" s="42">
        <v>12</v>
      </c>
      <c r="W26" s="42">
        <v>16</v>
      </c>
      <c r="X26" s="49">
        <v>12.968884828181324</v>
      </c>
    </row>
    <row r="27" spans="1:24" ht="18.75" customHeight="1" x14ac:dyDescent="0.15">
      <c r="A27" s="1" t="s">
        <v>11</v>
      </c>
      <c r="B27" s="43">
        <f t="shared" si="14"/>
        <v>-8</v>
      </c>
      <c r="C27" s="43">
        <v>53</v>
      </c>
      <c r="D27" s="70">
        <f t="shared" si="2"/>
        <v>-0.86885245901639341</v>
      </c>
      <c r="E27" s="43">
        <f t="shared" si="15"/>
        <v>-226</v>
      </c>
      <c r="F27" s="70">
        <f t="shared" si="3"/>
        <v>-1.036697247706422</v>
      </c>
      <c r="G27" s="43">
        <f t="shared" si="16"/>
        <v>-15</v>
      </c>
      <c r="H27" s="43">
        <v>9</v>
      </c>
      <c r="I27" s="43">
        <v>82</v>
      </c>
      <c r="J27" s="44">
        <v>24</v>
      </c>
      <c r="K27" s="44">
        <v>254</v>
      </c>
      <c r="L27" s="50">
        <f t="shared" si="17"/>
        <v>-11.3487967166221</v>
      </c>
      <c r="M27" s="57">
        <v>6.8092780299732603</v>
      </c>
      <c r="N27" s="57">
        <v>18.158074746595361</v>
      </c>
      <c r="O27" s="44">
        <f t="shared" si="18"/>
        <v>7</v>
      </c>
      <c r="P27" s="44">
        <f t="shared" si="19"/>
        <v>63</v>
      </c>
      <c r="Q27" s="47">
        <v>392</v>
      </c>
      <c r="R27" s="47">
        <v>31</v>
      </c>
      <c r="S27" s="47">
        <v>32</v>
      </c>
      <c r="T27" s="47">
        <f t="shared" si="20"/>
        <v>56</v>
      </c>
      <c r="U27" s="47">
        <v>446</v>
      </c>
      <c r="V27" s="47">
        <v>22</v>
      </c>
      <c r="W27" s="47">
        <v>34</v>
      </c>
      <c r="X27" s="54">
        <v>5.2961051344236409</v>
      </c>
    </row>
    <row r="28" spans="1:24" ht="18.75" customHeight="1" x14ac:dyDescent="0.15">
      <c r="A28" s="5" t="s">
        <v>10</v>
      </c>
      <c r="B28" s="40">
        <f t="shared" si="14"/>
        <v>-11</v>
      </c>
      <c r="C28" s="40">
        <v>2</v>
      </c>
      <c r="D28" s="68">
        <f t="shared" si="2"/>
        <v>-0.15384615384615385</v>
      </c>
      <c r="E28" s="40">
        <f t="shared" si="15"/>
        <v>-105</v>
      </c>
      <c r="F28" s="68">
        <f t="shared" si="3"/>
        <v>-1.1170212765957448</v>
      </c>
      <c r="G28" s="40">
        <f>H28-J28</f>
        <v>-4</v>
      </c>
      <c r="H28" s="40">
        <v>3</v>
      </c>
      <c r="I28" s="40">
        <v>24</v>
      </c>
      <c r="J28" s="40">
        <v>7</v>
      </c>
      <c r="K28" s="40">
        <v>98</v>
      </c>
      <c r="L28" s="48">
        <f t="shared" si="17"/>
        <v>-7.9197179278546264</v>
      </c>
      <c r="M28" s="56">
        <v>5.9397884458909678</v>
      </c>
      <c r="N28" s="56">
        <v>13.859506373745594</v>
      </c>
      <c r="O28" s="40">
        <f t="shared" si="18"/>
        <v>-7</v>
      </c>
      <c r="P28" s="40">
        <f t="shared" si="19"/>
        <v>14</v>
      </c>
      <c r="Q28" s="40">
        <v>149</v>
      </c>
      <c r="R28" s="40">
        <v>9</v>
      </c>
      <c r="S28" s="40">
        <v>5</v>
      </c>
      <c r="T28" s="40">
        <f t="shared" si="20"/>
        <v>21</v>
      </c>
      <c r="U28" s="40">
        <v>180</v>
      </c>
      <c r="V28" s="40">
        <v>14</v>
      </c>
      <c r="W28" s="40">
        <v>7</v>
      </c>
      <c r="X28" s="48">
        <v>-13.859506373745585</v>
      </c>
    </row>
    <row r="29" spans="1:24" ht="18.75" customHeight="1" x14ac:dyDescent="0.15">
      <c r="A29" s="3" t="s">
        <v>9</v>
      </c>
      <c r="B29" s="42">
        <f t="shared" si="14"/>
        <v>-6</v>
      </c>
      <c r="C29" s="42">
        <v>75</v>
      </c>
      <c r="D29" s="69">
        <f t="shared" si="2"/>
        <v>-0.92592592592592593</v>
      </c>
      <c r="E29" s="42">
        <f t="shared" si="15"/>
        <v>-78</v>
      </c>
      <c r="F29" s="69">
        <f t="shared" si="3"/>
        <v>-1.0833333333333333</v>
      </c>
      <c r="G29" s="42">
        <f t="shared" si="16"/>
        <v>-5</v>
      </c>
      <c r="H29" s="42">
        <v>10</v>
      </c>
      <c r="I29" s="42">
        <v>137</v>
      </c>
      <c r="J29" s="42">
        <v>15</v>
      </c>
      <c r="K29" s="42">
        <v>252</v>
      </c>
      <c r="L29" s="49">
        <f t="shared" si="17"/>
        <v>-3.7721419565531926</v>
      </c>
      <c r="M29" s="58">
        <v>7.5442839131063844</v>
      </c>
      <c r="N29" s="58">
        <v>11.316425869659577</v>
      </c>
      <c r="O29" s="41">
        <f t="shared" si="18"/>
        <v>-1</v>
      </c>
      <c r="P29" s="41">
        <f t="shared" si="19"/>
        <v>65</v>
      </c>
      <c r="Q29" s="42">
        <v>540</v>
      </c>
      <c r="R29" s="42">
        <v>27</v>
      </c>
      <c r="S29" s="42">
        <v>38</v>
      </c>
      <c r="T29" s="42">
        <f t="shared" si="20"/>
        <v>66</v>
      </c>
      <c r="U29" s="42">
        <v>503</v>
      </c>
      <c r="V29" s="42">
        <v>21</v>
      </c>
      <c r="W29" s="42">
        <v>45</v>
      </c>
      <c r="X29" s="49">
        <v>-0.75442839131064687</v>
      </c>
    </row>
    <row r="30" spans="1:24" ht="18.75" customHeight="1" x14ac:dyDescent="0.15">
      <c r="A30" s="3" t="s">
        <v>8</v>
      </c>
      <c r="B30" s="42">
        <f t="shared" si="14"/>
        <v>-15</v>
      </c>
      <c r="C30" s="42">
        <v>35</v>
      </c>
      <c r="D30" s="69">
        <f t="shared" si="2"/>
        <v>-0.7</v>
      </c>
      <c r="E30" s="42">
        <f t="shared" si="15"/>
        <v>-246</v>
      </c>
      <c r="F30" s="69">
        <f t="shared" si="3"/>
        <v>-1.0649350649350648</v>
      </c>
      <c r="G30" s="42">
        <f t="shared" si="16"/>
        <v>-8</v>
      </c>
      <c r="H30" s="42">
        <v>11</v>
      </c>
      <c r="I30" s="42">
        <v>128</v>
      </c>
      <c r="J30" s="42">
        <v>19</v>
      </c>
      <c r="K30" s="42">
        <v>285</v>
      </c>
      <c r="L30" s="52">
        <f t="shared" si="17"/>
        <v>-5.873006295380037</v>
      </c>
      <c r="M30" s="59">
        <v>8.0753836561475474</v>
      </c>
      <c r="N30" s="59">
        <v>13.948389951527584</v>
      </c>
      <c r="O30" s="42">
        <f t="shared" si="18"/>
        <v>-7</v>
      </c>
      <c r="P30" s="42">
        <f t="shared" si="19"/>
        <v>62</v>
      </c>
      <c r="Q30" s="42">
        <v>436</v>
      </c>
      <c r="R30" s="42">
        <v>26</v>
      </c>
      <c r="S30" s="42">
        <v>36</v>
      </c>
      <c r="T30" s="42">
        <f t="shared" si="20"/>
        <v>69</v>
      </c>
      <c r="U30" s="42">
        <v>525</v>
      </c>
      <c r="V30" s="42">
        <v>27</v>
      </c>
      <c r="W30" s="42">
        <v>42</v>
      </c>
      <c r="X30" s="49">
        <v>-5.1388805084575182</v>
      </c>
    </row>
    <row r="31" spans="1:24" ht="18.75" customHeight="1" x14ac:dyDescent="0.15">
      <c r="A31" s="1" t="s">
        <v>7</v>
      </c>
      <c r="B31" s="43">
        <f t="shared" si="14"/>
        <v>-1</v>
      </c>
      <c r="C31" s="43">
        <v>49</v>
      </c>
      <c r="D31" s="70">
        <f t="shared" si="2"/>
        <v>-0.98</v>
      </c>
      <c r="E31" s="43">
        <f t="shared" si="15"/>
        <v>-164</v>
      </c>
      <c r="F31" s="70">
        <f t="shared" si="3"/>
        <v>-1.0061349693251533</v>
      </c>
      <c r="G31" s="43">
        <f t="shared" si="16"/>
        <v>-9</v>
      </c>
      <c r="H31" s="43">
        <v>7</v>
      </c>
      <c r="I31" s="43">
        <v>85</v>
      </c>
      <c r="J31" s="43">
        <v>16</v>
      </c>
      <c r="K31" s="44">
        <v>192</v>
      </c>
      <c r="L31" s="50">
        <f t="shared" si="17"/>
        <v>-7.6562718500908966</v>
      </c>
      <c r="M31" s="57">
        <v>5.9548781056262525</v>
      </c>
      <c r="N31" s="57">
        <v>13.611149955717149</v>
      </c>
      <c r="O31" s="43">
        <f t="shared" si="18"/>
        <v>8</v>
      </c>
      <c r="P31" s="43">
        <f t="shared" si="19"/>
        <v>43</v>
      </c>
      <c r="Q31" s="43">
        <v>331</v>
      </c>
      <c r="R31" s="43">
        <v>24</v>
      </c>
      <c r="S31" s="43">
        <v>19</v>
      </c>
      <c r="T31" s="43">
        <f t="shared" si="20"/>
        <v>35</v>
      </c>
      <c r="U31" s="43">
        <v>388</v>
      </c>
      <c r="V31" s="43">
        <v>10</v>
      </c>
      <c r="W31" s="43">
        <v>25</v>
      </c>
      <c r="X31" s="53">
        <v>6.8055749778585657</v>
      </c>
    </row>
    <row r="32" spans="1:24" ht="18.75" customHeight="1" x14ac:dyDescent="0.15">
      <c r="A32" s="5" t="s">
        <v>6</v>
      </c>
      <c r="B32" s="40">
        <f t="shared" si="14"/>
        <v>4</v>
      </c>
      <c r="C32" s="40">
        <v>20</v>
      </c>
      <c r="D32" s="68">
        <f t="shared" si="2"/>
        <v>-1.25</v>
      </c>
      <c r="E32" s="40">
        <f t="shared" si="15"/>
        <v>5</v>
      </c>
      <c r="F32" s="68">
        <f t="shared" si="3"/>
        <v>-5</v>
      </c>
      <c r="G32" s="40">
        <f t="shared" si="16"/>
        <v>2</v>
      </c>
      <c r="H32" s="40">
        <v>4</v>
      </c>
      <c r="I32" s="40">
        <v>38</v>
      </c>
      <c r="J32" s="40">
        <v>2</v>
      </c>
      <c r="K32" s="40">
        <v>34</v>
      </c>
      <c r="L32" s="48">
        <f t="shared" si="17"/>
        <v>6.9484104321340183</v>
      </c>
      <c r="M32" s="56">
        <v>13.896820864268037</v>
      </c>
      <c r="N32" s="56">
        <v>6.9484104321340183</v>
      </c>
      <c r="O32" s="40">
        <f t="shared" si="18"/>
        <v>2</v>
      </c>
      <c r="P32" s="40">
        <f t="shared" si="19"/>
        <v>13</v>
      </c>
      <c r="Q32" s="41">
        <v>223</v>
      </c>
      <c r="R32" s="41">
        <v>7</v>
      </c>
      <c r="S32" s="41">
        <v>6</v>
      </c>
      <c r="T32" s="41">
        <f t="shared" si="20"/>
        <v>11</v>
      </c>
      <c r="U32" s="41">
        <v>222</v>
      </c>
      <c r="V32" s="41">
        <v>2</v>
      </c>
      <c r="W32" s="41">
        <v>9</v>
      </c>
      <c r="X32" s="52">
        <v>6.9484104321340325</v>
      </c>
    </row>
    <row r="33" spans="1:24" ht="18.75" customHeight="1" x14ac:dyDescent="0.15">
      <c r="A33" s="3" t="s">
        <v>5</v>
      </c>
      <c r="B33" s="42">
        <f t="shared" si="14"/>
        <v>10</v>
      </c>
      <c r="C33" s="42">
        <v>39</v>
      </c>
      <c r="D33" s="69">
        <f t="shared" si="2"/>
        <v>-1.3448275862068966</v>
      </c>
      <c r="E33" s="42">
        <f t="shared" si="15"/>
        <v>-169</v>
      </c>
      <c r="F33" s="69">
        <f t="shared" si="3"/>
        <v>-0.94413407821229045</v>
      </c>
      <c r="G33" s="42">
        <f t="shared" si="16"/>
        <v>-8</v>
      </c>
      <c r="H33" s="42">
        <v>6</v>
      </c>
      <c r="I33" s="42">
        <v>83</v>
      </c>
      <c r="J33" s="42">
        <v>14</v>
      </c>
      <c r="K33" s="42">
        <v>266</v>
      </c>
      <c r="L33" s="49">
        <f t="shared" si="17"/>
        <v>-6.1798941798941796</v>
      </c>
      <c r="M33" s="58">
        <v>4.6349206349206353</v>
      </c>
      <c r="N33" s="58">
        <v>10.814814814814815</v>
      </c>
      <c r="O33" s="42">
        <f t="shared" si="18"/>
        <v>18</v>
      </c>
      <c r="P33" s="42">
        <f t="shared" si="19"/>
        <v>63</v>
      </c>
      <c r="Q33" s="42">
        <v>444</v>
      </c>
      <c r="R33" s="42">
        <v>29</v>
      </c>
      <c r="S33" s="42">
        <v>34</v>
      </c>
      <c r="T33" s="42">
        <f t="shared" si="20"/>
        <v>45</v>
      </c>
      <c r="U33" s="42">
        <v>430</v>
      </c>
      <c r="V33" s="42">
        <v>19</v>
      </c>
      <c r="W33" s="42">
        <v>26</v>
      </c>
      <c r="X33" s="49">
        <v>13.904761904761898</v>
      </c>
    </row>
    <row r="34" spans="1:24" ht="18.75" customHeight="1" x14ac:dyDescent="0.15">
      <c r="A34" s="3" t="s">
        <v>4</v>
      </c>
      <c r="B34" s="42">
        <f t="shared" si="14"/>
        <v>-9</v>
      </c>
      <c r="C34" s="42">
        <v>23</v>
      </c>
      <c r="D34" s="69">
        <f t="shared" si="2"/>
        <v>-0.71875</v>
      </c>
      <c r="E34" s="42">
        <f t="shared" si="15"/>
        <v>-153</v>
      </c>
      <c r="F34" s="69">
        <f t="shared" si="3"/>
        <v>-1.0625</v>
      </c>
      <c r="G34" s="42">
        <f t="shared" si="16"/>
        <v>-16</v>
      </c>
      <c r="H34" s="42">
        <v>1</v>
      </c>
      <c r="I34" s="42">
        <v>46</v>
      </c>
      <c r="J34" s="42">
        <v>17</v>
      </c>
      <c r="K34" s="42">
        <v>174</v>
      </c>
      <c r="L34" s="49">
        <f t="shared" si="17"/>
        <v>-18.506195138954904</v>
      </c>
      <c r="M34" s="58">
        <v>1.1566371961846817</v>
      </c>
      <c r="N34" s="58">
        <v>19.662832335139587</v>
      </c>
      <c r="O34" s="42">
        <f>P34-T34</f>
        <v>7</v>
      </c>
      <c r="P34" s="42">
        <f t="shared" si="19"/>
        <v>41</v>
      </c>
      <c r="Q34" s="42">
        <v>272</v>
      </c>
      <c r="R34" s="42">
        <v>24</v>
      </c>
      <c r="S34" s="42">
        <v>17</v>
      </c>
      <c r="T34" s="42">
        <f t="shared" si="20"/>
        <v>34</v>
      </c>
      <c r="U34" s="42">
        <v>297</v>
      </c>
      <c r="V34" s="42">
        <v>10</v>
      </c>
      <c r="W34" s="42">
        <v>24</v>
      </c>
      <c r="X34" s="49">
        <v>8.0964603732927785</v>
      </c>
    </row>
    <row r="35" spans="1:24" ht="18.75" customHeight="1" x14ac:dyDescent="0.15">
      <c r="A35" s="1" t="s">
        <v>3</v>
      </c>
      <c r="B35" s="43">
        <f t="shared" si="14"/>
        <v>15</v>
      </c>
      <c r="C35" s="43">
        <v>28</v>
      </c>
      <c r="D35" s="70">
        <f t="shared" si="2"/>
        <v>-2.1538461538461537</v>
      </c>
      <c r="E35" s="43">
        <f t="shared" si="15"/>
        <v>-63</v>
      </c>
      <c r="F35" s="70">
        <f t="shared" si="3"/>
        <v>-0.80769230769230771</v>
      </c>
      <c r="G35" s="43">
        <f t="shared" si="16"/>
        <v>-3</v>
      </c>
      <c r="H35" s="43">
        <v>4</v>
      </c>
      <c r="I35" s="43">
        <v>70</v>
      </c>
      <c r="J35" s="43">
        <v>7</v>
      </c>
      <c r="K35" s="44">
        <v>154</v>
      </c>
      <c r="L35" s="50">
        <f t="shared" si="17"/>
        <v>-3.4102588059422594</v>
      </c>
      <c r="M35" s="57">
        <v>4.5470117412563456</v>
      </c>
      <c r="N35" s="57">
        <v>7.9572705471986049</v>
      </c>
      <c r="O35" s="44">
        <f t="shared" si="18"/>
        <v>18</v>
      </c>
      <c r="P35" s="44">
        <f t="shared" si="19"/>
        <v>52</v>
      </c>
      <c r="Q35" s="47">
        <v>315</v>
      </c>
      <c r="R35" s="47">
        <v>21</v>
      </c>
      <c r="S35" s="47">
        <v>31</v>
      </c>
      <c r="T35" s="47">
        <f t="shared" si="20"/>
        <v>34</v>
      </c>
      <c r="U35" s="47">
        <v>294</v>
      </c>
      <c r="V35" s="47">
        <v>21</v>
      </c>
      <c r="W35" s="47">
        <v>13</v>
      </c>
      <c r="X35" s="54">
        <v>20.461552835653563</v>
      </c>
    </row>
    <row r="36" spans="1:24" ht="18.75" customHeight="1" x14ac:dyDescent="0.15">
      <c r="A36" s="5" t="s">
        <v>2</v>
      </c>
      <c r="B36" s="40">
        <f t="shared" si="14"/>
        <v>-15</v>
      </c>
      <c r="C36" s="40">
        <v>1</v>
      </c>
      <c r="D36" s="68">
        <f t="shared" si="2"/>
        <v>-6.25E-2</v>
      </c>
      <c r="E36" s="40">
        <f t="shared" si="15"/>
        <v>-107</v>
      </c>
      <c r="F36" s="68">
        <f t="shared" si="3"/>
        <v>-1.1630434782608696</v>
      </c>
      <c r="G36" s="40">
        <f t="shared" si="16"/>
        <v>-9</v>
      </c>
      <c r="H36" s="40">
        <v>5</v>
      </c>
      <c r="I36" s="40">
        <v>17</v>
      </c>
      <c r="J36" s="40">
        <v>14</v>
      </c>
      <c r="K36" s="40">
        <v>117</v>
      </c>
      <c r="L36" s="48">
        <f t="shared" si="17"/>
        <v>-25.849858356940508</v>
      </c>
      <c r="M36" s="56">
        <v>14.361032420522506</v>
      </c>
      <c r="N36" s="56">
        <v>40.210890777463014</v>
      </c>
      <c r="O36" s="40">
        <f t="shared" si="18"/>
        <v>-6</v>
      </c>
      <c r="P36" s="40">
        <f t="shared" si="19"/>
        <v>14</v>
      </c>
      <c r="Q36" s="40">
        <v>118</v>
      </c>
      <c r="R36" s="40">
        <v>9</v>
      </c>
      <c r="S36" s="40">
        <v>5</v>
      </c>
      <c r="T36" s="40">
        <f t="shared" si="20"/>
        <v>20</v>
      </c>
      <c r="U36" s="40">
        <v>125</v>
      </c>
      <c r="V36" s="40">
        <v>7</v>
      </c>
      <c r="W36" s="40">
        <v>13</v>
      </c>
      <c r="X36" s="48">
        <v>-17.233238904627008</v>
      </c>
    </row>
    <row r="37" spans="1:24" ht="18.75" customHeight="1" x14ac:dyDescent="0.15">
      <c r="A37" s="3" t="s">
        <v>1</v>
      </c>
      <c r="B37" s="42">
        <f t="shared" si="14"/>
        <v>-4</v>
      </c>
      <c r="C37" s="42">
        <v>19</v>
      </c>
      <c r="D37" s="69">
        <f t="shared" si="2"/>
        <v>-0.82608695652173914</v>
      </c>
      <c r="E37" s="42">
        <f t="shared" si="15"/>
        <v>-94</v>
      </c>
      <c r="F37" s="69">
        <f t="shared" si="3"/>
        <v>-1.0444444444444445</v>
      </c>
      <c r="G37" s="42">
        <f t="shared" si="16"/>
        <v>-4</v>
      </c>
      <c r="H37" s="42">
        <v>0</v>
      </c>
      <c r="I37" s="42">
        <v>11</v>
      </c>
      <c r="J37" s="42">
        <v>4</v>
      </c>
      <c r="K37" s="42">
        <v>77</v>
      </c>
      <c r="L37" s="49">
        <f t="shared" si="17"/>
        <v>-16.530797101449277</v>
      </c>
      <c r="M37" s="58">
        <v>0</v>
      </c>
      <c r="N37" s="58">
        <v>16.530797101449277</v>
      </c>
      <c r="O37" s="42">
        <f>P37-T37</f>
        <v>0</v>
      </c>
      <c r="P37" s="41">
        <f t="shared" si="19"/>
        <v>19</v>
      </c>
      <c r="Q37" s="42">
        <v>86</v>
      </c>
      <c r="R37" s="42">
        <v>2</v>
      </c>
      <c r="S37" s="42">
        <v>17</v>
      </c>
      <c r="T37" s="42">
        <f t="shared" si="20"/>
        <v>19</v>
      </c>
      <c r="U37" s="42">
        <v>114</v>
      </c>
      <c r="V37" s="42">
        <v>0</v>
      </c>
      <c r="W37" s="42">
        <v>19</v>
      </c>
      <c r="X37" s="49">
        <v>0</v>
      </c>
    </row>
    <row r="38" spans="1:24" ht="18.75" customHeight="1" x14ac:dyDescent="0.15">
      <c r="A38" s="1" t="s">
        <v>0</v>
      </c>
      <c r="B38" s="43">
        <f t="shared" si="14"/>
        <v>-5</v>
      </c>
      <c r="C38" s="43">
        <v>12</v>
      </c>
      <c r="D38" s="70">
        <f t="shared" si="2"/>
        <v>-0.70588235294117641</v>
      </c>
      <c r="E38" s="43">
        <f t="shared" si="15"/>
        <v>-60</v>
      </c>
      <c r="F38" s="70">
        <f t="shared" si="3"/>
        <v>-1.0909090909090908</v>
      </c>
      <c r="G38" s="43">
        <f t="shared" si="16"/>
        <v>-1</v>
      </c>
      <c r="H38" s="43">
        <v>0</v>
      </c>
      <c r="I38" s="43">
        <v>8</v>
      </c>
      <c r="J38" s="43">
        <v>1</v>
      </c>
      <c r="K38" s="44">
        <v>51</v>
      </c>
      <c r="L38" s="50">
        <f t="shared" si="17"/>
        <v>-4.4194212374379465</v>
      </c>
      <c r="M38" s="57">
        <v>0</v>
      </c>
      <c r="N38" s="57">
        <v>4.4194212374379465</v>
      </c>
      <c r="O38" s="44">
        <f t="shared" si="18"/>
        <v>-4</v>
      </c>
      <c r="P38" s="43">
        <f t="shared" si="19"/>
        <v>12</v>
      </c>
      <c r="Q38" s="43">
        <v>64</v>
      </c>
      <c r="R38" s="43">
        <v>6</v>
      </c>
      <c r="S38" s="43">
        <v>6</v>
      </c>
      <c r="T38" s="43">
        <f t="shared" si="20"/>
        <v>16</v>
      </c>
      <c r="U38" s="43">
        <v>81</v>
      </c>
      <c r="V38" s="43">
        <v>4</v>
      </c>
      <c r="W38" s="43">
        <v>12</v>
      </c>
      <c r="X38" s="53">
        <v>-17.677684949751786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V9" sqref="V9:V38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299</v>
      </c>
      <c r="C9" s="34">
        <f t="shared" si="0"/>
        <v>1482</v>
      </c>
      <c r="D9" s="34">
        <f t="shared" si="0"/>
        <v>-2088</v>
      </c>
      <c r="E9" s="34">
        <f t="shared" si="0"/>
        <v>-126</v>
      </c>
      <c r="F9" s="34">
        <f t="shared" si="0"/>
        <v>168</v>
      </c>
      <c r="G9" s="34">
        <f t="shared" si="0"/>
        <v>2154</v>
      </c>
      <c r="H9" s="34">
        <f t="shared" si="0"/>
        <v>294</v>
      </c>
      <c r="I9" s="34">
        <f>I10+I11</f>
        <v>3576</v>
      </c>
      <c r="J9" s="51">
        <f>K9-L9</f>
        <v>-5.7575734813601862</v>
      </c>
      <c r="K9" s="51">
        <v>7.6767646418135786</v>
      </c>
      <c r="L9" s="51">
        <v>13.434338123173765</v>
      </c>
      <c r="M9" s="34">
        <f t="shared" ref="M9:U9" si="1">M10+M11</f>
        <v>425</v>
      </c>
      <c r="N9" s="34">
        <f t="shared" si="1"/>
        <v>1665</v>
      </c>
      <c r="O9" s="34">
        <f t="shared" si="1"/>
        <v>8460</v>
      </c>
      <c r="P9" s="34">
        <f t="shared" si="1"/>
        <v>1164</v>
      </c>
      <c r="Q9" s="34">
        <f t="shared" si="1"/>
        <v>501</v>
      </c>
      <c r="R9" s="34">
        <f>R10+R11</f>
        <v>1240</v>
      </c>
      <c r="S9" s="34">
        <f t="shared" si="1"/>
        <v>9126</v>
      </c>
      <c r="T9" s="34">
        <f t="shared" si="1"/>
        <v>739</v>
      </c>
      <c r="U9" s="34">
        <f t="shared" si="1"/>
        <v>501</v>
      </c>
      <c r="V9" s="51">
        <v>19.420386742683149</v>
      </c>
    </row>
    <row r="10" spans="1:22" ht="15" customHeight="1" x14ac:dyDescent="0.15">
      <c r="A10" s="6" t="s">
        <v>28</v>
      </c>
      <c r="B10" s="35">
        <f t="shared" ref="B10:I10" si="2">B20+B21+B22+B23</f>
        <v>307</v>
      </c>
      <c r="C10" s="35">
        <f t="shared" si="2"/>
        <v>1222</v>
      </c>
      <c r="D10" s="35">
        <f t="shared" si="2"/>
        <v>-1227</v>
      </c>
      <c r="E10" s="35">
        <f t="shared" si="2"/>
        <v>-82</v>
      </c>
      <c r="F10" s="35">
        <f t="shared" si="2"/>
        <v>135</v>
      </c>
      <c r="G10" s="35">
        <f t="shared" si="2"/>
        <v>1719</v>
      </c>
      <c r="H10" s="35">
        <f t="shared" si="2"/>
        <v>217</v>
      </c>
      <c r="I10" s="35">
        <f t="shared" si="2"/>
        <v>2491</v>
      </c>
      <c r="J10" s="48">
        <f t="shared" ref="J10:J38" si="3">K10-L10</f>
        <v>-4.9902795423548536</v>
      </c>
      <c r="K10" s="48">
        <v>8.215704124608596</v>
      </c>
      <c r="L10" s="48">
        <v>13.20598366696345</v>
      </c>
      <c r="M10" s="35">
        <f t="shared" ref="M10:U10" si="4">M20+M21+M22+M23</f>
        <v>389</v>
      </c>
      <c r="N10" s="35">
        <f t="shared" si="4"/>
        <v>1387</v>
      </c>
      <c r="O10" s="35">
        <f t="shared" si="4"/>
        <v>6624</v>
      </c>
      <c r="P10" s="35">
        <f t="shared" si="4"/>
        <v>1009</v>
      </c>
      <c r="Q10" s="35">
        <f t="shared" si="4"/>
        <v>378</v>
      </c>
      <c r="R10" s="35">
        <f t="shared" si="4"/>
        <v>998</v>
      </c>
      <c r="S10" s="35">
        <f t="shared" si="4"/>
        <v>7079</v>
      </c>
      <c r="T10" s="35">
        <f t="shared" si="4"/>
        <v>644</v>
      </c>
      <c r="U10" s="35">
        <f t="shared" si="4"/>
        <v>354</v>
      </c>
      <c r="V10" s="48">
        <v>23.673399292390719</v>
      </c>
    </row>
    <row r="11" spans="1:22" ht="15" customHeight="1" x14ac:dyDescent="0.15">
      <c r="A11" s="2" t="s">
        <v>27</v>
      </c>
      <c r="B11" s="36">
        <f t="shared" ref="B11:I11" si="5">B12+B13+B14+B15+B16</f>
        <v>-8</v>
      </c>
      <c r="C11" s="36">
        <f t="shared" si="5"/>
        <v>260</v>
      </c>
      <c r="D11" s="36">
        <f t="shared" si="5"/>
        <v>-861</v>
      </c>
      <c r="E11" s="36">
        <f t="shared" si="5"/>
        <v>-44</v>
      </c>
      <c r="F11" s="36">
        <f t="shared" si="5"/>
        <v>33</v>
      </c>
      <c r="G11" s="36">
        <f t="shared" si="5"/>
        <v>435</v>
      </c>
      <c r="H11" s="36">
        <f t="shared" si="5"/>
        <v>77</v>
      </c>
      <c r="I11" s="36">
        <f t="shared" si="5"/>
        <v>1085</v>
      </c>
      <c r="J11" s="53">
        <f t="shared" si="3"/>
        <v>-8.0700273355844985</v>
      </c>
      <c r="K11" s="53">
        <v>6.0525205016883756</v>
      </c>
      <c r="L11" s="53">
        <v>14.122547837272874</v>
      </c>
      <c r="M11" s="36">
        <f t="shared" ref="M11:U11" si="6">M12+M13+M14+M15+M16</f>
        <v>36</v>
      </c>
      <c r="N11" s="36">
        <f t="shared" si="6"/>
        <v>278</v>
      </c>
      <c r="O11" s="36">
        <f t="shared" si="6"/>
        <v>1836</v>
      </c>
      <c r="P11" s="36">
        <f t="shared" si="6"/>
        <v>155</v>
      </c>
      <c r="Q11" s="36">
        <f t="shared" si="6"/>
        <v>123</v>
      </c>
      <c r="R11" s="36">
        <f t="shared" si="6"/>
        <v>242</v>
      </c>
      <c r="S11" s="36">
        <f t="shared" si="6"/>
        <v>2047</v>
      </c>
      <c r="T11" s="36">
        <f t="shared" si="6"/>
        <v>95</v>
      </c>
      <c r="U11" s="36">
        <f t="shared" si="6"/>
        <v>147</v>
      </c>
      <c r="V11" s="53">
        <v>6.602749638205502</v>
      </c>
    </row>
    <row r="12" spans="1:22" ht="15" customHeight="1" x14ac:dyDescent="0.15">
      <c r="A12" s="6" t="s">
        <v>26</v>
      </c>
      <c r="B12" s="35">
        <f t="shared" ref="B12:I12" si="7">B24</f>
        <v>-4</v>
      </c>
      <c r="C12" s="35">
        <f t="shared" si="7"/>
        <v>10</v>
      </c>
      <c r="D12" s="35">
        <f t="shared" si="7"/>
        <v>-56</v>
      </c>
      <c r="E12" s="35">
        <f t="shared" si="7"/>
        <v>-4</v>
      </c>
      <c r="F12" s="35">
        <f t="shared" si="7"/>
        <v>2</v>
      </c>
      <c r="G12" s="35">
        <f t="shared" si="7"/>
        <v>37</v>
      </c>
      <c r="H12" s="35">
        <f t="shared" si="7"/>
        <v>6</v>
      </c>
      <c r="I12" s="35">
        <f t="shared" si="7"/>
        <v>74</v>
      </c>
      <c r="J12" s="48">
        <f t="shared" si="3"/>
        <v>-9.2857597150670976</v>
      </c>
      <c r="K12" s="48">
        <v>4.6428798575335497</v>
      </c>
      <c r="L12" s="48">
        <v>13.928639572600648</v>
      </c>
      <c r="M12" s="35">
        <f t="shared" ref="M12:U12" si="8">M24</f>
        <v>0</v>
      </c>
      <c r="N12" s="35">
        <f t="shared" si="8"/>
        <v>19</v>
      </c>
      <c r="O12" s="35">
        <f t="shared" si="8"/>
        <v>147</v>
      </c>
      <c r="P12" s="35">
        <f t="shared" si="8"/>
        <v>10</v>
      </c>
      <c r="Q12" s="35">
        <f t="shared" si="8"/>
        <v>9</v>
      </c>
      <c r="R12" s="35">
        <f t="shared" si="8"/>
        <v>19</v>
      </c>
      <c r="S12" s="35">
        <f t="shared" si="8"/>
        <v>166</v>
      </c>
      <c r="T12" s="35">
        <f t="shared" si="8"/>
        <v>6</v>
      </c>
      <c r="U12" s="35">
        <f t="shared" si="8"/>
        <v>13</v>
      </c>
      <c r="V12" s="48">
        <v>0</v>
      </c>
    </row>
    <row r="13" spans="1:22" ht="15" customHeight="1" x14ac:dyDescent="0.15">
      <c r="A13" s="4" t="s">
        <v>25</v>
      </c>
      <c r="B13" s="37">
        <f t="shared" ref="B13:I13" si="9">B25+B26+B27</f>
        <v>1</v>
      </c>
      <c r="C13" s="37">
        <f t="shared" si="9"/>
        <v>65</v>
      </c>
      <c r="D13" s="37">
        <f t="shared" si="9"/>
        <v>-257</v>
      </c>
      <c r="E13" s="37">
        <f t="shared" si="9"/>
        <v>-12</v>
      </c>
      <c r="F13" s="37">
        <f t="shared" si="9"/>
        <v>7</v>
      </c>
      <c r="G13" s="37">
        <f t="shared" si="9"/>
        <v>63</v>
      </c>
      <c r="H13" s="37">
        <f t="shared" si="9"/>
        <v>19</v>
      </c>
      <c r="I13" s="37">
        <f t="shared" si="9"/>
        <v>218</v>
      </c>
      <c r="J13" s="49">
        <f t="shared" si="3"/>
        <v>-12.034289482360698</v>
      </c>
      <c r="K13" s="49">
        <v>7.0200021980437413</v>
      </c>
      <c r="L13" s="49">
        <v>19.05429168040444</v>
      </c>
      <c r="M13" s="37">
        <f t="shared" ref="M13:U13" si="10">M25+M26+M27</f>
        <v>13</v>
      </c>
      <c r="N13" s="37">
        <f t="shared" si="10"/>
        <v>59</v>
      </c>
      <c r="O13" s="37">
        <f t="shared" si="10"/>
        <v>309</v>
      </c>
      <c r="P13" s="37">
        <f t="shared" si="10"/>
        <v>38</v>
      </c>
      <c r="Q13" s="37">
        <f t="shared" si="10"/>
        <v>21</v>
      </c>
      <c r="R13" s="37">
        <f t="shared" si="10"/>
        <v>46</v>
      </c>
      <c r="S13" s="37">
        <f t="shared" si="10"/>
        <v>411</v>
      </c>
      <c r="T13" s="37">
        <f t="shared" si="10"/>
        <v>22</v>
      </c>
      <c r="U13" s="37">
        <f t="shared" si="10"/>
        <v>24</v>
      </c>
      <c r="V13" s="49">
        <v>13.03714693922408</v>
      </c>
    </row>
    <row r="14" spans="1:22" ht="15" customHeight="1" x14ac:dyDescent="0.15">
      <c r="A14" s="4" t="s">
        <v>24</v>
      </c>
      <c r="B14" s="37">
        <f t="shared" ref="B14:I14" si="11">B28+B29+B30+B31</f>
        <v>-22</v>
      </c>
      <c r="C14" s="37">
        <f t="shared" si="11"/>
        <v>87</v>
      </c>
      <c r="D14" s="37">
        <f t="shared" si="11"/>
        <v>-308</v>
      </c>
      <c r="E14" s="37">
        <f t="shared" si="11"/>
        <v>-10</v>
      </c>
      <c r="F14" s="37">
        <f t="shared" si="11"/>
        <v>16</v>
      </c>
      <c r="G14" s="37">
        <f t="shared" si="11"/>
        <v>195</v>
      </c>
      <c r="H14" s="37">
        <f t="shared" si="11"/>
        <v>26</v>
      </c>
      <c r="I14" s="37">
        <f t="shared" si="11"/>
        <v>385</v>
      </c>
      <c r="J14" s="49">
        <f t="shared" si="3"/>
        <v>-4.8324529001337213</v>
      </c>
      <c r="K14" s="49">
        <v>7.7319246402139514</v>
      </c>
      <c r="L14" s="49">
        <v>12.564377540347673</v>
      </c>
      <c r="M14" s="37">
        <f t="shared" ref="M14:U14" si="12">M28+M29+M30+M31</f>
        <v>-12</v>
      </c>
      <c r="N14" s="37">
        <f t="shared" si="12"/>
        <v>73</v>
      </c>
      <c r="O14" s="37">
        <f t="shared" si="12"/>
        <v>631</v>
      </c>
      <c r="P14" s="37">
        <f t="shared" si="12"/>
        <v>40</v>
      </c>
      <c r="Q14" s="37">
        <f t="shared" si="12"/>
        <v>33</v>
      </c>
      <c r="R14" s="37">
        <f t="shared" si="12"/>
        <v>85</v>
      </c>
      <c r="S14" s="37">
        <f t="shared" si="12"/>
        <v>749</v>
      </c>
      <c r="T14" s="37">
        <f t="shared" si="12"/>
        <v>31</v>
      </c>
      <c r="U14" s="37">
        <f t="shared" si="12"/>
        <v>54</v>
      </c>
      <c r="V14" s="49">
        <v>-5.7989434801604673</v>
      </c>
    </row>
    <row r="15" spans="1:22" ht="15" customHeight="1" x14ac:dyDescent="0.15">
      <c r="A15" s="4" t="s">
        <v>23</v>
      </c>
      <c r="B15" s="37">
        <f t="shared" ref="B15:I15" si="13">B32+B33+B34+B35</f>
        <v>27</v>
      </c>
      <c r="C15" s="37">
        <f t="shared" si="13"/>
        <v>82</v>
      </c>
      <c r="D15" s="37">
        <f t="shared" si="13"/>
        <v>-128</v>
      </c>
      <c r="E15" s="37">
        <f t="shared" si="13"/>
        <v>-14</v>
      </c>
      <c r="F15" s="37">
        <f t="shared" si="13"/>
        <v>5</v>
      </c>
      <c r="G15" s="37">
        <f t="shared" si="13"/>
        <v>120</v>
      </c>
      <c r="H15" s="37">
        <f t="shared" si="13"/>
        <v>19</v>
      </c>
      <c r="I15" s="37">
        <f t="shared" si="13"/>
        <v>297</v>
      </c>
      <c r="J15" s="49">
        <f t="shared" si="3"/>
        <v>-8.8881931399151188</v>
      </c>
      <c r="K15" s="49">
        <v>3.174354692826828</v>
      </c>
      <c r="L15" s="49">
        <v>12.062547832741947</v>
      </c>
      <c r="M15" s="37">
        <f t="shared" ref="M15:U15" si="14">M32+M33+M34+M35</f>
        <v>41</v>
      </c>
      <c r="N15" s="37">
        <f t="shared" si="14"/>
        <v>100</v>
      </c>
      <c r="O15" s="37">
        <f t="shared" si="14"/>
        <v>615</v>
      </c>
      <c r="P15" s="37">
        <f t="shared" si="14"/>
        <v>55</v>
      </c>
      <c r="Q15" s="37">
        <f t="shared" si="14"/>
        <v>45</v>
      </c>
      <c r="R15" s="37">
        <f t="shared" si="14"/>
        <v>59</v>
      </c>
      <c r="S15" s="37">
        <f t="shared" si="14"/>
        <v>566</v>
      </c>
      <c r="T15" s="37">
        <f t="shared" si="14"/>
        <v>27</v>
      </c>
      <c r="U15" s="37">
        <f t="shared" si="14"/>
        <v>32</v>
      </c>
      <c r="V15" s="49">
        <v>26.029708481180009</v>
      </c>
    </row>
    <row r="16" spans="1:22" ht="15" customHeight="1" x14ac:dyDescent="0.15">
      <c r="A16" s="2" t="s">
        <v>22</v>
      </c>
      <c r="B16" s="36">
        <f t="shared" ref="B16:I16" si="15">B36+B37+B38</f>
        <v>-10</v>
      </c>
      <c r="C16" s="36">
        <f t="shared" si="15"/>
        <v>16</v>
      </c>
      <c r="D16" s="36">
        <f t="shared" si="15"/>
        <v>-112</v>
      </c>
      <c r="E16" s="36">
        <f t="shared" si="15"/>
        <v>-4</v>
      </c>
      <c r="F16" s="36">
        <f t="shared" si="15"/>
        <v>3</v>
      </c>
      <c r="G16" s="36">
        <f t="shared" si="15"/>
        <v>20</v>
      </c>
      <c r="H16" s="36">
        <f t="shared" si="15"/>
        <v>7</v>
      </c>
      <c r="I16" s="36">
        <f t="shared" si="15"/>
        <v>111</v>
      </c>
      <c r="J16" s="53">
        <f t="shared" si="3"/>
        <v>-10.529352372710228</v>
      </c>
      <c r="K16" s="53">
        <v>7.8970142795326703</v>
      </c>
      <c r="L16" s="53">
        <v>18.426366652242898</v>
      </c>
      <c r="M16" s="36">
        <f t="shared" ref="M16:U16" si="16">M36+M37+M38</f>
        <v>-6</v>
      </c>
      <c r="N16" s="36">
        <f t="shared" si="16"/>
        <v>27</v>
      </c>
      <c r="O16" s="36">
        <f t="shared" si="16"/>
        <v>134</v>
      </c>
      <c r="P16" s="36">
        <f t="shared" si="16"/>
        <v>12</v>
      </c>
      <c r="Q16" s="36">
        <f t="shared" si="16"/>
        <v>15</v>
      </c>
      <c r="R16" s="36">
        <f t="shared" si="16"/>
        <v>33</v>
      </c>
      <c r="S16" s="36">
        <f t="shared" si="16"/>
        <v>155</v>
      </c>
      <c r="T16" s="36">
        <f t="shared" si="16"/>
        <v>9</v>
      </c>
      <c r="U16" s="36">
        <f t="shared" si="16"/>
        <v>24</v>
      </c>
      <c r="V16" s="53">
        <v>-15.794028559065353</v>
      </c>
    </row>
    <row r="17" spans="1:22" ht="15" customHeight="1" x14ac:dyDescent="0.15">
      <c r="A17" s="6" t="s">
        <v>21</v>
      </c>
      <c r="B17" s="35">
        <f t="shared" ref="B17:I17" si="17">B12+B13+B20</f>
        <v>103</v>
      </c>
      <c r="C17" s="35">
        <f t="shared" si="17"/>
        <v>531</v>
      </c>
      <c r="D17" s="35">
        <f t="shared" si="17"/>
        <v>-970</v>
      </c>
      <c r="E17" s="35">
        <f t="shared" si="17"/>
        <v>-62</v>
      </c>
      <c r="F17" s="35">
        <f t="shared" si="17"/>
        <v>57</v>
      </c>
      <c r="G17" s="35">
        <f t="shared" si="17"/>
        <v>814</v>
      </c>
      <c r="H17" s="35">
        <f t="shared" si="17"/>
        <v>119</v>
      </c>
      <c r="I17" s="35">
        <f t="shared" si="17"/>
        <v>1408</v>
      </c>
      <c r="J17" s="48">
        <f t="shared" si="3"/>
        <v>-6.9014943580359889</v>
      </c>
      <c r="K17" s="48">
        <v>6.3449222323879235</v>
      </c>
      <c r="L17" s="48">
        <v>13.246416590423912</v>
      </c>
      <c r="M17" s="35">
        <f t="shared" ref="M17:U17" si="18">M12+M13+M20</f>
        <v>165</v>
      </c>
      <c r="N17" s="35">
        <f t="shared" si="18"/>
        <v>694</v>
      </c>
      <c r="O17" s="35">
        <f t="shared" si="18"/>
        <v>2998</v>
      </c>
      <c r="P17" s="35">
        <f t="shared" si="18"/>
        <v>515</v>
      </c>
      <c r="Q17" s="35">
        <f t="shared" si="18"/>
        <v>179</v>
      </c>
      <c r="R17" s="35">
        <f t="shared" si="18"/>
        <v>529</v>
      </c>
      <c r="S17" s="35">
        <f t="shared" si="18"/>
        <v>3374</v>
      </c>
      <c r="T17" s="35">
        <f t="shared" si="18"/>
        <v>367</v>
      </c>
      <c r="U17" s="35">
        <f t="shared" si="18"/>
        <v>162</v>
      </c>
      <c r="V17" s="48">
        <v>18.366880146386087</v>
      </c>
    </row>
    <row r="18" spans="1:22" ht="15" customHeight="1" x14ac:dyDescent="0.15">
      <c r="A18" s="4" t="s">
        <v>20</v>
      </c>
      <c r="B18" s="37">
        <f t="shared" ref="B18:I18" si="19">B14+B22</f>
        <v>-8</v>
      </c>
      <c r="C18" s="37">
        <f t="shared" si="19"/>
        <v>168</v>
      </c>
      <c r="D18" s="37">
        <f t="shared" si="19"/>
        <v>-516</v>
      </c>
      <c r="E18" s="37">
        <f t="shared" si="19"/>
        <v>-12</v>
      </c>
      <c r="F18" s="37">
        <f t="shared" si="19"/>
        <v>36</v>
      </c>
      <c r="G18" s="37">
        <f t="shared" si="19"/>
        <v>379</v>
      </c>
      <c r="H18" s="37">
        <f t="shared" si="19"/>
        <v>48</v>
      </c>
      <c r="I18" s="37">
        <f t="shared" si="19"/>
        <v>727</v>
      </c>
      <c r="J18" s="49">
        <f t="shared" si="3"/>
        <v>-3.0796490043874449</v>
      </c>
      <c r="K18" s="49">
        <v>9.2389470131623348</v>
      </c>
      <c r="L18" s="49">
        <v>12.31859601754978</v>
      </c>
      <c r="M18" s="37">
        <f t="shared" ref="M18:U18" si="20">M14+M22</f>
        <v>4</v>
      </c>
      <c r="N18" s="37">
        <f t="shared" si="20"/>
        <v>201</v>
      </c>
      <c r="O18" s="37">
        <f t="shared" si="20"/>
        <v>1309</v>
      </c>
      <c r="P18" s="37">
        <f t="shared" si="20"/>
        <v>110</v>
      </c>
      <c r="Q18" s="37">
        <f t="shared" si="20"/>
        <v>91</v>
      </c>
      <c r="R18" s="37">
        <f t="shared" si="20"/>
        <v>197</v>
      </c>
      <c r="S18" s="37">
        <f t="shared" si="20"/>
        <v>1477</v>
      </c>
      <c r="T18" s="37">
        <f t="shared" si="20"/>
        <v>102</v>
      </c>
      <c r="U18" s="37">
        <f t="shared" si="20"/>
        <v>95</v>
      </c>
      <c r="V18" s="49">
        <v>1.0265496681291495</v>
      </c>
    </row>
    <row r="19" spans="1:22" ht="15" customHeight="1" x14ac:dyDescent="0.15">
      <c r="A19" s="2" t="s">
        <v>19</v>
      </c>
      <c r="B19" s="36">
        <f t="shared" ref="B19:I19" si="21">B15+B16+B21+B23</f>
        <v>204</v>
      </c>
      <c r="C19" s="36">
        <f t="shared" si="21"/>
        <v>783</v>
      </c>
      <c r="D19" s="36">
        <f t="shared" si="21"/>
        <v>-602</v>
      </c>
      <c r="E19" s="36">
        <f t="shared" si="21"/>
        <v>-52</v>
      </c>
      <c r="F19" s="36">
        <f t="shared" si="21"/>
        <v>75</v>
      </c>
      <c r="G19" s="36">
        <f t="shared" si="21"/>
        <v>961</v>
      </c>
      <c r="H19" s="36">
        <f t="shared" si="21"/>
        <v>127</v>
      </c>
      <c r="I19" s="36">
        <f t="shared" si="21"/>
        <v>1441</v>
      </c>
      <c r="J19" s="53">
        <f t="shared" si="3"/>
        <v>-5.7751407272174031</v>
      </c>
      <c r="K19" s="53">
        <v>8.3295298950251038</v>
      </c>
      <c r="L19" s="53">
        <v>14.104670622242507</v>
      </c>
      <c r="M19" s="36">
        <f t="shared" ref="M19:U19" si="22">M15+M16+M21+M23</f>
        <v>256</v>
      </c>
      <c r="N19" s="36">
        <f t="shared" si="22"/>
        <v>770</v>
      </c>
      <c r="O19" s="36">
        <f t="shared" si="22"/>
        <v>4153</v>
      </c>
      <c r="P19" s="36">
        <f t="shared" si="22"/>
        <v>539</v>
      </c>
      <c r="Q19" s="36">
        <f t="shared" si="22"/>
        <v>231</v>
      </c>
      <c r="R19" s="36">
        <f t="shared" si="22"/>
        <v>514</v>
      </c>
      <c r="S19" s="36">
        <f t="shared" si="22"/>
        <v>4275</v>
      </c>
      <c r="T19" s="36">
        <f t="shared" si="22"/>
        <v>270</v>
      </c>
      <c r="U19" s="36">
        <f t="shared" si="22"/>
        <v>244</v>
      </c>
      <c r="V19" s="53">
        <v>28.431462041685684</v>
      </c>
    </row>
    <row r="20" spans="1:22" ht="15" customHeight="1" x14ac:dyDescent="0.15">
      <c r="A20" s="5" t="s">
        <v>18</v>
      </c>
      <c r="B20" s="40">
        <f>E20+M20</f>
        <v>106</v>
      </c>
      <c r="C20" s="40">
        <v>456</v>
      </c>
      <c r="D20" s="40">
        <f>G20-I20+O20-S20</f>
        <v>-657</v>
      </c>
      <c r="E20" s="40">
        <f>F20-H20</f>
        <v>-46</v>
      </c>
      <c r="F20" s="40">
        <v>48</v>
      </c>
      <c r="G20" s="40">
        <v>714</v>
      </c>
      <c r="H20" s="40">
        <v>94</v>
      </c>
      <c r="I20" s="40">
        <v>1116</v>
      </c>
      <c r="J20" s="61">
        <f t="shared" si="3"/>
        <v>-6.0881641592422975</v>
      </c>
      <c r="K20" s="61">
        <v>6.3528669487745715</v>
      </c>
      <c r="L20" s="61">
        <v>12.441031108016869</v>
      </c>
      <c r="M20" s="40">
        <f>N20-R20</f>
        <v>152</v>
      </c>
      <c r="N20" s="40">
        <f>SUM(P20:Q20)</f>
        <v>616</v>
      </c>
      <c r="O20" s="41">
        <v>2542</v>
      </c>
      <c r="P20" s="41">
        <v>467</v>
      </c>
      <c r="Q20" s="41">
        <v>149</v>
      </c>
      <c r="R20" s="41">
        <f>SUM(T20:U20)</f>
        <v>464</v>
      </c>
      <c r="S20" s="41">
        <v>2797</v>
      </c>
      <c r="T20" s="41">
        <v>339</v>
      </c>
      <c r="U20" s="41">
        <v>125</v>
      </c>
      <c r="V20" s="52">
        <v>20.11741200445281</v>
      </c>
    </row>
    <row r="21" spans="1:22" ht="15" customHeight="1" x14ac:dyDescent="0.15">
      <c r="A21" s="3" t="s">
        <v>17</v>
      </c>
      <c r="B21" s="42">
        <f t="shared" ref="B21:B38" si="23">E21+M21</f>
        <v>136</v>
      </c>
      <c r="C21" s="42">
        <v>540</v>
      </c>
      <c r="D21" s="42">
        <f t="shared" ref="D21:D38" si="24">G21-I21+O21-S21</f>
        <v>-245</v>
      </c>
      <c r="E21" s="42">
        <f t="shared" ref="E21:E38" si="25">F21-H21</f>
        <v>-16</v>
      </c>
      <c r="F21" s="42">
        <v>61</v>
      </c>
      <c r="G21" s="42">
        <v>707</v>
      </c>
      <c r="H21" s="42">
        <v>77</v>
      </c>
      <c r="I21" s="42">
        <v>786</v>
      </c>
      <c r="J21" s="62">
        <f t="shared" si="3"/>
        <v>-2.7808332023865656</v>
      </c>
      <c r="K21" s="62">
        <v>10.601926584098775</v>
      </c>
      <c r="L21" s="62">
        <v>13.382759786485341</v>
      </c>
      <c r="M21" s="42">
        <f t="shared" ref="M21:M38" si="26">N21-R21</f>
        <v>152</v>
      </c>
      <c r="N21" s="42">
        <f>SUM(P21:Q21)</f>
        <v>503</v>
      </c>
      <c r="O21" s="42">
        <v>2669</v>
      </c>
      <c r="P21" s="42">
        <v>366</v>
      </c>
      <c r="Q21" s="42">
        <v>137</v>
      </c>
      <c r="R21" s="42">
        <f t="shared" ref="R21:R38" si="27">SUM(T21:U21)</f>
        <v>351</v>
      </c>
      <c r="S21" s="42">
        <v>2835</v>
      </c>
      <c r="T21" s="42">
        <v>200</v>
      </c>
      <c r="U21" s="42">
        <v>151</v>
      </c>
      <c r="V21" s="49">
        <v>26.417915422672365</v>
      </c>
    </row>
    <row r="22" spans="1:22" ht="15" customHeight="1" x14ac:dyDescent="0.15">
      <c r="A22" s="3" t="s">
        <v>16</v>
      </c>
      <c r="B22" s="42">
        <f t="shared" si="23"/>
        <v>14</v>
      </c>
      <c r="C22" s="42">
        <v>81</v>
      </c>
      <c r="D22" s="42">
        <f t="shared" si="24"/>
        <v>-208</v>
      </c>
      <c r="E22" s="42">
        <f t="shared" si="25"/>
        <v>-2</v>
      </c>
      <c r="F22" s="42">
        <v>20</v>
      </c>
      <c r="G22" s="42">
        <v>184</v>
      </c>
      <c r="H22" s="42">
        <v>22</v>
      </c>
      <c r="I22" s="42">
        <v>342</v>
      </c>
      <c r="J22" s="62">
        <f t="shared" si="3"/>
        <v>-1.0945676457799163</v>
      </c>
      <c r="K22" s="62">
        <v>10.945676457799168</v>
      </c>
      <c r="L22" s="62">
        <v>12.040244103579084</v>
      </c>
      <c r="M22" s="42">
        <f>N22-R22</f>
        <v>16</v>
      </c>
      <c r="N22" s="42">
        <f t="shared" ref="N22:N38" si="28">SUM(P22:Q22)</f>
        <v>128</v>
      </c>
      <c r="O22" s="42">
        <v>678</v>
      </c>
      <c r="P22" s="42">
        <v>70</v>
      </c>
      <c r="Q22" s="42">
        <v>58</v>
      </c>
      <c r="R22" s="42">
        <f t="shared" si="27"/>
        <v>112</v>
      </c>
      <c r="S22" s="42">
        <v>728</v>
      </c>
      <c r="T22" s="42">
        <v>71</v>
      </c>
      <c r="U22" s="42">
        <v>41</v>
      </c>
      <c r="V22" s="49">
        <v>8.756541166239316</v>
      </c>
    </row>
    <row r="23" spans="1:22" ht="15" customHeight="1" x14ac:dyDescent="0.15">
      <c r="A23" s="1" t="s">
        <v>15</v>
      </c>
      <c r="B23" s="43">
        <f t="shared" si="23"/>
        <v>51</v>
      </c>
      <c r="C23" s="43">
        <v>145</v>
      </c>
      <c r="D23" s="43">
        <f t="shared" si="24"/>
        <v>-117</v>
      </c>
      <c r="E23" s="43">
        <f t="shared" si="25"/>
        <v>-18</v>
      </c>
      <c r="F23" s="43">
        <v>6</v>
      </c>
      <c r="G23" s="43">
        <v>114</v>
      </c>
      <c r="H23" s="43">
        <v>24</v>
      </c>
      <c r="I23" s="43">
        <v>247</v>
      </c>
      <c r="J23" s="63">
        <f t="shared" si="3"/>
        <v>-13.895057420214453</v>
      </c>
      <c r="K23" s="63">
        <v>4.631685806738151</v>
      </c>
      <c r="L23" s="63">
        <v>18.526743226952604</v>
      </c>
      <c r="M23" s="43">
        <f t="shared" si="26"/>
        <v>69</v>
      </c>
      <c r="N23" s="43">
        <f t="shared" si="28"/>
        <v>140</v>
      </c>
      <c r="O23" s="43">
        <v>735</v>
      </c>
      <c r="P23" s="43">
        <v>106</v>
      </c>
      <c r="Q23" s="43">
        <v>34</v>
      </c>
      <c r="R23" s="43">
        <f t="shared" si="27"/>
        <v>71</v>
      </c>
      <c r="S23" s="47">
        <v>719</v>
      </c>
      <c r="T23" s="47">
        <v>34</v>
      </c>
      <c r="U23" s="47">
        <v>37</v>
      </c>
      <c r="V23" s="54">
        <v>53.264386777488738</v>
      </c>
    </row>
    <row r="24" spans="1:22" ht="15" customHeight="1" x14ac:dyDescent="0.15">
      <c r="A24" s="7" t="s">
        <v>14</v>
      </c>
      <c r="B24" s="45">
        <f t="shared" si="23"/>
        <v>-4</v>
      </c>
      <c r="C24" s="45">
        <v>10</v>
      </c>
      <c r="D24" s="45">
        <f t="shared" si="24"/>
        <v>-56</v>
      </c>
      <c r="E24" s="40">
        <f t="shared" si="25"/>
        <v>-4</v>
      </c>
      <c r="F24" s="45">
        <v>2</v>
      </c>
      <c r="G24" s="45">
        <v>37</v>
      </c>
      <c r="H24" s="45">
        <v>6</v>
      </c>
      <c r="I24" s="46">
        <v>74</v>
      </c>
      <c r="J24" s="73">
        <f t="shared" si="3"/>
        <v>-9.2857597150670976</v>
      </c>
      <c r="K24" s="73">
        <v>4.6428798575335497</v>
      </c>
      <c r="L24" s="73">
        <v>13.928639572600648</v>
      </c>
      <c r="M24" s="40">
        <f t="shared" si="26"/>
        <v>0</v>
      </c>
      <c r="N24" s="45">
        <f t="shared" si="28"/>
        <v>19</v>
      </c>
      <c r="O24" s="45">
        <v>147</v>
      </c>
      <c r="P24" s="45">
        <v>10</v>
      </c>
      <c r="Q24" s="45">
        <v>9</v>
      </c>
      <c r="R24" s="45">
        <f t="shared" si="27"/>
        <v>19</v>
      </c>
      <c r="S24" s="45">
        <v>166</v>
      </c>
      <c r="T24" s="45">
        <v>6</v>
      </c>
      <c r="U24" s="45">
        <v>13</v>
      </c>
      <c r="V24" s="51">
        <v>0</v>
      </c>
    </row>
    <row r="25" spans="1:22" ht="15" customHeight="1" x14ac:dyDescent="0.15">
      <c r="A25" s="5" t="s">
        <v>13</v>
      </c>
      <c r="B25" s="40">
        <f t="shared" si="23"/>
        <v>0</v>
      </c>
      <c r="C25" s="40">
        <v>15</v>
      </c>
      <c r="D25" s="40">
        <f t="shared" si="24"/>
        <v>-38</v>
      </c>
      <c r="E25" s="40">
        <f t="shared" si="25"/>
        <v>-2</v>
      </c>
      <c r="F25" s="40">
        <v>0</v>
      </c>
      <c r="G25" s="40">
        <v>4</v>
      </c>
      <c r="H25" s="40">
        <v>2</v>
      </c>
      <c r="I25" s="40">
        <v>26</v>
      </c>
      <c r="J25" s="61">
        <f t="shared" si="3"/>
        <v>-17.294479981047143</v>
      </c>
      <c r="K25" s="61">
        <v>0</v>
      </c>
      <c r="L25" s="61">
        <v>17.294479981047143</v>
      </c>
      <c r="M25" s="40">
        <f t="shared" si="26"/>
        <v>2</v>
      </c>
      <c r="N25" s="40">
        <f t="shared" si="28"/>
        <v>7</v>
      </c>
      <c r="O25" s="40">
        <v>39</v>
      </c>
      <c r="P25" s="40">
        <v>4</v>
      </c>
      <c r="Q25" s="40">
        <v>3</v>
      </c>
      <c r="R25" s="40">
        <f t="shared" si="27"/>
        <v>5</v>
      </c>
      <c r="S25" s="41">
        <v>55</v>
      </c>
      <c r="T25" s="41">
        <v>3</v>
      </c>
      <c r="U25" s="41">
        <v>2</v>
      </c>
      <c r="V25" s="52">
        <v>17.294479981047154</v>
      </c>
    </row>
    <row r="26" spans="1:22" ht="15" customHeight="1" x14ac:dyDescent="0.15">
      <c r="A26" s="3" t="s">
        <v>12</v>
      </c>
      <c r="B26" s="42">
        <f t="shared" si="23"/>
        <v>10</v>
      </c>
      <c r="C26" s="42">
        <v>40</v>
      </c>
      <c r="D26" s="42">
        <f t="shared" si="24"/>
        <v>-95</v>
      </c>
      <c r="E26" s="42">
        <f t="shared" si="25"/>
        <v>-2</v>
      </c>
      <c r="F26" s="42">
        <v>3</v>
      </c>
      <c r="G26" s="42">
        <v>21</v>
      </c>
      <c r="H26" s="42">
        <v>5</v>
      </c>
      <c r="I26" s="42">
        <v>65</v>
      </c>
      <c r="J26" s="62">
        <f t="shared" si="3"/>
        <v>-7.9912424740010923</v>
      </c>
      <c r="K26" s="62">
        <v>11.986863711001641</v>
      </c>
      <c r="L26" s="62">
        <v>19.978106185002733</v>
      </c>
      <c r="M26" s="42">
        <f t="shared" si="26"/>
        <v>12</v>
      </c>
      <c r="N26" s="42">
        <f t="shared" si="28"/>
        <v>23</v>
      </c>
      <c r="O26" s="42">
        <v>85</v>
      </c>
      <c r="P26" s="42">
        <v>18</v>
      </c>
      <c r="Q26" s="42">
        <v>5</v>
      </c>
      <c r="R26" s="42">
        <f t="shared" si="27"/>
        <v>11</v>
      </c>
      <c r="S26" s="42">
        <v>136</v>
      </c>
      <c r="T26" s="42">
        <v>4</v>
      </c>
      <c r="U26" s="42">
        <v>7</v>
      </c>
      <c r="V26" s="49">
        <v>47.947454844006579</v>
      </c>
    </row>
    <row r="27" spans="1:22" ht="15" customHeight="1" x14ac:dyDescent="0.15">
      <c r="A27" s="1" t="s">
        <v>11</v>
      </c>
      <c r="B27" s="43">
        <f t="shared" si="23"/>
        <v>-9</v>
      </c>
      <c r="C27" s="43">
        <v>10</v>
      </c>
      <c r="D27" s="43">
        <f t="shared" si="24"/>
        <v>-124</v>
      </c>
      <c r="E27" s="43">
        <f t="shared" si="25"/>
        <v>-8</v>
      </c>
      <c r="F27" s="43">
        <v>4</v>
      </c>
      <c r="G27" s="43">
        <v>38</v>
      </c>
      <c r="H27" s="43">
        <v>12</v>
      </c>
      <c r="I27" s="43">
        <v>127</v>
      </c>
      <c r="J27" s="63">
        <f t="shared" si="3"/>
        <v>-12.673611111111109</v>
      </c>
      <c r="K27" s="63">
        <v>6.3368055555555554</v>
      </c>
      <c r="L27" s="63">
        <v>19.010416666666664</v>
      </c>
      <c r="M27" s="43">
        <f t="shared" si="26"/>
        <v>-1</v>
      </c>
      <c r="N27" s="43">
        <f t="shared" si="28"/>
        <v>29</v>
      </c>
      <c r="O27" s="47">
        <v>185</v>
      </c>
      <c r="P27" s="47">
        <v>16</v>
      </c>
      <c r="Q27" s="47">
        <v>13</v>
      </c>
      <c r="R27" s="47">
        <f t="shared" si="27"/>
        <v>30</v>
      </c>
      <c r="S27" s="47">
        <v>220</v>
      </c>
      <c r="T27" s="47">
        <v>15</v>
      </c>
      <c r="U27" s="47">
        <v>15</v>
      </c>
      <c r="V27" s="54">
        <v>-1.5842013888888857</v>
      </c>
    </row>
    <row r="28" spans="1:22" ht="15" customHeight="1" x14ac:dyDescent="0.15">
      <c r="A28" s="5" t="s">
        <v>10</v>
      </c>
      <c r="B28" s="40">
        <f t="shared" si="23"/>
        <v>-8</v>
      </c>
      <c r="C28" s="40">
        <v>-6</v>
      </c>
      <c r="D28" s="40">
        <f t="shared" si="24"/>
        <v>-49</v>
      </c>
      <c r="E28" s="40">
        <f t="shared" si="25"/>
        <v>-1</v>
      </c>
      <c r="F28" s="40">
        <v>2</v>
      </c>
      <c r="G28" s="40">
        <v>12</v>
      </c>
      <c r="H28" s="40">
        <v>3</v>
      </c>
      <c r="I28" s="40">
        <v>42</v>
      </c>
      <c r="J28" s="61">
        <f t="shared" si="3"/>
        <v>-4.1954022988505759</v>
      </c>
      <c r="K28" s="61">
        <v>8.3908045977011483</v>
      </c>
      <c r="L28" s="61">
        <v>12.586206896551724</v>
      </c>
      <c r="M28" s="40">
        <f t="shared" si="26"/>
        <v>-7</v>
      </c>
      <c r="N28" s="40">
        <f t="shared" si="28"/>
        <v>5</v>
      </c>
      <c r="O28" s="40">
        <v>71</v>
      </c>
      <c r="P28" s="40">
        <v>5</v>
      </c>
      <c r="Q28" s="40">
        <v>0</v>
      </c>
      <c r="R28" s="40">
        <f t="shared" si="27"/>
        <v>12</v>
      </c>
      <c r="S28" s="40">
        <v>90</v>
      </c>
      <c r="T28" s="40">
        <v>8</v>
      </c>
      <c r="U28" s="40">
        <v>4</v>
      </c>
      <c r="V28" s="48">
        <v>-29.367816091954026</v>
      </c>
    </row>
    <row r="29" spans="1:22" ht="15" customHeight="1" x14ac:dyDescent="0.15">
      <c r="A29" s="3" t="s">
        <v>9</v>
      </c>
      <c r="B29" s="42">
        <f t="shared" si="23"/>
        <v>-9</v>
      </c>
      <c r="C29" s="42">
        <v>32</v>
      </c>
      <c r="D29" s="42">
        <f t="shared" si="24"/>
        <v>-48</v>
      </c>
      <c r="E29" s="42">
        <f>F29-H29</f>
        <v>-2</v>
      </c>
      <c r="F29" s="42">
        <v>5</v>
      </c>
      <c r="G29" s="42">
        <v>71</v>
      </c>
      <c r="H29" s="42">
        <v>7</v>
      </c>
      <c r="I29" s="42">
        <v>108</v>
      </c>
      <c r="J29" s="62">
        <f t="shared" si="3"/>
        <v>-3.1684027777777795</v>
      </c>
      <c r="K29" s="62">
        <v>7.9210069444444438</v>
      </c>
      <c r="L29" s="62">
        <v>11.089409722222223</v>
      </c>
      <c r="M29" s="42">
        <f t="shared" si="26"/>
        <v>-7</v>
      </c>
      <c r="N29" s="42">
        <f t="shared" si="28"/>
        <v>23</v>
      </c>
      <c r="O29" s="42">
        <v>241</v>
      </c>
      <c r="P29" s="42">
        <v>12</v>
      </c>
      <c r="Q29" s="42">
        <v>11</v>
      </c>
      <c r="R29" s="42">
        <f t="shared" si="27"/>
        <v>30</v>
      </c>
      <c r="S29" s="42">
        <v>252</v>
      </c>
      <c r="T29" s="42">
        <v>8</v>
      </c>
      <c r="U29" s="42">
        <v>22</v>
      </c>
      <c r="V29" s="49">
        <v>-11.089409722222214</v>
      </c>
    </row>
    <row r="30" spans="1:22" ht="15" customHeight="1" x14ac:dyDescent="0.15">
      <c r="A30" s="3" t="s">
        <v>8</v>
      </c>
      <c r="B30" s="42">
        <f t="shared" si="23"/>
        <v>-10</v>
      </c>
      <c r="C30" s="42">
        <v>30</v>
      </c>
      <c r="D30" s="42">
        <f t="shared" si="24"/>
        <v>-154</v>
      </c>
      <c r="E30" s="42">
        <f t="shared" si="25"/>
        <v>-6</v>
      </c>
      <c r="F30" s="42">
        <v>3</v>
      </c>
      <c r="G30" s="42">
        <v>63</v>
      </c>
      <c r="H30" s="42">
        <v>9</v>
      </c>
      <c r="I30" s="42">
        <v>142</v>
      </c>
      <c r="J30" s="62">
        <f t="shared" si="3"/>
        <v>-9.4108547118731458</v>
      </c>
      <c r="K30" s="62">
        <v>4.7054273559365738</v>
      </c>
      <c r="L30" s="62">
        <v>14.116282067809721</v>
      </c>
      <c r="M30" s="42">
        <f t="shared" si="26"/>
        <v>-4</v>
      </c>
      <c r="N30" s="42">
        <f t="shared" si="28"/>
        <v>27</v>
      </c>
      <c r="O30" s="42">
        <v>159</v>
      </c>
      <c r="P30" s="42">
        <v>13</v>
      </c>
      <c r="Q30" s="42">
        <v>14</v>
      </c>
      <c r="R30" s="42">
        <f t="shared" si="27"/>
        <v>31</v>
      </c>
      <c r="S30" s="42">
        <v>234</v>
      </c>
      <c r="T30" s="42">
        <v>12</v>
      </c>
      <c r="U30" s="42">
        <v>19</v>
      </c>
      <c r="V30" s="49">
        <v>-6.2739031412487662</v>
      </c>
    </row>
    <row r="31" spans="1:22" ht="15" customHeight="1" x14ac:dyDescent="0.15">
      <c r="A31" s="1" t="s">
        <v>7</v>
      </c>
      <c r="B31" s="43">
        <f t="shared" si="23"/>
        <v>5</v>
      </c>
      <c r="C31" s="43">
        <v>31</v>
      </c>
      <c r="D31" s="43">
        <f t="shared" si="24"/>
        <v>-57</v>
      </c>
      <c r="E31" s="43">
        <f t="shared" si="25"/>
        <v>-1</v>
      </c>
      <c r="F31" s="43">
        <v>6</v>
      </c>
      <c r="G31" s="43">
        <v>49</v>
      </c>
      <c r="H31" s="43">
        <v>7</v>
      </c>
      <c r="I31" s="43">
        <v>93</v>
      </c>
      <c r="J31" s="63">
        <f t="shared" si="3"/>
        <v>-1.7787524366471725</v>
      </c>
      <c r="K31" s="63">
        <v>10.672514619883042</v>
      </c>
      <c r="L31" s="63">
        <v>12.451267056530215</v>
      </c>
      <c r="M31" s="43">
        <f t="shared" si="26"/>
        <v>6</v>
      </c>
      <c r="N31" s="43">
        <f t="shared" si="28"/>
        <v>18</v>
      </c>
      <c r="O31" s="43">
        <v>160</v>
      </c>
      <c r="P31" s="43">
        <v>10</v>
      </c>
      <c r="Q31" s="43">
        <v>8</v>
      </c>
      <c r="R31" s="43">
        <f t="shared" si="27"/>
        <v>12</v>
      </c>
      <c r="S31" s="43">
        <v>173</v>
      </c>
      <c r="T31" s="43">
        <v>3</v>
      </c>
      <c r="U31" s="43">
        <v>9</v>
      </c>
      <c r="V31" s="53">
        <v>10.672514619883039</v>
      </c>
    </row>
    <row r="32" spans="1:22" ht="15" customHeight="1" x14ac:dyDescent="0.15">
      <c r="A32" s="5" t="s">
        <v>6</v>
      </c>
      <c r="B32" s="40">
        <f t="shared" si="23"/>
        <v>5</v>
      </c>
      <c r="C32" s="40">
        <v>14</v>
      </c>
      <c r="D32" s="40">
        <f t="shared" si="24"/>
        <v>9</v>
      </c>
      <c r="E32" s="40">
        <f t="shared" si="25"/>
        <v>2</v>
      </c>
      <c r="F32" s="40">
        <v>3</v>
      </c>
      <c r="G32" s="40">
        <v>21</v>
      </c>
      <c r="H32" s="40">
        <v>1</v>
      </c>
      <c r="I32" s="40">
        <v>19</v>
      </c>
      <c r="J32" s="61">
        <f t="shared" si="3"/>
        <v>15.039142974866088</v>
      </c>
      <c r="K32" s="61">
        <v>22.558714462299132</v>
      </c>
      <c r="L32" s="61">
        <v>7.5195714874330442</v>
      </c>
      <c r="M32" s="40">
        <f t="shared" si="26"/>
        <v>3</v>
      </c>
      <c r="N32" s="40">
        <f t="shared" si="28"/>
        <v>7</v>
      </c>
      <c r="O32" s="41">
        <v>115</v>
      </c>
      <c r="P32" s="41">
        <v>4</v>
      </c>
      <c r="Q32" s="41">
        <v>3</v>
      </c>
      <c r="R32" s="41">
        <f t="shared" si="27"/>
        <v>4</v>
      </c>
      <c r="S32" s="41">
        <v>108</v>
      </c>
      <c r="T32" s="41">
        <v>1</v>
      </c>
      <c r="U32" s="41">
        <v>3</v>
      </c>
      <c r="V32" s="52">
        <v>22.558714462299136</v>
      </c>
    </row>
    <row r="33" spans="1:22" ht="15" customHeight="1" x14ac:dyDescent="0.15">
      <c r="A33" s="3" t="s">
        <v>5</v>
      </c>
      <c r="B33" s="42">
        <f t="shared" si="23"/>
        <v>13</v>
      </c>
      <c r="C33" s="42">
        <v>35</v>
      </c>
      <c r="D33" s="42">
        <f t="shared" si="24"/>
        <v>-64</v>
      </c>
      <c r="E33" s="42">
        <f t="shared" si="25"/>
        <v>-5</v>
      </c>
      <c r="F33" s="42">
        <v>0</v>
      </c>
      <c r="G33" s="42">
        <v>37</v>
      </c>
      <c r="H33" s="42">
        <v>5</v>
      </c>
      <c r="I33" s="42">
        <v>119</v>
      </c>
      <c r="J33" s="62">
        <f t="shared" si="3"/>
        <v>-8.0820158540365785</v>
      </c>
      <c r="K33" s="62">
        <v>0</v>
      </c>
      <c r="L33" s="62">
        <v>8.0820158540365785</v>
      </c>
      <c r="M33" s="42">
        <f t="shared" si="26"/>
        <v>18</v>
      </c>
      <c r="N33" s="42">
        <f t="shared" si="28"/>
        <v>41</v>
      </c>
      <c r="O33" s="42">
        <v>206</v>
      </c>
      <c r="P33" s="42">
        <v>24</v>
      </c>
      <c r="Q33" s="42">
        <v>17</v>
      </c>
      <c r="R33" s="42">
        <f t="shared" si="27"/>
        <v>23</v>
      </c>
      <c r="S33" s="42">
        <v>188</v>
      </c>
      <c r="T33" s="42">
        <v>12</v>
      </c>
      <c r="U33" s="42">
        <v>11</v>
      </c>
      <c r="V33" s="49">
        <v>29.095257074531688</v>
      </c>
    </row>
    <row r="34" spans="1:22" ht="15" customHeight="1" x14ac:dyDescent="0.15">
      <c r="A34" s="3" t="s">
        <v>4</v>
      </c>
      <c r="B34" s="42">
        <f t="shared" si="23"/>
        <v>-3</v>
      </c>
      <c r="C34" s="42">
        <v>16</v>
      </c>
      <c r="D34" s="42">
        <f t="shared" si="24"/>
        <v>-65</v>
      </c>
      <c r="E34" s="42">
        <f t="shared" si="25"/>
        <v>-10</v>
      </c>
      <c r="F34" s="42">
        <v>0</v>
      </c>
      <c r="G34" s="42">
        <v>20</v>
      </c>
      <c r="H34" s="42">
        <v>10</v>
      </c>
      <c r="I34" s="42">
        <v>89</v>
      </c>
      <c r="J34" s="62">
        <f t="shared" si="3"/>
        <v>-24.431057563587682</v>
      </c>
      <c r="K34" s="62">
        <v>0</v>
      </c>
      <c r="L34" s="62">
        <v>24.431057563587682</v>
      </c>
      <c r="M34" s="42">
        <f t="shared" si="26"/>
        <v>7</v>
      </c>
      <c r="N34" s="42">
        <f t="shared" si="28"/>
        <v>22</v>
      </c>
      <c r="O34" s="42">
        <v>141</v>
      </c>
      <c r="P34" s="42">
        <v>13</v>
      </c>
      <c r="Q34" s="42">
        <v>9</v>
      </c>
      <c r="R34" s="42">
        <f t="shared" si="27"/>
        <v>15</v>
      </c>
      <c r="S34" s="42">
        <v>137</v>
      </c>
      <c r="T34" s="42">
        <v>5</v>
      </c>
      <c r="U34" s="42">
        <v>10</v>
      </c>
      <c r="V34" s="49">
        <v>17.101740294511373</v>
      </c>
    </row>
    <row r="35" spans="1:22" ht="15" customHeight="1" x14ac:dyDescent="0.15">
      <c r="A35" s="1" t="s">
        <v>3</v>
      </c>
      <c r="B35" s="43">
        <f t="shared" si="23"/>
        <v>12</v>
      </c>
      <c r="C35" s="43">
        <v>17</v>
      </c>
      <c r="D35" s="43">
        <f t="shared" si="24"/>
        <v>-8</v>
      </c>
      <c r="E35" s="43">
        <f t="shared" si="25"/>
        <v>-1</v>
      </c>
      <c r="F35" s="43">
        <v>2</v>
      </c>
      <c r="G35" s="43">
        <v>42</v>
      </c>
      <c r="H35" s="43">
        <v>3</v>
      </c>
      <c r="I35" s="43">
        <v>70</v>
      </c>
      <c r="J35" s="63">
        <f t="shared" si="3"/>
        <v>-2.4145002315274189</v>
      </c>
      <c r="K35" s="63">
        <v>4.8290004630548387</v>
      </c>
      <c r="L35" s="63">
        <v>7.2435006945822575</v>
      </c>
      <c r="M35" s="43">
        <f>N35-R35</f>
        <v>13</v>
      </c>
      <c r="N35" s="43">
        <f t="shared" si="28"/>
        <v>30</v>
      </c>
      <c r="O35" s="47">
        <v>153</v>
      </c>
      <c r="P35" s="47">
        <v>14</v>
      </c>
      <c r="Q35" s="47">
        <v>16</v>
      </c>
      <c r="R35" s="47">
        <f t="shared" si="27"/>
        <v>17</v>
      </c>
      <c r="S35" s="47">
        <v>133</v>
      </c>
      <c r="T35" s="47">
        <v>9</v>
      </c>
      <c r="U35" s="47">
        <v>8</v>
      </c>
      <c r="V35" s="54">
        <v>31.38850300985645</v>
      </c>
    </row>
    <row r="36" spans="1:22" ht="15" customHeight="1" x14ac:dyDescent="0.15">
      <c r="A36" s="5" t="s">
        <v>2</v>
      </c>
      <c r="B36" s="40">
        <f t="shared" si="23"/>
        <v>-1</v>
      </c>
      <c r="C36" s="40">
        <v>5</v>
      </c>
      <c r="D36" s="40">
        <f t="shared" si="24"/>
        <v>-36</v>
      </c>
      <c r="E36" s="40">
        <f t="shared" si="25"/>
        <v>-1</v>
      </c>
      <c r="F36" s="40">
        <v>3</v>
      </c>
      <c r="G36" s="40">
        <v>10</v>
      </c>
      <c r="H36" s="40">
        <v>4</v>
      </c>
      <c r="I36" s="40">
        <v>48</v>
      </c>
      <c r="J36" s="61">
        <f t="shared" si="3"/>
        <v>-6.080293186739965</v>
      </c>
      <c r="K36" s="61">
        <v>18.240879560219888</v>
      </c>
      <c r="L36" s="61">
        <v>24.321172746959853</v>
      </c>
      <c r="M36" s="40">
        <f t="shared" si="26"/>
        <v>0</v>
      </c>
      <c r="N36" s="40">
        <f t="shared" si="28"/>
        <v>11</v>
      </c>
      <c r="O36" s="40">
        <v>71</v>
      </c>
      <c r="P36" s="40">
        <v>7</v>
      </c>
      <c r="Q36" s="40">
        <v>4</v>
      </c>
      <c r="R36" s="40">
        <f t="shared" si="27"/>
        <v>11</v>
      </c>
      <c r="S36" s="40">
        <v>69</v>
      </c>
      <c r="T36" s="40">
        <v>6</v>
      </c>
      <c r="U36" s="40">
        <v>5</v>
      </c>
      <c r="V36" s="48">
        <v>0</v>
      </c>
    </row>
    <row r="37" spans="1:22" ht="15" customHeight="1" x14ac:dyDescent="0.15">
      <c r="A37" s="3" t="s">
        <v>1</v>
      </c>
      <c r="B37" s="42">
        <f t="shared" si="23"/>
        <v>-5</v>
      </c>
      <c r="C37" s="42">
        <v>7</v>
      </c>
      <c r="D37" s="42">
        <f t="shared" si="24"/>
        <v>-47</v>
      </c>
      <c r="E37" s="42">
        <f t="shared" si="25"/>
        <v>-2</v>
      </c>
      <c r="F37" s="42">
        <v>0</v>
      </c>
      <c r="G37" s="42">
        <v>6</v>
      </c>
      <c r="H37" s="42">
        <v>2</v>
      </c>
      <c r="I37" s="42">
        <v>37</v>
      </c>
      <c r="J37" s="62">
        <f t="shared" si="3"/>
        <v>-18.024691358024693</v>
      </c>
      <c r="K37" s="62">
        <v>0</v>
      </c>
      <c r="L37" s="62">
        <v>18.024691358024693</v>
      </c>
      <c r="M37" s="42">
        <f t="shared" si="26"/>
        <v>-3</v>
      </c>
      <c r="N37" s="42">
        <f t="shared" si="28"/>
        <v>10</v>
      </c>
      <c r="O37" s="42">
        <v>40</v>
      </c>
      <c r="P37" s="42">
        <v>1</v>
      </c>
      <c r="Q37" s="42">
        <v>9</v>
      </c>
      <c r="R37" s="42">
        <f t="shared" si="27"/>
        <v>13</v>
      </c>
      <c r="S37" s="42">
        <v>56</v>
      </c>
      <c r="T37" s="42">
        <v>0</v>
      </c>
      <c r="U37" s="42">
        <v>13</v>
      </c>
      <c r="V37" s="49">
        <v>-27.037037037037067</v>
      </c>
    </row>
    <row r="38" spans="1:22" ht="15" customHeight="1" x14ac:dyDescent="0.15">
      <c r="A38" s="1" t="s">
        <v>0</v>
      </c>
      <c r="B38" s="43">
        <f t="shared" si="23"/>
        <v>-4</v>
      </c>
      <c r="C38" s="43">
        <v>4</v>
      </c>
      <c r="D38" s="43">
        <f t="shared" si="24"/>
        <v>-29</v>
      </c>
      <c r="E38" s="43">
        <f t="shared" si="25"/>
        <v>-1</v>
      </c>
      <c r="F38" s="43">
        <v>0</v>
      </c>
      <c r="G38" s="43">
        <v>4</v>
      </c>
      <c r="H38" s="43">
        <v>1</v>
      </c>
      <c r="I38" s="43">
        <v>26</v>
      </c>
      <c r="J38" s="63">
        <f t="shared" si="3"/>
        <v>-9.5725150799895076</v>
      </c>
      <c r="K38" s="63">
        <v>0</v>
      </c>
      <c r="L38" s="63">
        <v>9.5725150799895076</v>
      </c>
      <c r="M38" s="43">
        <f t="shared" si="26"/>
        <v>-3</v>
      </c>
      <c r="N38" s="43">
        <f t="shared" si="28"/>
        <v>6</v>
      </c>
      <c r="O38" s="43">
        <v>23</v>
      </c>
      <c r="P38" s="43">
        <v>4</v>
      </c>
      <c r="Q38" s="43">
        <v>2</v>
      </c>
      <c r="R38" s="43">
        <f t="shared" si="27"/>
        <v>9</v>
      </c>
      <c r="S38" s="43">
        <v>30</v>
      </c>
      <c r="T38" s="43">
        <v>3</v>
      </c>
      <c r="U38" s="43">
        <v>6</v>
      </c>
      <c r="V38" s="53">
        <v>-28.71754523996853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S21" sqref="S21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112</v>
      </c>
      <c r="C9" s="34">
        <f t="shared" si="0"/>
        <v>1116</v>
      </c>
      <c r="D9" s="34">
        <f t="shared" si="0"/>
        <v>-2398</v>
      </c>
      <c r="E9" s="34">
        <f t="shared" si="0"/>
        <v>-149</v>
      </c>
      <c r="F9" s="34">
        <f t="shared" si="0"/>
        <v>160</v>
      </c>
      <c r="G9" s="34">
        <f t="shared" si="0"/>
        <v>1950</v>
      </c>
      <c r="H9" s="34">
        <f t="shared" si="0"/>
        <v>309</v>
      </c>
      <c r="I9" s="34">
        <f t="shared" si="0"/>
        <v>3841</v>
      </c>
      <c r="J9" s="51">
        <f>K9-L9</f>
        <v>-6.2360538741850222</v>
      </c>
      <c r="K9" s="51">
        <v>6.6964336904000197</v>
      </c>
      <c r="L9" s="51">
        <v>12.932487564585042</v>
      </c>
      <c r="M9" s="34">
        <f t="shared" ref="M9:U9" si="1">M10+M11</f>
        <v>261</v>
      </c>
      <c r="N9" s="34">
        <f t="shared" si="1"/>
        <v>1327</v>
      </c>
      <c r="O9" s="34">
        <f t="shared" si="1"/>
        <v>7844</v>
      </c>
      <c r="P9" s="34">
        <f t="shared" si="1"/>
        <v>852</v>
      </c>
      <c r="Q9" s="34">
        <f t="shared" si="1"/>
        <v>475</v>
      </c>
      <c r="R9" s="34">
        <f>R10+R11</f>
        <v>1066</v>
      </c>
      <c r="S9" s="34">
        <f t="shared" si="1"/>
        <v>8351</v>
      </c>
      <c r="T9" s="34">
        <f t="shared" si="1"/>
        <v>591</v>
      </c>
      <c r="U9" s="34">
        <f t="shared" si="1"/>
        <v>475</v>
      </c>
      <c r="V9" s="51">
        <v>10.923557457465037</v>
      </c>
    </row>
    <row r="10" spans="1:22" ht="15" customHeight="1" x14ac:dyDescent="0.15">
      <c r="A10" s="6" t="s">
        <v>28</v>
      </c>
      <c r="B10" s="35">
        <f t="shared" ref="B10:I10" si="2">B20+B21+B22+B23</f>
        <v>151</v>
      </c>
      <c r="C10" s="35">
        <f t="shared" si="2"/>
        <v>910</v>
      </c>
      <c r="D10" s="35">
        <f t="shared" si="2"/>
        <v>-1384</v>
      </c>
      <c r="E10" s="35">
        <f t="shared" si="2"/>
        <v>-93</v>
      </c>
      <c r="F10" s="35">
        <f t="shared" si="2"/>
        <v>128</v>
      </c>
      <c r="G10" s="35">
        <f t="shared" si="2"/>
        <v>1541</v>
      </c>
      <c r="H10" s="35">
        <f t="shared" si="2"/>
        <v>221</v>
      </c>
      <c r="I10" s="35">
        <f t="shared" si="2"/>
        <v>2614</v>
      </c>
      <c r="J10" s="48">
        <f t="shared" ref="J10:J38" si="3">K10-L10</f>
        <v>-5.2183257083825243</v>
      </c>
      <c r="K10" s="48">
        <v>7.1822117276662727</v>
      </c>
      <c r="L10" s="48">
        <v>12.400537436048797</v>
      </c>
      <c r="M10" s="35">
        <f t="shared" ref="M10:U10" si="4">M20+M21+M22+M23</f>
        <v>244</v>
      </c>
      <c r="N10" s="35">
        <f t="shared" si="4"/>
        <v>1051</v>
      </c>
      <c r="O10" s="35">
        <f t="shared" si="4"/>
        <v>5742</v>
      </c>
      <c r="P10" s="35">
        <f t="shared" si="4"/>
        <v>732</v>
      </c>
      <c r="Q10" s="35">
        <f t="shared" si="4"/>
        <v>319</v>
      </c>
      <c r="R10" s="35">
        <f t="shared" si="4"/>
        <v>807</v>
      </c>
      <c r="S10" s="35">
        <f t="shared" si="4"/>
        <v>6053</v>
      </c>
      <c r="T10" s="35">
        <f t="shared" si="4"/>
        <v>498</v>
      </c>
      <c r="U10" s="35">
        <f t="shared" si="4"/>
        <v>309</v>
      </c>
      <c r="V10" s="48">
        <v>13.691091105863833</v>
      </c>
    </row>
    <row r="11" spans="1:22" ht="15" customHeight="1" x14ac:dyDescent="0.15">
      <c r="A11" s="2" t="s">
        <v>27</v>
      </c>
      <c r="B11" s="36">
        <f t="shared" ref="B11:I11" si="5">B12+B13+B14+B15+B16</f>
        <v>-39</v>
      </c>
      <c r="C11" s="36">
        <f t="shared" si="5"/>
        <v>206</v>
      </c>
      <c r="D11" s="36">
        <f t="shared" si="5"/>
        <v>-1014</v>
      </c>
      <c r="E11" s="36">
        <f t="shared" si="5"/>
        <v>-56</v>
      </c>
      <c r="F11" s="36">
        <f t="shared" si="5"/>
        <v>32</v>
      </c>
      <c r="G11" s="36">
        <f t="shared" si="5"/>
        <v>409</v>
      </c>
      <c r="H11" s="36">
        <f t="shared" si="5"/>
        <v>88</v>
      </c>
      <c r="I11" s="36">
        <f t="shared" si="5"/>
        <v>1227</v>
      </c>
      <c r="J11" s="53">
        <f t="shared" si="3"/>
        <v>-9.2234104959162462</v>
      </c>
      <c r="K11" s="53">
        <v>5.2705202833807139</v>
      </c>
      <c r="L11" s="53">
        <v>14.49393077929696</v>
      </c>
      <c r="M11" s="36">
        <f t="shared" ref="M11:U11" si="6">M12+M13+M14+M15+M16</f>
        <v>17</v>
      </c>
      <c r="N11" s="36">
        <f t="shared" si="6"/>
        <v>276</v>
      </c>
      <c r="O11" s="36">
        <f t="shared" si="6"/>
        <v>2102</v>
      </c>
      <c r="P11" s="36">
        <f t="shared" si="6"/>
        <v>120</v>
      </c>
      <c r="Q11" s="36">
        <f t="shared" si="6"/>
        <v>156</v>
      </c>
      <c r="R11" s="36">
        <f t="shared" si="6"/>
        <v>259</v>
      </c>
      <c r="S11" s="36">
        <f t="shared" si="6"/>
        <v>2298</v>
      </c>
      <c r="T11" s="36">
        <f t="shared" si="6"/>
        <v>93</v>
      </c>
      <c r="U11" s="36">
        <f t="shared" si="6"/>
        <v>166</v>
      </c>
      <c r="V11" s="53">
        <v>2.799963900546004</v>
      </c>
    </row>
    <row r="12" spans="1:22" ht="15" customHeight="1" x14ac:dyDescent="0.15">
      <c r="A12" s="6" t="s">
        <v>26</v>
      </c>
      <c r="B12" s="35">
        <f t="shared" ref="B12:I12" si="7">B24</f>
        <v>-2</v>
      </c>
      <c r="C12" s="35">
        <f t="shared" si="7"/>
        <v>24</v>
      </c>
      <c r="D12" s="35">
        <f t="shared" si="7"/>
        <v>-101</v>
      </c>
      <c r="E12" s="35">
        <f t="shared" si="7"/>
        <v>-9</v>
      </c>
      <c r="F12" s="35">
        <f t="shared" si="7"/>
        <v>0</v>
      </c>
      <c r="G12" s="35">
        <f t="shared" si="7"/>
        <v>29</v>
      </c>
      <c r="H12" s="35">
        <f t="shared" si="7"/>
        <v>9</v>
      </c>
      <c r="I12" s="35">
        <f t="shared" si="7"/>
        <v>93</v>
      </c>
      <c r="J12" s="48">
        <f t="shared" si="3"/>
        <v>-18.980759230369213</v>
      </c>
      <c r="K12" s="48">
        <v>0</v>
      </c>
      <c r="L12" s="48">
        <v>18.980759230369213</v>
      </c>
      <c r="M12" s="35">
        <f t="shared" ref="M12:U12" si="8">M24</f>
        <v>7</v>
      </c>
      <c r="N12" s="35">
        <f t="shared" si="8"/>
        <v>25</v>
      </c>
      <c r="O12" s="35">
        <f t="shared" si="8"/>
        <v>166</v>
      </c>
      <c r="P12" s="35">
        <f t="shared" si="8"/>
        <v>16</v>
      </c>
      <c r="Q12" s="35">
        <f t="shared" si="8"/>
        <v>9</v>
      </c>
      <c r="R12" s="35">
        <f t="shared" si="8"/>
        <v>18</v>
      </c>
      <c r="S12" s="35">
        <f t="shared" si="8"/>
        <v>203</v>
      </c>
      <c r="T12" s="35">
        <f t="shared" si="8"/>
        <v>6</v>
      </c>
      <c r="U12" s="35">
        <f t="shared" si="8"/>
        <v>12</v>
      </c>
      <c r="V12" s="48">
        <v>14.762812734731618</v>
      </c>
    </row>
    <row r="13" spans="1:22" ht="15" customHeight="1" x14ac:dyDescent="0.15">
      <c r="A13" s="4" t="s">
        <v>25</v>
      </c>
      <c r="B13" s="37">
        <f t="shared" ref="B13:I13" si="9">B25+B26+B27</f>
        <v>-5</v>
      </c>
      <c r="C13" s="37">
        <f t="shared" si="9"/>
        <v>64</v>
      </c>
      <c r="D13" s="37">
        <f t="shared" si="9"/>
        <v>-227</v>
      </c>
      <c r="E13" s="37">
        <f t="shared" si="9"/>
        <v>-10</v>
      </c>
      <c r="F13" s="37">
        <f t="shared" si="9"/>
        <v>5</v>
      </c>
      <c r="G13" s="37">
        <f t="shared" si="9"/>
        <v>68</v>
      </c>
      <c r="H13" s="37">
        <f t="shared" si="9"/>
        <v>15</v>
      </c>
      <c r="I13" s="37">
        <f t="shared" si="9"/>
        <v>227</v>
      </c>
      <c r="J13" s="49">
        <f t="shared" si="3"/>
        <v>-9.0056748087836169</v>
      </c>
      <c r="K13" s="49">
        <v>4.5028374043918085</v>
      </c>
      <c r="L13" s="49">
        <v>13.508512213175425</v>
      </c>
      <c r="M13" s="37">
        <f t="shared" ref="M13:U13" si="10">M25+M26+M27</f>
        <v>5</v>
      </c>
      <c r="N13" s="37">
        <f t="shared" si="10"/>
        <v>53</v>
      </c>
      <c r="O13" s="37">
        <f t="shared" si="10"/>
        <v>338</v>
      </c>
      <c r="P13" s="37">
        <f t="shared" si="10"/>
        <v>27</v>
      </c>
      <c r="Q13" s="37">
        <f t="shared" si="10"/>
        <v>26</v>
      </c>
      <c r="R13" s="37">
        <f t="shared" si="10"/>
        <v>48</v>
      </c>
      <c r="S13" s="37">
        <f t="shared" si="10"/>
        <v>406</v>
      </c>
      <c r="T13" s="37">
        <f t="shared" si="10"/>
        <v>19</v>
      </c>
      <c r="U13" s="37">
        <f t="shared" si="10"/>
        <v>29</v>
      </c>
      <c r="V13" s="49">
        <v>4.5028374043917978</v>
      </c>
    </row>
    <row r="14" spans="1:22" ht="15" customHeight="1" x14ac:dyDescent="0.15">
      <c r="A14" s="4" t="s">
        <v>24</v>
      </c>
      <c r="B14" s="37">
        <f t="shared" ref="B14:I14" si="11">B28+B29+B30+B31</f>
        <v>-11</v>
      </c>
      <c r="C14" s="37">
        <f t="shared" si="11"/>
        <v>74</v>
      </c>
      <c r="D14" s="37">
        <f t="shared" si="11"/>
        <v>-285</v>
      </c>
      <c r="E14" s="37">
        <f t="shared" si="11"/>
        <v>-16</v>
      </c>
      <c r="F14" s="37">
        <f t="shared" si="11"/>
        <v>15</v>
      </c>
      <c r="G14" s="37">
        <f t="shared" si="11"/>
        <v>179</v>
      </c>
      <c r="H14" s="37">
        <f t="shared" si="11"/>
        <v>31</v>
      </c>
      <c r="I14" s="37">
        <f t="shared" si="11"/>
        <v>442</v>
      </c>
      <c r="J14" s="49">
        <f t="shared" si="3"/>
        <v>-6.9598379215826469</v>
      </c>
      <c r="K14" s="49">
        <v>6.5248480514837333</v>
      </c>
      <c r="L14" s="49">
        <v>13.48468597306638</v>
      </c>
      <c r="M14" s="37">
        <f t="shared" ref="M14:U14" si="12">M28+M29+M30+M31</f>
        <v>5</v>
      </c>
      <c r="N14" s="37">
        <f t="shared" si="12"/>
        <v>111</v>
      </c>
      <c r="O14" s="37">
        <f t="shared" si="12"/>
        <v>825</v>
      </c>
      <c r="P14" s="37">
        <f t="shared" si="12"/>
        <v>46</v>
      </c>
      <c r="Q14" s="37">
        <f t="shared" si="12"/>
        <v>65</v>
      </c>
      <c r="R14" s="37">
        <f t="shared" si="12"/>
        <v>106</v>
      </c>
      <c r="S14" s="37">
        <f t="shared" si="12"/>
        <v>847</v>
      </c>
      <c r="T14" s="37">
        <f t="shared" si="12"/>
        <v>41</v>
      </c>
      <c r="U14" s="37">
        <f t="shared" si="12"/>
        <v>65</v>
      </c>
      <c r="V14" s="49">
        <v>2.1749493504945931</v>
      </c>
    </row>
    <row r="15" spans="1:22" ht="15" customHeight="1" x14ac:dyDescent="0.15">
      <c r="A15" s="4" t="s">
        <v>23</v>
      </c>
      <c r="B15" s="37">
        <f t="shared" ref="B15:I15" si="13">B32+B33+B34+B35</f>
        <v>-7</v>
      </c>
      <c r="C15" s="37">
        <f t="shared" si="13"/>
        <v>28</v>
      </c>
      <c r="D15" s="37">
        <f t="shared" si="13"/>
        <v>-252</v>
      </c>
      <c r="E15" s="37">
        <f t="shared" si="13"/>
        <v>-11</v>
      </c>
      <c r="F15" s="37">
        <f t="shared" si="13"/>
        <v>10</v>
      </c>
      <c r="G15" s="37">
        <f t="shared" si="13"/>
        <v>117</v>
      </c>
      <c r="H15" s="37">
        <f t="shared" si="13"/>
        <v>21</v>
      </c>
      <c r="I15" s="37">
        <f t="shared" si="13"/>
        <v>331</v>
      </c>
      <c r="J15" s="49">
        <f t="shared" si="3"/>
        <v>-6.2803065853277014</v>
      </c>
      <c r="K15" s="49">
        <v>5.7093696230251831</v>
      </c>
      <c r="L15" s="49">
        <v>11.989676208352885</v>
      </c>
      <c r="M15" s="37">
        <f t="shared" ref="M15:U15" si="14">M32+M33+M34+M35</f>
        <v>4</v>
      </c>
      <c r="N15" s="37">
        <f t="shared" si="14"/>
        <v>69</v>
      </c>
      <c r="O15" s="37">
        <f t="shared" si="14"/>
        <v>639</v>
      </c>
      <c r="P15" s="37">
        <f t="shared" si="14"/>
        <v>26</v>
      </c>
      <c r="Q15" s="37">
        <f t="shared" si="14"/>
        <v>43</v>
      </c>
      <c r="R15" s="37">
        <f t="shared" si="14"/>
        <v>65</v>
      </c>
      <c r="S15" s="37">
        <f t="shared" si="14"/>
        <v>677</v>
      </c>
      <c r="T15" s="37">
        <f t="shared" si="14"/>
        <v>25</v>
      </c>
      <c r="U15" s="37">
        <f t="shared" si="14"/>
        <v>40</v>
      </c>
      <c r="V15" s="49">
        <v>2.2837478492100729</v>
      </c>
    </row>
    <row r="16" spans="1:22" ht="15" customHeight="1" x14ac:dyDescent="0.15">
      <c r="A16" s="2" t="s">
        <v>22</v>
      </c>
      <c r="B16" s="36">
        <f t="shared" ref="B16:I16" si="15">B36+B37+B38</f>
        <v>-14</v>
      </c>
      <c r="C16" s="36">
        <f t="shared" si="15"/>
        <v>16</v>
      </c>
      <c r="D16" s="36">
        <f t="shared" si="15"/>
        <v>-149</v>
      </c>
      <c r="E16" s="36">
        <f t="shared" si="15"/>
        <v>-10</v>
      </c>
      <c r="F16" s="36">
        <f t="shared" si="15"/>
        <v>2</v>
      </c>
      <c r="G16" s="36">
        <f t="shared" si="15"/>
        <v>16</v>
      </c>
      <c r="H16" s="36">
        <f t="shared" si="15"/>
        <v>12</v>
      </c>
      <c r="I16" s="36">
        <f t="shared" si="15"/>
        <v>134</v>
      </c>
      <c r="J16" s="53">
        <f t="shared" si="3"/>
        <v>-22.908429046632776</v>
      </c>
      <c r="K16" s="53">
        <v>4.5816858093265544</v>
      </c>
      <c r="L16" s="53">
        <v>27.49011485595933</v>
      </c>
      <c r="M16" s="36">
        <f t="shared" ref="M16:U16" si="16">M36+M37+M38</f>
        <v>-4</v>
      </c>
      <c r="N16" s="36">
        <f t="shared" si="16"/>
        <v>18</v>
      </c>
      <c r="O16" s="36">
        <f t="shared" si="16"/>
        <v>134</v>
      </c>
      <c r="P16" s="36">
        <f t="shared" si="16"/>
        <v>5</v>
      </c>
      <c r="Q16" s="36">
        <f t="shared" si="16"/>
        <v>13</v>
      </c>
      <c r="R16" s="36">
        <f t="shared" si="16"/>
        <v>22</v>
      </c>
      <c r="S16" s="36">
        <f t="shared" si="16"/>
        <v>165</v>
      </c>
      <c r="T16" s="36">
        <f t="shared" si="16"/>
        <v>2</v>
      </c>
      <c r="U16" s="36">
        <f t="shared" si="16"/>
        <v>20</v>
      </c>
      <c r="V16" s="53">
        <v>-9.1633716186530947</v>
      </c>
    </row>
    <row r="17" spans="1:22" ht="15" customHeight="1" x14ac:dyDescent="0.15">
      <c r="A17" s="6" t="s">
        <v>21</v>
      </c>
      <c r="B17" s="35">
        <f t="shared" ref="B17:I17" si="17">B12+B13+B20</f>
        <v>76</v>
      </c>
      <c r="C17" s="35">
        <f t="shared" si="17"/>
        <v>440</v>
      </c>
      <c r="D17" s="35">
        <f t="shared" si="17"/>
        <v>-965</v>
      </c>
      <c r="E17" s="35">
        <f t="shared" si="17"/>
        <v>-61</v>
      </c>
      <c r="F17" s="35">
        <f t="shared" si="17"/>
        <v>58</v>
      </c>
      <c r="G17" s="35">
        <f t="shared" si="17"/>
        <v>783</v>
      </c>
      <c r="H17" s="35">
        <f t="shared" si="17"/>
        <v>119</v>
      </c>
      <c r="I17" s="35">
        <f t="shared" si="17"/>
        <v>1470</v>
      </c>
      <c r="J17" s="48">
        <f t="shared" si="3"/>
        <v>-6.3723890806472872</v>
      </c>
      <c r="K17" s="48">
        <v>6.0589928963531561</v>
      </c>
      <c r="L17" s="48">
        <v>12.431381977000443</v>
      </c>
      <c r="M17" s="35">
        <f t="shared" ref="M17:U17" si="18">M12+M13+M20</f>
        <v>137</v>
      </c>
      <c r="N17" s="35">
        <f t="shared" si="18"/>
        <v>564</v>
      </c>
      <c r="O17" s="35">
        <f t="shared" si="18"/>
        <v>2690</v>
      </c>
      <c r="P17" s="35">
        <f t="shared" si="18"/>
        <v>398</v>
      </c>
      <c r="Q17" s="35">
        <f t="shared" si="18"/>
        <v>166</v>
      </c>
      <c r="R17" s="35">
        <f t="shared" si="18"/>
        <v>427</v>
      </c>
      <c r="S17" s="35">
        <f t="shared" si="18"/>
        <v>2968</v>
      </c>
      <c r="T17" s="35">
        <f t="shared" si="18"/>
        <v>283</v>
      </c>
      <c r="U17" s="35">
        <f t="shared" si="18"/>
        <v>144</v>
      </c>
      <c r="V17" s="48">
        <v>14.311759082765214</v>
      </c>
    </row>
    <row r="18" spans="1:22" ht="15" customHeight="1" x14ac:dyDescent="0.15">
      <c r="A18" s="4" t="s">
        <v>20</v>
      </c>
      <c r="B18" s="37">
        <f t="shared" ref="B18:I18" si="19">B14+B22</f>
        <v>-43</v>
      </c>
      <c r="C18" s="37">
        <f t="shared" si="19"/>
        <v>117</v>
      </c>
      <c r="D18" s="37">
        <f t="shared" si="19"/>
        <v>-522</v>
      </c>
      <c r="E18" s="37">
        <f t="shared" si="19"/>
        <v>-31</v>
      </c>
      <c r="F18" s="37">
        <f t="shared" si="19"/>
        <v>28</v>
      </c>
      <c r="G18" s="37">
        <f t="shared" si="19"/>
        <v>348</v>
      </c>
      <c r="H18" s="37">
        <f t="shared" si="19"/>
        <v>59</v>
      </c>
      <c r="I18" s="37">
        <f t="shared" si="19"/>
        <v>778</v>
      </c>
      <c r="J18" s="49">
        <f t="shared" si="3"/>
        <v>-7.137765497751114</v>
      </c>
      <c r="K18" s="49">
        <v>6.4470139979687486</v>
      </c>
      <c r="L18" s="49">
        <v>13.584779495719863</v>
      </c>
      <c r="M18" s="37">
        <f t="shared" ref="M18:U18" si="20">M14+M22</f>
        <v>-12</v>
      </c>
      <c r="N18" s="37">
        <f t="shared" si="20"/>
        <v>198</v>
      </c>
      <c r="O18" s="37">
        <f t="shared" si="20"/>
        <v>1496</v>
      </c>
      <c r="P18" s="37">
        <f t="shared" si="20"/>
        <v>91</v>
      </c>
      <c r="Q18" s="37">
        <f t="shared" si="20"/>
        <v>107</v>
      </c>
      <c r="R18" s="37">
        <f t="shared" si="20"/>
        <v>210</v>
      </c>
      <c r="S18" s="37">
        <f t="shared" si="20"/>
        <v>1588</v>
      </c>
      <c r="T18" s="37">
        <f t="shared" si="20"/>
        <v>89</v>
      </c>
      <c r="U18" s="37">
        <f t="shared" si="20"/>
        <v>121</v>
      </c>
      <c r="V18" s="49">
        <v>-2.7630059991294686</v>
      </c>
    </row>
    <row r="19" spans="1:22" ht="15" customHeight="1" x14ac:dyDescent="0.15">
      <c r="A19" s="2" t="s">
        <v>19</v>
      </c>
      <c r="B19" s="36">
        <f t="shared" ref="B19:I19" si="21">B15+B16+B21+B23</f>
        <v>79</v>
      </c>
      <c r="C19" s="36">
        <f t="shared" si="21"/>
        <v>559</v>
      </c>
      <c r="D19" s="36">
        <f t="shared" si="21"/>
        <v>-911</v>
      </c>
      <c r="E19" s="36">
        <f t="shared" si="21"/>
        <v>-57</v>
      </c>
      <c r="F19" s="36">
        <f t="shared" si="21"/>
        <v>74</v>
      </c>
      <c r="G19" s="36">
        <f t="shared" si="21"/>
        <v>819</v>
      </c>
      <c r="H19" s="36">
        <f t="shared" si="21"/>
        <v>131</v>
      </c>
      <c r="I19" s="36">
        <f t="shared" si="21"/>
        <v>1593</v>
      </c>
      <c r="J19" s="53">
        <f t="shared" si="3"/>
        <v>-5.7127558795667044</v>
      </c>
      <c r="K19" s="53">
        <v>7.4165602647006326</v>
      </c>
      <c r="L19" s="53">
        <v>13.129316144267337</v>
      </c>
      <c r="M19" s="36">
        <f t="shared" ref="M19:U19" si="22">M15+M16+M21+M23</f>
        <v>136</v>
      </c>
      <c r="N19" s="36">
        <f t="shared" si="22"/>
        <v>565</v>
      </c>
      <c r="O19" s="36">
        <f t="shared" si="22"/>
        <v>3658</v>
      </c>
      <c r="P19" s="36">
        <f t="shared" si="22"/>
        <v>363</v>
      </c>
      <c r="Q19" s="36">
        <f t="shared" si="22"/>
        <v>202</v>
      </c>
      <c r="R19" s="36">
        <f t="shared" si="22"/>
        <v>429</v>
      </c>
      <c r="S19" s="36">
        <f t="shared" si="22"/>
        <v>3795</v>
      </c>
      <c r="T19" s="36">
        <f t="shared" si="22"/>
        <v>219</v>
      </c>
      <c r="U19" s="36">
        <f t="shared" si="22"/>
        <v>210</v>
      </c>
      <c r="V19" s="53">
        <v>13.630435081071418</v>
      </c>
    </row>
    <row r="20" spans="1:22" ht="15" customHeight="1" x14ac:dyDescent="0.15">
      <c r="A20" s="5" t="s">
        <v>18</v>
      </c>
      <c r="B20" s="40">
        <f>E20+M20</f>
        <v>83</v>
      </c>
      <c r="C20" s="40">
        <v>352</v>
      </c>
      <c r="D20" s="40">
        <f>G20-I20+O20-S20</f>
        <v>-637</v>
      </c>
      <c r="E20" s="40">
        <f>F20-H20</f>
        <v>-42</v>
      </c>
      <c r="F20" s="40">
        <v>53</v>
      </c>
      <c r="G20" s="40">
        <v>686</v>
      </c>
      <c r="H20" s="40">
        <v>95</v>
      </c>
      <c r="I20" s="40">
        <v>1150</v>
      </c>
      <c r="J20" s="61">
        <f t="shared" si="3"/>
        <v>-5.2579048638192356</v>
      </c>
      <c r="K20" s="61">
        <v>6.6349751852957004</v>
      </c>
      <c r="L20" s="61">
        <v>11.892880049114936</v>
      </c>
      <c r="M20" s="40">
        <f>N20-R20</f>
        <v>125</v>
      </c>
      <c r="N20" s="40">
        <f>SUM(P20:Q20)</f>
        <v>486</v>
      </c>
      <c r="O20" s="41">
        <v>2186</v>
      </c>
      <c r="P20" s="41">
        <v>355</v>
      </c>
      <c r="Q20" s="41">
        <v>131</v>
      </c>
      <c r="R20" s="41">
        <f>SUM(T20:U20)</f>
        <v>361</v>
      </c>
      <c r="S20" s="41">
        <v>2359</v>
      </c>
      <c r="T20" s="41">
        <v>258</v>
      </c>
      <c r="U20" s="41">
        <v>103</v>
      </c>
      <c r="V20" s="52">
        <v>15.648526380414395</v>
      </c>
    </row>
    <row r="21" spans="1:22" ht="15" customHeight="1" x14ac:dyDescent="0.15">
      <c r="A21" s="3" t="s">
        <v>17</v>
      </c>
      <c r="B21" s="42">
        <f t="shared" ref="B21:B38" si="23">E21+M21</f>
        <v>72</v>
      </c>
      <c r="C21" s="42">
        <v>378</v>
      </c>
      <c r="D21" s="42">
        <f t="shared" ref="D21:D38" si="24">G21-I21+O21-S21</f>
        <v>-346</v>
      </c>
      <c r="E21" s="42">
        <f t="shared" ref="E21:E38" si="25">F21-H21</f>
        <v>-32</v>
      </c>
      <c r="F21" s="42">
        <v>52</v>
      </c>
      <c r="G21" s="42">
        <v>573</v>
      </c>
      <c r="H21" s="42">
        <v>84</v>
      </c>
      <c r="I21" s="42">
        <v>907</v>
      </c>
      <c r="J21" s="62">
        <f t="shared" si="3"/>
        <v>-5.0162125018789308</v>
      </c>
      <c r="K21" s="62">
        <v>8.1513453155532662</v>
      </c>
      <c r="L21" s="62">
        <v>13.167557817432197</v>
      </c>
      <c r="M21" s="42">
        <f t="shared" ref="M21:M38" si="26">N21-R21</f>
        <v>104</v>
      </c>
      <c r="N21" s="42">
        <f>SUM(P21:Q21)</f>
        <v>393</v>
      </c>
      <c r="O21" s="42">
        <v>2302</v>
      </c>
      <c r="P21" s="42">
        <v>270</v>
      </c>
      <c r="Q21" s="42">
        <v>123</v>
      </c>
      <c r="R21" s="42">
        <f t="shared" ref="R21:R38" si="27">SUM(T21:U21)</f>
        <v>289</v>
      </c>
      <c r="S21" s="42">
        <v>2314</v>
      </c>
      <c r="T21" s="42">
        <v>166</v>
      </c>
      <c r="U21" s="42">
        <v>123</v>
      </c>
      <c r="V21" s="49">
        <v>16.302690631106529</v>
      </c>
    </row>
    <row r="22" spans="1:22" ht="15" customHeight="1" x14ac:dyDescent="0.15">
      <c r="A22" s="3" t="s">
        <v>16</v>
      </c>
      <c r="B22" s="42">
        <f t="shared" si="23"/>
        <v>-32</v>
      </c>
      <c r="C22" s="42">
        <v>43</v>
      </c>
      <c r="D22" s="42">
        <f t="shared" si="24"/>
        <v>-237</v>
      </c>
      <c r="E22" s="42">
        <f t="shared" si="25"/>
        <v>-15</v>
      </c>
      <c r="F22" s="42">
        <v>13</v>
      </c>
      <c r="G22" s="42">
        <v>169</v>
      </c>
      <c r="H22" s="42">
        <v>28</v>
      </c>
      <c r="I22" s="42">
        <v>336</v>
      </c>
      <c r="J22" s="62">
        <f t="shared" si="3"/>
        <v>-7.3378633750150772</v>
      </c>
      <c r="K22" s="62">
        <v>6.3594815916797351</v>
      </c>
      <c r="L22" s="62">
        <v>13.697344966694812</v>
      </c>
      <c r="M22" s="42">
        <f t="shared" si="26"/>
        <v>-17</v>
      </c>
      <c r="N22" s="42">
        <f t="shared" ref="N22:N38" si="28">SUM(P22:Q22)</f>
        <v>87</v>
      </c>
      <c r="O22" s="42">
        <v>671</v>
      </c>
      <c r="P22" s="42">
        <v>45</v>
      </c>
      <c r="Q22" s="42">
        <v>42</v>
      </c>
      <c r="R22" s="42">
        <f t="shared" si="27"/>
        <v>104</v>
      </c>
      <c r="S22" s="42">
        <v>741</v>
      </c>
      <c r="T22" s="42">
        <v>48</v>
      </c>
      <c r="U22" s="42">
        <v>56</v>
      </c>
      <c r="V22" s="49">
        <v>-8.3162451583504335</v>
      </c>
    </row>
    <row r="23" spans="1:22" ht="15" customHeight="1" x14ac:dyDescent="0.15">
      <c r="A23" s="1" t="s">
        <v>15</v>
      </c>
      <c r="B23" s="43">
        <f t="shared" si="23"/>
        <v>28</v>
      </c>
      <c r="C23" s="43">
        <v>137</v>
      </c>
      <c r="D23" s="43">
        <f t="shared" si="24"/>
        <v>-164</v>
      </c>
      <c r="E23" s="43">
        <f t="shared" si="25"/>
        <v>-4</v>
      </c>
      <c r="F23" s="43">
        <v>10</v>
      </c>
      <c r="G23" s="43">
        <v>113</v>
      </c>
      <c r="H23" s="43">
        <v>14</v>
      </c>
      <c r="I23" s="43">
        <v>221</v>
      </c>
      <c r="J23" s="63">
        <f t="shared" si="3"/>
        <v>-2.8362181168288769</v>
      </c>
      <c r="K23" s="63">
        <v>7.0905452920721865</v>
      </c>
      <c r="L23" s="63">
        <v>9.9267634089010635</v>
      </c>
      <c r="M23" s="43">
        <f t="shared" si="26"/>
        <v>32</v>
      </c>
      <c r="N23" s="43">
        <f t="shared" si="28"/>
        <v>85</v>
      </c>
      <c r="O23" s="43">
        <v>583</v>
      </c>
      <c r="P23" s="43">
        <v>62</v>
      </c>
      <c r="Q23" s="43">
        <v>23</v>
      </c>
      <c r="R23" s="43">
        <f t="shared" si="27"/>
        <v>53</v>
      </c>
      <c r="S23" s="47">
        <v>639</v>
      </c>
      <c r="T23" s="47">
        <v>26</v>
      </c>
      <c r="U23" s="47">
        <v>27</v>
      </c>
      <c r="V23" s="54">
        <v>22.689744934631008</v>
      </c>
    </row>
    <row r="24" spans="1:22" ht="15" customHeight="1" x14ac:dyDescent="0.15">
      <c r="A24" s="7" t="s">
        <v>14</v>
      </c>
      <c r="B24" s="45">
        <f t="shared" si="23"/>
        <v>-2</v>
      </c>
      <c r="C24" s="45">
        <v>24</v>
      </c>
      <c r="D24" s="45">
        <f t="shared" si="24"/>
        <v>-101</v>
      </c>
      <c r="E24" s="40">
        <f t="shared" si="25"/>
        <v>-9</v>
      </c>
      <c r="F24" s="45">
        <v>0</v>
      </c>
      <c r="G24" s="45">
        <v>29</v>
      </c>
      <c r="H24" s="45">
        <v>9</v>
      </c>
      <c r="I24" s="46">
        <v>93</v>
      </c>
      <c r="J24" s="73">
        <f t="shared" si="3"/>
        <v>-18.980759230369213</v>
      </c>
      <c r="K24" s="73">
        <v>0</v>
      </c>
      <c r="L24" s="73">
        <v>18.980759230369213</v>
      </c>
      <c r="M24" s="40">
        <f t="shared" si="26"/>
        <v>7</v>
      </c>
      <c r="N24" s="45">
        <f t="shared" si="28"/>
        <v>25</v>
      </c>
      <c r="O24" s="45">
        <v>166</v>
      </c>
      <c r="P24" s="45">
        <v>16</v>
      </c>
      <c r="Q24" s="45">
        <v>9</v>
      </c>
      <c r="R24" s="45">
        <f t="shared" si="27"/>
        <v>18</v>
      </c>
      <c r="S24" s="45">
        <v>203</v>
      </c>
      <c r="T24" s="45">
        <v>6</v>
      </c>
      <c r="U24" s="45">
        <v>12</v>
      </c>
      <c r="V24" s="51">
        <v>14.762812734731618</v>
      </c>
    </row>
    <row r="25" spans="1:22" ht="15" customHeight="1" x14ac:dyDescent="0.15">
      <c r="A25" s="5" t="s">
        <v>13</v>
      </c>
      <c r="B25" s="40">
        <f t="shared" si="23"/>
        <v>0</v>
      </c>
      <c r="C25" s="40">
        <v>12</v>
      </c>
      <c r="D25" s="40">
        <f t="shared" si="24"/>
        <v>-35</v>
      </c>
      <c r="E25" s="40">
        <f t="shared" si="25"/>
        <v>-2</v>
      </c>
      <c r="F25" s="40">
        <v>0</v>
      </c>
      <c r="G25" s="40">
        <v>9</v>
      </c>
      <c r="H25" s="40">
        <v>2</v>
      </c>
      <c r="I25" s="40">
        <v>33</v>
      </c>
      <c r="J25" s="61">
        <f t="shared" si="3"/>
        <v>-15.332913253518168</v>
      </c>
      <c r="K25" s="61">
        <v>0</v>
      </c>
      <c r="L25" s="61">
        <v>15.332913253518168</v>
      </c>
      <c r="M25" s="40">
        <f t="shared" si="26"/>
        <v>2</v>
      </c>
      <c r="N25" s="40">
        <f t="shared" si="28"/>
        <v>7</v>
      </c>
      <c r="O25" s="40">
        <v>44</v>
      </c>
      <c r="P25" s="40">
        <v>4</v>
      </c>
      <c r="Q25" s="40">
        <v>3</v>
      </c>
      <c r="R25" s="40">
        <f t="shared" si="27"/>
        <v>5</v>
      </c>
      <c r="S25" s="41">
        <v>55</v>
      </c>
      <c r="T25" s="41">
        <v>4</v>
      </c>
      <c r="U25" s="41">
        <v>1</v>
      </c>
      <c r="V25" s="52">
        <v>15.332913253518171</v>
      </c>
    </row>
    <row r="26" spans="1:22" ht="15" customHeight="1" x14ac:dyDescent="0.15">
      <c r="A26" s="3" t="s">
        <v>12</v>
      </c>
      <c r="B26" s="42">
        <f t="shared" si="23"/>
        <v>-6</v>
      </c>
      <c r="C26" s="42">
        <v>9</v>
      </c>
      <c r="D26" s="42">
        <f t="shared" si="24"/>
        <v>-90</v>
      </c>
      <c r="E26" s="42">
        <f t="shared" si="25"/>
        <v>-1</v>
      </c>
      <c r="F26" s="42">
        <v>0</v>
      </c>
      <c r="G26" s="42">
        <v>15</v>
      </c>
      <c r="H26" s="42">
        <v>1</v>
      </c>
      <c r="I26" s="42">
        <v>67</v>
      </c>
      <c r="J26" s="62">
        <f t="shared" si="3"/>
        <v>-3.4544766231307968</v>
      </c>
      <c r="K26" s="62">
        <v>0</v>
      </c>
      <c r="L26" s="62">
        <v>3.4544766231307968</v>
      </c>
      <c r="M26" s="42">
        <f t="shared" si="26"/>
        <v>-5</v>
      </c>
      <c r="N26" s="42">
        <f t="shared" si="28"/>
        <v>12</v>
      </c>
      <c r="O26" s="42">
        <v>87</v>
      </c>
      <c r="P26" s="42">
        <v>8</v>
      </c>
      <c r="Q26" s="42">
        <v>4</v>
      </c>
      <c r="R26" s="42">
        <f t="shared" si="27"/>
        <v>17</v>
      </c>
      <c r="S26" s="42">
        <v>125</v>
      </c>
      <c r="T26" s="42">
        <v>8</v>
      </c>
      <c r="U26" s="42">
        <v>9</v>
      </c>
      <c r="V26" s="49">
        <v>-17.272383115653987</v>
      </c>
    </row>
    <row r="27" spans="1:22" ht="15" customHeight="1" x14ac:dyDescent="0.15">
      <c r="A27" s="1" t="s">
        <v>11</v>
      </c>
      <c r="B27" s="43">
        <f t="shared" si="23"/>
        <v>1</v>
      </c>
      <c r="C27" s="43">
        <v>43</v>
      </c>
      <c r="D27" s="43">
        <f t="shared" si="24"/>
        <v>-102</v>
      </c>
      <c r="E27" s="43">
        <f t="shared" si="25"/>
        <v>-7</v>
      </c>
      <c r="F27" s="43">
        <v>5</v>
      </c>
      <c r="G27" s="43">
        <v>44</v>
      </c>
      <c r="H27" s="43">
        <v>12</v>
      </c>
      <c r="I27" s="43">
        <v>127</v>
      </c>
      <c r="J27" s="63">
        <f t="shared" si="3"/>
        <v>-10.13768202198151</v>
      </c>
      <c r="K27" s="63">
        <v>7.241201444272507</v>
      </c>
      <c r="L27" s="63">
        <v>17.378883466254017</v>
      </c>
      <c r="M27" s="43">
        <f t="shared" si="26"/>
        <v>8</v>
      </c>
      <c r="N27" s="43">
        <f t="shared" si="28"/>
        <v>34</v>
      </c>
      <c r="O27" s="47">
        <v>207</v>
      </c>
      <c r="P27" s="47">
        <v>15</v>
      </c>
      <c r="Q27" s="47">
        <v>19</v>
      </c>
      <c r="R27" s="47">
        <f t="shared" si="27"/>
        <v>26</v>
      </c>
      <c r="S27" s="47">
        <v>226</v>
      </c>
      <c r="T27" s="47">
        <v>7</v>
      </c>
      <c r="U27" s="47">
        <v>19</v>
      </c>
      <c r="V27" s="54">
        <v>11.585922310835997</v>
      </c>
    </row>
    <row r="28" spans="1:22" ht="15" customHeight="1" x14ac:dyDescent="0.15">
      <c r="A28" s="5" t="s">
        <v>10</v>
      </c>
      <c r="B28" s="40">
        <f t="shared" si="23"/>
        <v>-3</v>
      </c>
      <c r="C28" s="40">
        <v>8</v>
      </c>
      <c r="D28" s="40">
        <f t="shared" si="24"/>
        <v>-56</v>
      </c>
      <c r="E28" s="40">
        <f t="shared" si="25"/>
        <v>-3</v>
      </c>
      <c r="F28" s="40">
        <v>1</v>
      </c>
      <c r="G28" s="40">
        <v>12</v>
      </c>
      <c r="H28" s="40">
        <v>4</v>
      </c>
      <c r="I28" s="40">
        <v>56</v>
      </c>
      <c r="J28" s="61">
        <f t="shared" si="3"/>
        <v>-11.248073959938367</v>
      </c>
      <c r="K28" s="61">
        <v>3.749357986646122</v>
      </c>
      <c r="L28" s="61">
        <v>14.997431946584488</v>
      </c>
      <c r="M28" s="40">
        <f t="shared" si="26"/>
        <v>0</v>
      </c>
      <c r="N28" s="40">
        <f t="shared" si="28"/>
        <v>9</v>
      </c>
      <c r="O28" s="40">
        <v>78</v>
      </c>
      <c r="P28" s="40">
        <v>4</v>
      </c>
      <c r="Q28" s="40">
        <v>5</v>
      </c>
      <c r="R28" s="40">
        <f t="shared" si="27"/>
        <v>9</v>
      </c>
      <c r="S28" s="40">
        <v>90</v>
      </c>
      <c r="T28" s="40">
        <v>6</v>
      </c>
      <c r="U28" s="40">
        <v>3</v>
      </c>
      <c r="V28" s="48">
        <v>0</v>
      </c>
    </row>
    <row r="29" spans="1:22" ht="15" customHeight="1" x14ac:dyDescent="0.15">
      <c r="A29" s="3" t="s">
        <v>9</v>
      </c>
      <c r="B29" s="42">
        <f t="shared" si="23"/>
        <v>3</v>
      </c>
      <c r="C29" s="42">
        <v>43</v>
      </c>
      <c r="D29" s="42">
        <f t="shared" si="24"/>
        <v>-30</v>
      </c>
      <c r="E29" s="42">
        <f t="shared" si="25"/>
        <v>-3</v>
      </c>
      <c r="F29" s="42">
        <v>5</v>
      </c>
      <c r="G29" s="42">
        <v>66</v>
      </c>
      <c r="H29" s="42">
        <v>8</v>
      </c>
      <c r="I29" s="42">
        <v>144</v>
      </c>
      <c r="J29" s="62">
        <f t="shared" si="3"/>
        <v>-4.321060731620693</v>
      </c>
      <c r="K29" s="62">
        <v>7.2017678860344896</v>
      </c>
      <c r="L29" s="62">
        <v>11.522828617655183</v>
      </c>
      <c r="M29" s="42">
        <f t="shared" si="26"/>
        <v>6</v>
      </c>
      <c r="N29" s="42">
        <f t="shared" si="28"/>
        <v>42</v>
      </c>
      <c r="O29" s="42">
        <v>299</v>
      </c>
      <c r="P29" s="42">
        <v>15</v>
      </c>
      <c r="Q29" s="42">
        <v>27</v>
      </c>
      <c r="R29" s="42">
        <f t="shared" si="27"/>
        <v>36</v>
      </c>
      <c r="S29" s="42">
        <v>251</v>
      </c>
      <c r="T29" s="42">
        <v>13</v>
      </c>
      <c r="U29" s="42">
        <v>23</v>
      </c>
      <c r="V29" s="49">
        <v>8.6421214632413808</v>
      </c>
    </row>
    <row r="30" spans="1:22" ht="15" customHeight="1" x14ac:dyDescent="0.15">
      <c r="A30" s="3" t="s">
        <v>8</v>
      </c>
      <c r="B30" s="42">
        <f t="shared" si="23"/>
        <v>-5</v>
      </c>
      <c r="C30" s="42">
        <v>5</v>
      </c>
      <c r="D30" s="42">
        <f t="shared" si="24"/>
        <v>-92</v>
      </c>
      <c r="E30" s="42">
        <f t="shared" si="25"/>
        <v>-2</v>
      </c>
      <c r="F30" s="42">
        <v>8</v>
      </c>
      <c r="G30" s="42">
        <v>65</v>
      </c>
      <c r="H30" s="42">
        <v>10</v>
      </c>
      <c r="I30" s="42">
        <v>143</v>
      </c>
      <c r="J30" s="62">
        <f t="shared" si="3"/>
        <v>-2.7601330913490614</v>
      </c>
      <c r="K30" s="62">
        <v>11.040532365396249</v>
      </c>
      <c r="L30" s="62">
        <v>13.80066545674531</v>
      </c>
      <c r="M30" s="42">
        <f t="shared" si="26"/>
        <v>-3</v>
      </c>
      <c r="N30" s="42">
        <f t="shared" si="28"/>
        <v>35</v>
      </c>
      <c r="O30" s="42">
        <v>277</v>
      </c>
      <c r="P30" s="42">
        <v>13</v>
      </c>
      <c r="Q30" s="42">
        <v>22</v>
      </c>
      <c r="R30" s="42">
        <f t="shared" si="27"/>
        <v>38</v>
      </c>
      <c r="S30" s="42">
        <v>291</v>
      </c>
      <c r="T30" s="42">
        <v>15</v>
      </c>
      <c r="U30" s="42">
        <v>23</v>
      </c>
      <c r="V30" s="49">
        <v>-4.1401996370235921</v>
      </c>
    </row>
    <row r="31" spans="1:22" ht="15" customHeight="1" x14ac:dyDescent="0.15">
      <c r="A31" s="1" t="s">
        <v>7</v>
      </c>
      <c r="B31" s="43">
        <f t="shared" si="23"/>
        <v>-6</v>
      </c>
      <c r="C31" s="43">
        <v>18</v>
      </c>
      <c r="D31" s="43">
        <f t="shared" si="24"/>
        <v>-107</v>
      </c>
      <c r="E31" s="43">
        <f t="shared" si="25"/>
        <v>-8</v>
      </c>
      <c r="F31" s="43">
        <v>1</v>
      </c>
      <c r="G31" s="43">
        <v>36</v>
      </c>
      <c r="H31" s="43">
        <v>9</v>
      </c>
      <c r="I31" s="43">
        <v>99</v>
      </c>
      <c r="J31" s="63">
        <f t="shared" si="3"/>
        <v>-13.043866702403287</v>
      </c>
      <c r="K31" s="63">
        <v>1.6304833378004109</v>
      </c>
      <c r="L31" s="63">
        <v>14.674350040203699</v>
      </c>
      <c r="M31" s="43">
        <f t="shared" si="26"/>
        <v>2</v>
      </c>
      <c r="N31" s="43">
        <f t="shared" si="28"/>
        <v>25</v>
      </c>
      <c r="O31" s="43">
        <v>171</v>
      </c>
      <c r="P31" s="43">
        <v>14</v>
      </c>
      <c r="Q31" s="43">
        <v>11</v>
      </c>
      <c r="R31" s="43">
        <f t="shared" si="27"/>
        <v>23</v>
      </c>
      <c r="S31" s="43">
        <v>215</v>
      </c>
      <c r="T31" s="43">
        <v>7</v>
      </c>
      <c r="U31" s="43">
        <v>16</v>
      </c>
      <c r="V31" s="53">
        <v>3.2609666756008124</v>
      </c>
    </row>
    <row r="32" spans="1:22" ht="15" customHeight="1" x14ac:dyDescent="0.15">
      <c r="A32" s="5" t="s">
        <v>6</v>
      </c>
      <c r="B32" s="40">
        <f t="shared" si="23"/>
        <v>-1</v>
      </c>
      <c r="C32" s="40">
        <v>6</v>
      </c>
      <c r="D32" s="40">
        <f t="shared" si="24"/>
        <v>-4</v>
      </c>
      <c r="E32" s="40">
        <f t="shared" si="25"/>
        <v>0</v>
      </c>
      <c r="F32" s="40">
        <v>1</v>
      </c>
      <c r="G32" s="40">
        <v>17</v>
      </c>
      <c r="H32" s="40">
        <v>1</v>
      </c>
      <c r="I32" s="40">
        <v>15</v>
      </c>
      <c r="J32" s="61">
        <f t="shared" si="3"/>
        <v>0</v>
      </c>
      <c r="K32" s="61">
        <v>6.4578910120311397</v>
      </c>
      <c r="L32" s="61">
        <v>6.4578910120311397</v>
      </c>
      <c r="M32" s="40">
        <f t="shared" si="26"/>
        <v>-1</v>
      </c>
      <c r="N32" s="40">
        <f t="shared" si="28"/>
        <v>6</v>
      </c>
      <c r="O32" s="41">
        <v>108</v>
      </c>
      <c r="P32" s="41">
        <v>3</v>
      </c>
      <c r="Q32" s="41">
        <v>3</v>
      </c>
      <c r="R32" s="41">
        <f t="shared" si="27"/>
        <v>7</v>
      </c>
      <c r="S32" s="41">
        <v>114</v>
      </c>
      <c r="T32" s="41">
        <v>1</v>
      </c>
      <c r="U32" s="41">
        <v>6</v>
      </c>
      <c r="V32" s="52">
        <v>-6.4578910120311406</v>
      </c>
    </row>
    <row r="33" spans="1:22" ht="15" customHeight="1" x14ac:dyDescent="0.15">
      <c r="A33" s="3" t="s">
        <v>5</v>
      </c>
      <c r="B33" s="42">
        <f t="shared" si="23"/>
        <v>-3</v>
      </c>
      <c r="C33" s="42">
        <v>4</v>
      </c>
      <c r="D33" s="42">
        <f t="shared" si="24"/>
        <v>-105</v>
      </c>
      <c r="E33" s="42">
        <f>F33-H33</f>
        <v>-3</v>
      </c>
      <c r="F33" s="42">
        <v>6</v>
      </c>
      <c r="G33" s="42">
        <v>46</v>
      </c>
      <c r="H33" s="42">
        <v>9</v>
      </c>
      <c r="I33" s="42">
        <v>147</v>
      </c>
      <c r="J33" s="62">
        <f t="shared" si="3"/>
        <v>-4.4387693056062272</v>
      </c>
      <c r="K33" s="62">
        <v>8.8775386112124526</v>
      </c>
      <c r="L33" s="62">
        <v>13.31630791681868</v>
      </c>
      <c r="M33" s="42">
        <f>N33-R33</f>
        <v>0</v>
      </c>
      <c r="N33" s="42">
        <f t="shared" si="28"/>
        <v>22</v>
      </c>
      <c r="O33" s="42">
        <v>238</v>
      </c>
      <c r="P33" s="42">
        <v>5</v>
      </c>
      <c r="Q33" s="42">
        <v>17</v>
      </c>
      <c r="R33" s="42">
        <f t="shared" si="27"/>
        <v>22</v>
      </c>
      <c r="S33" s="42">
        <v>242</v>
      </c>
      <c r="T33" s="42">
        <v>7</v>
      </c>
      <c r="U33" s="42">
        <v>15</v>
      </c>
      <c r="V33" s="49">
        <v>0</v>
      </c>
    </row>
    <row r="34" spans="1:22" ht="15" customHeight="1" x14ac:dyDescent="0.15">
      <c r="A34" s="3" t="s">
        <v>4</v>
      </c>
      <c r="B34" s="42">
        <f t="shared" si="23"/>
        <v>-6</v>
      </c>
      <c r="C34" s="42">
        <v>7</v>
      </c>
      <c r="D34" s="42">
        <f t="shared" si="24"/>
        <v>-88</v>
      </c>
      <c r="E34" s="42">
        <f t="shared" si="25"/>
        <v>-6</v>
      </c>
      <c r="F34" s="42">
        <v>1</v>
      </c>
      <c r="G34" s="42">
        <v>26</v>
      </c>
      <c r="H34" s="42">
        <v>7</v>
      </c>
      <c r="I34" s="42">
        <v>85</v>
      </c>
      <c r="J34" s="62">
        <f t="shared" si="3"/>
        <v>-13.179274237226938</v>
      </c>
      <c r="K34" s="62">
        <v>2.1965457062044891</v>
      </c>
      <c r="L34" s="62">
        <v>15.375819943431427</v>
      </c>
      <c r="M34" s="42">
        <f t="shared" si="26"/>
        <v>0</v>
      </c>
      <c r="N34" s="42">
        <f t="shared" si="28"/>
        <v>19</v>
      </c>
      <c r="O34" s="42">
        <v>131</v>
      </c>
      <c r="P34" s="42">
        <v>11</v>
      </c>
      <c r="Q34" s="42">
        <v>8</v>
      </c>
      <c r="R34" s="42">
        <f t="shared" si="27"/>
        <v>19</v>
      </c>
      <c r="S34" s="42">
        <v>160</v>
      </c>
      <c r="T34" s="42">
        <v>5</v>
      </c>
      <c r="U34" s="42">
        <v>14</v>
      </c>
      <c r="V34" s="49">
        <v>0</v>
      </c>
    </row>
    <row r="35" spans="1:22" ht="15" customHeight="1" x14ac:dyDescent="0.15">
      <c r="A35" s="1" t="s">
        <v>3</v>
      </c>
      <c r="B35" s="43">
        <f t="shared" si="23"/>
        <v>3</v>
      </c>
      <c r="C35" s="43">
        <v>11</v>
      </c>
      <c r="D35" s="43">
        <f t="shared" si="24"/>
        <v>-55</v>
      </c>
      <c r="E35" s="43">
        <f t="shared" si="25"/>
        <v>-2</v>
      </c>
      <c r="F35" s="43">
        <v>2</v>
      </c>
      <c r="G35" s="43">
        <v>28</v>
      </c>
      <c r="H35" s="43">
        <v>4</v>
      </c>
      <c r="I35" s="43">
        <v>84</v>
      </c>
      <c r="J35" s="63">
        <f t="shared" si="3"/>
        <v>-4.2961393596986817</v>
      </c>
      <c r="K35" s="63">
        <v>4.2961393596986817</v>
      </c>
      <c r="L35" s="63">
        <v>8.5922787193973633</v>
      </c>
      <c r="M35" s="43">
        <f t="shared" si="26"/>
        <v>5</v>
      </c>
      <c r="N35" s="43">
        <f t="shared" si="28"/>
        <v>22</v>
      </c>
      <c r="O35" s="47">
        <v>162</v>
      </c>
      <c r="P35" s="47">
        <v>7</v>
      </c>
      <c r="Q35" s="47">
        <v>15</v>
      </c>
      <c r="R35" s="47">
        <f t="shared" si="27"/>
        <v>17</v>
      </c>
      <c r="S35" s="47">
        <v>161</v>
      </c>
      <c r="T35" s="47">
        <v>12</v>
      </c>
      <c r="U35" s="47">
        <v>5</v>
      </c>
      <c r="V35" s="54">
        <v>10.740348399246706</v>
      </c>
    </row>
    <row r="36" spans="1:22" ht="15" customHeight="1" x14ac:dyDescent="0.15">
      <c r="A36" s="5" t="s">
        <v>2</v>
      </c>
      <c r="B36" s="40">
        <f t="shared" si="23"/>
        <v>-14</v>
      </c>
      <c r="C36" s="40">
        <v>-4</v>
      </c>
      <c r="D36" s="40">
        <f t="shared" si="24"/>
        <v>-71</v>
      </c>
      <c r="E36" s="40">
        <f t="shared" si="25"/>
        <v>-8</v>
      </c>
      <c r="F36" s="40">
        <v>2</v>
      </c>
      <c r="G36" s="40">
        <v>7</v>
      </c>
      <c r="H36" s="40">
        <v>10</v>
      </c>
      <c r="I36" s="40">
        <v>69</v>
      </c>
      <c r="J36" s="61">
        <f t="shared" si="3"/>
        <v>-43.54958985831469</v>
      </c>
      <c r="K36" s="61">
        <v>10.887397464578672</v>
      </c>
      <c r="L36" s="61">
        <v>54.436987322893359</v>
      </c>
      <c r="M36" s="40">
        <f t="shared" si="26"/>
        <v>-6</v>
      </c>
      <c r="N36" s="40">
        <f t="shared" si="28"/>
        <v>3</v>
      </c>
      <c r="O36" s="40">
        <v>47</v>
      </c>
      <c r="P36" s="40">
        <v>2</v>
      </c>
      <c r="Q36" s="40">
        <v>1</v>
      </c>
      <c r="R36" s="40">
        <f t="shared" si="27"/>
        <v>9</v>
      </c>
      <c r="S36" s="40">
        <v>56</v>
      </c>
      <c r="T36" s="40">
        <v>1</v>
      </c>
      <c r="U36" s="40">
        <v>8</v>
      </c>
      <c r="V36" s="48">
        <v>-32.662192393736021</v>
      </c>
    </row>
    <row r="37" spans="1:22" ht="15" customHeight="1" x14ac:dyDescent="0.15">
      <c r="A37" s="3" t="s">
        <v>1</v>
      </c>
      <c r="B37" s="42">
        <f t="shared" si="23"/>
        <v>1</v>
      </c>
      <c r="C37" s="42">
        <v>12</v>
      </c>
      <c r="D37" s="42">
        <f t="shared" si="24"/>
        <v>-47</v>
      </c>
      <c r="E37" s="42">
        <f t="shared" si="25"/>
        <v>-2</v>
      </c>
      <c r="F37" s="42">
        <v>0</v>
      </c>
      <c r="G37" s="42">
        <v>5</v>
      </c>
      <c r="H37" s="42">
        <v>2</v>
      </c>
      <c r="I37" s="42">
        <v>40</v>
      </c>
      <c r="J37" s="62">
        <f t="shared" si="3"/>
        <v>-15.265579255541613</v>
      </c>
      <c r="K37" s="62">
        <v>0</v>
      </c>
      <c r="L37" s="62">
        <v>15.265579255541613</v>
      </c>
      <c r="M37" s="42">
        <f t="shared" si="26"/>
        <v>3</v>
      </c>
      <c r="N37" s="42">
        <f t="shared" si="28"/>
        <v>9</v>
      </c>
      <c r="O37" s="42">
        <v>46</v>
      </c>
      <c r="P37" s="42">
        <v>1</v>
      </c>
      <c r="Q37" s="42">
        <v>8</v>
      </c>
      <c r="R37" s="42">
        <f t="shared" si="27"/>
        <v>6</v>
      </c>
      <c r="S37" s="42">
        <v>58</v>
      </c>
      <c r="T37" s="42">
        <v>0</v>
      </c>
      <c r="U37" s="42">
        <v>6</v>
      </c>
      <c r="V37" s="49">
        <v>22.898368883312415</v>
      </c>
    </row>
    <row r="38" spans="1:22" ht="15" customHeight="1" x14ac:dyDescent="0.15">
      <c r="A38" s="1" t="s">
        <v>0</v>
      </c>
      <c r="B38" s="43">
        <f t="shared" si="23"/>
        <v>-1</v>
      </c>
      <c r="C38" s="43">
        <v>8</v>
      </c>
      <c r="D38" s="43">
        <f t="shared" si="24"/>
        <v>-31</v>
      </c>
      <c r="E38" s="43">
        <f t="shared" si="25"/>
        <v>0</v>
      </c>
      <c r="F38" s="43">
        <v>0</v>
      </c>
      <c r="G38" s="43">
        <v>4</v>
      </c>
      <c r="H38" s="43">
        <v>0</v>
      </c>
      <c r="I38" s="43">
        <v>25</v>
      </c>
      <c r="J38" s="63">
        <f t="shared" si="3"/>
        <v>0</v>
      </c>
      <c r="K38" s="63">
        <v>0</v>
      </c>
      <c r="L38" s="63">
        <v>0</v>
      </c>
      <c r="M38" s="43">
        <f t="shared" si="26"/>
        <v>-1</v>
      </c>
      <c r="N38" s="43">
        <f t="shared" si="28"/>
        <v>6</v>
      </c>
      <c r="O38" s="43">
        <v>41</v>
      </c>
      <c r="P38" s="43">
        <v>2</v>
      </c>
      <c r="Q38" s="43">
        <v>4</v>
      </c>
      <c r="R38" s="43">
        <f t="shared" si="27"/>
        <v>7</v>
      </c>
      <c r="S38" s="43">
        <v>51</v>
      </c>
      <c r="T38" s="43">
        <v>1</v>
      </c>
      <c r="U38" s="43">
        <v>6</v>
      </c>
      <c r="V38" s="53">
        <v>-8.20962663067926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2019-05-17T05:36:49Z</dcterms:modified>
</cp:coreProperties>
</file>