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soumu\Desktop\（10.7〆）令和元年度財政状況資料集の作成について（2回目）\☆提出分\"/>
    </mc:Choice>
  </mc:AlternateContent>
  <xr:revisionPtr revIDLastSave="0" documentId="13_ncr:1_{C527ABEF-A4B7-42D3-A0B0-55AB5FD309BC}" xr6:coauthVersionLast="45" xr6:coauthVersionMax="45" xr10:uidLastSave="{00000000-0000-0000-0000-000000000000}"/>
  <bookViews>
    <workbookView xWindow="-108" yWindow="-108" windowWidth="23256" windowHeight="12576" tabRatio="90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C39" i="10"/>
  <c r="CO38" i="10"/>
  <c r="BE38" i="10"/>
  <c r="AM38" i="10"/>
  <c r="C38" i="10"/>
  <c r="CO37" i="10"/>
  <c r="BE37" i="10"/>
  <c r="AM37" i="10"/>
  <c r="C37" i="10"/>
  <c r="CO36" i="10"/>
  <c r="BE36" i="10"/>
  <c r="AM36" i="10"/>
  <c r="CO35" i="10"/>
  <c r="BE35" i="10"/>
  <c r="CO34" i="10"/>
  <c r="BW34" i="10"/>
  <c r="BW35" i="10" s="1"/>
  <c r="BW36" i="10" s="1"/>
  <c r="BW37" i="10" s="1"/>
  <c r="BW38" i="10" s="1"/>
  <c r="BW39"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s="1"/>
  <c r="U36" i="10" s="1"/>
  <c r="U37" i="10" s="1"/>
  <c r="U38" i="10" s="1"/>
  <c r="U39" i="10" s="1"/>
  <c r="AM34" i="10" l="1"/>
  <c r="AM35" i="10" l="1"/>
  <c r="BE34" i="10"/>
</calcChain>
</file>

<file path=xl/sharedStrings.xml><?xml version="1.0" encoding="utf-8"?>
<sst xmlns="http://schemas.openxmlformats.org/spreadsheetml/2006/main" count="1125" uniqueCount="617">
  <si>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</si>
  <si>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</si>
  <si>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</si>
  <si>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</si>
  <si>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</si>
  <si>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</si>
  <si>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</si>
  <si>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</si>
  <si>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</si>
  <si>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</si>
  <si>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</si>
  <si>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</si>
  <si>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</si>
  <si>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</si>
  <si>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</si>
  <si>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</si>
  <si>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</si>
  <si>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</si>
  <si>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</si>
  <si>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</si>
  <si>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</si>
  <si>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</si>
  <si>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</si>
  <si>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</si>
  <si>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</si>
  <si>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</si>
  <si>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</si>
  <si>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</si>
  <si>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</si>
  <si>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</si>
  <si>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</si>
  <si>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</si>
  <si>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</si>
  <si>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</si>
  <si>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</si>
  <si>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</si>
  <si>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</si>
  <si>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</si>
  <si>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</si>
  <si>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</si>
  <si>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</si>
  <si>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</si>
  <si>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</si>
  <si>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</si>
  <si>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</si>
  <si>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</si>
  <si>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</si>
  <si>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</si>
  <si>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</si>
  <si>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</si>
  <si>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</si>
  <si>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</si>
  <si>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</si>
  <si>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</si>
  <si>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</si>
  <si>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</si>
  <si>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</si>
  <si>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</si>
  <si>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</si>
  <si>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</si>
  <si>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</si>
  <si>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</si>
  <si>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</si>
  <si>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</si>
  <si>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</si>
  <si>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</si>
  <si>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</si>
  <si>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</si>
  <si>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</si>
  <si>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</si>
  <si>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</si>
  <si>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</si>
  <si>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</si>
  <si>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</si>
  <si>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</si>
  <si>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</si>
  <si>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</si>
  <si>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</si>
  <si>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</si>
  <si>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</si>
  <si>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</si>
  <si>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</si>
  <si>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</si>
  <si>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</si>
  <si>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</si>
  <si>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</si>
  <si>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</si>
  <si>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</si>
  <si>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</si>
  <si>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</si>
  <si>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</si>
  <si>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</si>
  <si>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</si>
  <si>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</si>
  <si>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</si>
  <si>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</si>
  <si>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</si>
  <si>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</si>
  <si>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</si>
  <si>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</si>
  <si>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</si>
  <si>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</si>
  <si>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</si>
  <si>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</si>
  <si>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</si>
  <si>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</si>
  <si>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</si>
  <si>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</si>
  <si>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</si>
  <si>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</si>
  <si>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</si>
  <si>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</si>
  <si>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</si>
  <si>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</si>
  <si>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</si>
  <si>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</si>
  <si>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</si>
  <si>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</si>
  <si>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</si>
  <si>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</si>
  <si>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</si>
  <si>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</si>
  <si>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</si>
  <si>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</si>
  <si>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</si>
  <si>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</si>
  <si>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</si>
  <si>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</si>
  <si>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</si>
  <si>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</si>
  <si>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</si>
  <si>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</si>
  <si>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</si>
  <si>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</si>
  <si>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</si>
  <si>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</si>
  <si>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</si>
  <si>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</si>
  <si>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</si>
  <si>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</si>
  <si>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</si>
  <si>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</si>
  <si>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</si>
  <si>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</si>
  <si>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</si>
  <si>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</si>
  <si>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</si>
  <si>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</si>
  <si>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</si>
  <si>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</si>
  <si>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</si>
  <si>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</si>
  <si>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</si>
  <si>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</si>
  <si>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</si>
  <si>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</si>
  <si>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</si>
  <si>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</si>
  <si>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</si>
  <si>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</si>
  <si>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</si>
  <si>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</si>
  <si>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</si>
  <si>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</si>
  <si>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</si>
  <si>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</si>
  <si>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</si>
  <si>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</si>
  <si>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</si>
  <si>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</si>
  <si>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</si>
  <si>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</si>
  <si>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</si>
  <si>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</si>
  <si>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</si>
  <si>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</si>
  <si>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</si>
  <si>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</si>
  <si>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</si>
  <si>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</si>
  <si>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</si>
  <si>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</si>
  <si>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</si>
  <si>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</si>
  <si>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</si>
  <si>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</si>
  <si>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</si>
  <si>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</si>
  <si>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</si>
  <si>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</si>
  <si>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</si>
  <si>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</si>
  <si>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</si>
  <si>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</si>
  <si>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</si>
  <si>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</si>
  <si>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</si>
  <si>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</si>
  <si>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</si>
  <si>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</si>
  <si>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</si>
  <si>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</si>
  <si>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</si>
  <si>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</si>
  <si>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</si>
  <si>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</si>
  <si>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</si>
  <si>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</si>
  <si>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</si>
  <si>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</si>
  <si>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</si>
  <si>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</si>
  <si>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</si>
  <si>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</si>
  <si>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</si>
  <si>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</si>
  <si>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鳥取県江府町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</si>
  <si>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</si>
  <si>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</si>
  <si>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</si>
  <si>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</si>
  <si>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</si>
  <si>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</si>
  <si>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</si>
  <si>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</si>
  <si>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</si>
  <si>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</si>
  <si>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</si>
  <si>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</si>
  <si>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</si>
  <si>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</si>
  <si>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</si>
  <si>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</si>
  <si>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</si>
  <si>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</si>
  <si>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</si>
  <si>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</si>
  <si>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</si>
  <si>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</si>
  <si>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</si>
  <si>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</si>
  <si>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</si>
  <si>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</si>
  <si>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</si>
  <si>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</si>
  <si>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</si>
  <si>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</si>
  <si>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</si>
  <si>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</si>
  <si>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</si>
  <si>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</si>
  <si>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</si>
  <si>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</si>
  <si>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</si>
  <si>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</si>
  <si>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</si>
  <si>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</si>
  <si>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</si>
  <si>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</si>
  <si>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</si>
  <si>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</si>
  <si>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</si>
  <si>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</si>
  <si>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</si>
  <si>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</si>
  <si>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</si>
  <si>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</si>
  <si>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</si>
  <si>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</si>
  <si>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</si>
  <si>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</si>
  <si>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</si>
  <si>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</si>
  <si>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</si>
  <si>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</si>
  <si>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</si>
  <si>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</si>
  <si>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</si>
  <si>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</si>
  <si>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</si>
  <si>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</si>
  <si>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</si>
  <si>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</si>
  <si>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</si>
  <si>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</si>
  <si>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</si>
  <si>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</si>
  <si>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</si>
  <si>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</si>
  <si>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</si>
  <si>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</si>
  <si>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</si>
  <si>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</si>
  <si>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</si>
  <si>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</si>
  <si>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</si>
  <si>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</si>
  <si>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</si>
  <si>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</si>
  <si>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</si>
  <si>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</si>
  <si>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</si>
  <si>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</si>
  <si>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</si>
  <si>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</si>
  <si>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</si>
  <si>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</si>
  <si>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</si>
  <si>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</si>
  <si>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</si>
  <si>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</si>
  <si>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</si>
  <si>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</si>
  <si>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</si>
  <si>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</si>
  <si>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</si>
  <si>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</si>
  <si>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</si>
  <si>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</si>
  <si>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</si>
  <si>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</si>
  <si>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</si>
  <si>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</si>
  <si>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</si>
  <si>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</si>
  <si>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</si>
  <si>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</si>
  <si>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</si>
  <si>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</si>
  <si>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</si>
  <si>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</si>
  <si>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</si>
  <si>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</si>
  <si>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</si>
  <si>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</si>
  <si>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</si>
  <si>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</si>
  <si>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</si>
  <si>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</si>
  <si>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</si>
  <si>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</si>
  <si>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</si>
  <si>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</si>
  <si>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</si>
  <si>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</si>
  <si>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</si>
  <si>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</si>
  <si>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</si>
  <si>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</si>
  <si>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</si>
  <si>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</si>
  <si>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</si>
  <si>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</si>
  <si>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</si>
  <si>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</si>
  <si>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</si>
  <si>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</si>
  <si>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</si>
  <si>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</si>
  <si>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</si>
  <si>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</si>
  <si>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</si>
  <si>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</si>
  <si>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</si>
  <si>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</si>
  <si>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</si>
  <si>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</si>
  <si>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</si>
  <si>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</si>
  <si>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鳥取県江府町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</si>
  <si>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</si>
  <si>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</si>
  <si>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</si>
  <si>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</si>
  <si>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</si>
  <si>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</si>
  <si>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</si>
  <si>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</si>
  <si>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</si>
  <si>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</si>
  <si>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</si>
  <si>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</si>
  <si>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</si>
  <si>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</si>
  <si>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</si>
  <si>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</si>
  <si>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</si>
  <si>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</si>
  <si>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</si>
  <si>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</si>
  <si>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</si>
  <si>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西部情報公開・個人情報保護審査会</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</si>
  <si>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</si>
  <si>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</si>
  <si>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</si>
  <si>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</si>
  <si>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</si>
  <si>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</si>
  <si>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</si>
  <si>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</si>
  <si>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</si>
  <si>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</si>
  <si>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</si>
  <si>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</si>
  <si>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</si>
  <si>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</si>
  <si>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</si>
  <si>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国民健康保険（施設勘定）</t>
    <phoneticPr fontId="5"/>
  </si>
  <si>
    <t>介護保険事業（保険事業勘定）</t>
    <phoneticPr fontId="5"/>
  </si>
  <si>
    <t>介護保険事業（サービス事業勘定）</t>
    <phoneticPr fontId="5"/>
  </si>
  <si>
    <t>介護老人保健施設</t>
    <phoneticPr fontId="5"/>
  </si>
  <si>
    <t>-</t>
    <phoneticPr fontId="5"/>
  </si>
  <si>
    <t>後期高齢者医療</t>
    <phoneticPr fontId="5"/>
  </si>
  <si>
    <t>簡易水道事業</t>
    <phoneticPr fontId="5"/>
  </si>
  <si>
    <t>法適用企業</t>
    <phoneticPr fontId="5"/>
  </si>
  <si>
    <t>下水道等事業</t>
    <phoneticPr fontId="5"/>
  </si>
  <si>
    <t>索道事業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</si>
  <si>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</si>
  <si>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</si>
  <si>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</si>
  <si>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</si>
  <si>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</si>
  <si>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</si>
  <si>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</si>
  <si>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</si>
  <si>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</si>
  <si>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</si>
  <si>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</si>
  <si>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</si>
  <si>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</si>
  <si>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</si>
  <si>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</si>
  <si>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</si>
  <si>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</si>
  <si>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</si>
  <si>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</si>
  <si>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</si>
  <si>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</si>
  <si>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</si>
  <si>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</si>
  <si>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</si>
  <si>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</si>
  <si>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</si>
  <si>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</si>
  <si>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</si>
  <si>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</si>
  <si>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</si>
  <si>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</si>
  <si>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</si>
  <si>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</si>
  <si>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</si>
  <si>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</si>
  <si>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</si>
  <si>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</si>
  <si>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</si>
  <si>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</si>
  <si>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</si>
  <si>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</si>
  <si>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</si>
  <si>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</si>
  <si>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</si>
  <si>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</si>
  <si>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</si>
  <si>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</si>
  <si>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</si>
  <si>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</si>
  <si>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</si>
  <si>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</si>
  <si>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</si>
  <si>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</si>
  <si>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</si>
  <si>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</si>
  <si>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</si>
  <si>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</si>
  <si>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</si>
  <si>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</si>
  <si>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下水道等事業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</si>
  <si>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</si>
  <si>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</si>
  <si>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</si>
  <si>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</si>
  <si>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t>
    <phoneticPr fontId="5"/>
  </si>
  <si>
    <t>(Ｆ)</t>
    <phoneticPr fontId="5"/>
  </si>
  <si>
    <t>国民健康保険（施設勘定）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</si>
  <si>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</si>
  <si>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</si>
  <si>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</si>
  <si>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</si>
  <si>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</si>
  <si>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</si>
  <si>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</si>
  <si>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</si>
  <si>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</si>
  <si>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</si>
  <si>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</si>
  <si>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</si>
  <si>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</si>
  <si>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</si>
  <si>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</si>
  <si>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</si>
  <si>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</si>
  <si>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</si>
  <si>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</si>
  <si>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</si>
  <si>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</si>
  <si>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</si>
  <si>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</si>
  <si>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</si>
  <si>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</si>
  <si>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</si>
  <si>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</si>
  <si>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</si>
  <si>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</si>
  <si>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</si>
  <si>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</si>
  <si>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</si>
  <si>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</si>
  <si>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</si>
  <si>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</si>
  <si>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</si>
  <si>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</si>
  <si>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</si>
  <si>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</si>
  <si>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</si>
  <si>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</si>
  <si>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</si>
  <si>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</si>
  <si>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</si>
  <si>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</si>
  <si>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</si>
  <si>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</si>
  <si>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</si>
  <si>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</si>
  <si>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</si>
  <si>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</si>
  <si>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</si>
  <si>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</si>
  <si>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</si>
  <si>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</si>
  <si>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</si>
  <si>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</si>
  <si>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</si>
  <si>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</si>
  <si>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</si>
  <si>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</si>
  <si>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</si>
  <si>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</si>
  <si>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</si>
  <si>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</si>
  <si>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</si>
  <si>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</si>
  <si>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</si>
  <si>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</si>
  <si>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</si>
  <si>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</si>
  <si>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</si>
  <si>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</si>
  <si>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</si>
  <si>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</si>
  <si>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</si>
  <si>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</si>
  <si>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</si>
  <si>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</si>
  <si>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</si>
  <si>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</si>
  <si>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</si>
  <si>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</si>
  <si>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</si>
  <si>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</si>
  <si>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</si>
  <si>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1.69</t>
  </si>
  <si>
    <t>▲ 3.43</t>
  </si>
  <si>
    <t>一般会計</t>
  </si>
  <si>
    <t>介護保険事業（保険事業勘定）</t>
  </si>
  <si>
    <t>下水道等事業</t>
  </si>
  <si>
    <t>簡易水道事業</t>
  </si>
  <si>
    <t>国民健康保険（事業勘定）</t>
  </si>
  <si>
    <t>▲ 1.07</t>
  </si>
  <si>
    <t>住宅新築資金等貸付事業</t>
  </si>
  <si>
    <t>国民健康保険（施設勘定）</t>
  </si>
  <si>
    <t>後期高齢者医療</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</si>
  <si>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</si>
  <si>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</si>
  <si>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</si>
  <si>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</si>
  <si>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</si>
  <si>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</si>
  <si>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</si>
  <si>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</si>
  <si>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</si>
  <si>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鳥取県町村総合事務組合</t>
    <rPh sb="0" eb="3">
      <t>トットリケン</t>
    </rPh>
    <rPh sb="3" eb="5">
      <t>チョウソン</t>
    </rPh>
    <rPh sb="5" eb="7">
      <t>ソウゴウ</t>
    </rPh>
    <rPh sb="7" eb="9">
      <t>ジム</t>
    </rPh>
    <rPh sb="9" eb="11">
      <t>クミアイ</t>
    </rPh>
    <phoneticPr fontId="2"/>
  </si>
  <si>
    <t>日野町江府町日南町衛生施設組合</t>
    <rPh sb="0" eb="3">
      <t>ヒノチョウ</t>
    </rPh>
    <rPh sb="3" eb="6">
      <t>コウフチョウ</t>
    </rPh>
    <rPh sb="6" eb="9">
      <t>ニチナンチョウ</t>
    </rPh>
    <rPh sb="9" eb="11">
      <t>エイセイ</t>
    </rPh>
    <rPh sb="11" eb="13">
      <t>シセツ</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</si>
  <si>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</si>
  <si>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7">
      <t>コウレイ</t>
    </rPh>
    <rPh sb="7" eb="8">
      <t>シャ</t>
    </rPh>
    <rPh sb="8" eb="10">
      <t>イリョウ</t>
    </rPh>
    <rPh sb="10" eb="12">
      <t>コウイキ</t>
    </rPh>
    <rPh sb="12" eb="14">
      <t>レンゴウ</t>
    </rPh>
    <phoneticPr fontId="2"/>
  </si>
  <si>
    <t>日野病院組合</t>
    <rPh sb="0" eb="2">
      <t>ヒノ</t>
    </rPh>
    <rPh sb="2" eb="4">
      <t>ビョウイン</t>
    </rPh>
    <rPh sb="4" eb="6">
      <t>クミアイ</t>
    </rPh>
    <phoneticPr fontId="2"/>
  </si>
  <si>
    <t>-</t>
    <phoneticPr fontId="2"/>
  </si>
  <si>
    <t>一般会計</t>
    <rPh sb="0" eb="2">
      <t>イッパン</t>
    </rPh>
    <rPh sb="2" eb="4">
      <t>カイケイ</t>
    </rPh>
    <phoneticPr fontId="2"/>
  </si>
  <si>
    <t>特別会計</t>
    <rPh sb="0" eb="2">
      <t>トクベツ</t>
    </rPh>
    <rPh sb="2" eb="4">
      <t>カイケイ</t>
    </rPh>
    <phoneticPr fontId="2"/>
  </si>
  <si>
    <t>江府町地域振興</t>
    <rPh sb="0" eb="3">
      <t>コウフチョウ</t>
    </rPh>
    <rPh sb="3" eb="5">
      <t>チイキ</t>
    </rPh>
    <rPh sb="5" eb="7">
      <t>シンコウ</t>
    </rPh>
    <phoneticPr fontId="2"/>
  </si>
  <si>
    <t>江府町庁舎建設基金</t>
    <rPh sb="0" eb="3">
      <t>コウフチョウ</t>
    </rPh>
    <rPh sb="3" eb="5">
      <t>チョウシャ</t>
    </rPh>
    <rPh sb="5" eb="7">
      <t>ケンセツ</t>
    </rPh>
    <rPh sb="7" eb="9">
      <t>キキン</t>
    </rPh>
    <phoneticPr fontId="5"/>
  </si>
  <si>
    <t>公共施設等建設基金</t>
    <rPh sb="0" eb="2">
      <t>コウキョウ</t>
    </rPh>
    <rPh sb="2" eb="4">
      <t>シセツ</t>
    </rPh>
    <rPh sb="4" eb="5">
      <t>トウ</t>
    </rPh>
    <rPh sb="5" eb="7">
      <t>ケンセツ</t>
    </rPh>
    <rPh sb="7" eb="9">
      <t>キキン</t>
    </rPh>
    <phoneticPr fontId="5"/>
  </si>
  <si>
    <t>ふるさと応援基金</t>
    <rPh sb="4" eb="6">
      <t>オウエン</t>
    </rPh>
    <rPh sb="6" eb="8">
      <t>キキン</t>
    </rPh>
    <phoneticPr fontId="5"/>
  </si>
  <si>
    <t>福祉基金</t>
    <rPh sb="0" eb="2">
      <t>フクシ</t>
    </rPh>
    <rPh sb="2" eb="4">
      <t>キキン</t>
    </rPh>
    <phoneticPr fontId="5"/>
  </si>
  <si>
    <t>いきいき基金</t>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</si>
  <si>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</si>
  <si>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</si>
  <si>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</si>
  <si>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</si>
  <si>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</si>
  <si>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</si>
  <si>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</si>
  <si>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</si>
  <si>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</si>
  <si>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</si>
  <si>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</si>
  <si>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将来負担比率及び有形固定資産減価償却率は増加傾向にあり、類似団体と比べて高い。今後は、施設の統廃合を含めた維持管理を行って行かなければ、維持管理経費の負担増が考えられる。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1" eb="23">
      <t>ゾウカ</t>
    </rPh>
    <rPh sb="23" eb="25">
      <t>ケイコウ</t>
    </rPh>
    <rPh sb="29" eb="31">
      <t>ルイジ</t>
    </rPh>
    <rPh sb="31" eb="33">
      <t>ダンタイ</t>
    </rPh>
    <rPh sb="34" eb="35">
      <t>クラ</t>
    </rPh>
    <rPh sb="37" eb="38">
      <t>タカ</t>
    </rPh>
    <rPh sb="40" eb="42">
      <t>コンゴ</t>
    </rPh>
    <rPh sb="44" eb="46">
      <t>シセツ</t>
    </rPh>
    <rPh sb="47" eb="50">
      <t>トウハイゴウ</t>
    </rPh>
    <rPh sb="51" eb="52">
      <t>フク</t>
    </rPh>
    <rPh sb="54" eb="56">
      <t>イジ</t>
    </rPh>
    <rPh sb="56" eb="58">
      <t>カンリ</t>
    </rPh>
    <rPh sb="59" eb="60">
      <t>オコナ</t>
    </rPh>
    <rPh sb="62" eb="63">
      <t>イ</t>
    </rPh>
    <rPh sb="69" eb="71">
      <t>イジ</t>
    </rPh>
    <rPh sb="71" eb="73">
      <t>カンリ</t>
    </rPh>
    <rPh sb="73" eb="75">
      <t>ケイヒ</t>
    </rPh>
    <rPh sb="76" eb="78">
      <t>フタン</t>
    </rPh>
    <rPh sb="78" eb="79">
      <t>ゾウ</t>
    </rPh>
    <rPh sb="80" eb="81">
      <t>カンガ</t>
    </rPh>
    <phoneticPr fontId="5"/>
  </si>
  <si>
    <t>将来負担比率は、大規模事業（庁舎建設及びデジタル防災無線整備）に伴う借入により増加しており、令和2年度においても同事業の借入を行うため、次年度も増加するものと思われる。
実質公債費比率については、前年度と比べ微増しているが、単年度実質公債費比率で比較すると横ばいである。しかし、大規模事業（庁舎建設及びデジタル防災無線整備）で借り入れた地方債の償還が今後開始し、比率の上昇が予想される。これまで以上に将来に負担が増大しないよう新規発行債については、事業規模の見直しなど抑制を図っていく必要がある。</t>
    <rPh sb="8" eb="11">
      <t>ダイキボ</t>
    </rPh>
    <rPh sb="11" eb="13">
      <t>ジギョウ</t>
    </rPh>
    <rPh sb="39" eb="41">
      <t>ゾウカ</t>
    </rPh>
    <rPh sb="46" eb="48">
      <t>レイワ</t>
    </rPh>
    <rPh sb="49" eb="51">
      <t>ネンド</t>
    </rPh>
    <rPh sb="56" eb="57">
      <t>ドウ</t>
    </rPh>
    <rPh sb="57" eb="59">
      <t>ジギョウ</t>
    </rPh>
    <rPh sb="60" eb="62">
      <t>カリイレ</t>
    </rPh>
    <rPh sb="63" eb="64">
      <t>オコナ</t>
    </rPh>
    <rPh sb="68" eb="71">
      <t>ジネンド</t>
    </rPh>
    <rPh sb="98" eb="101">
      <t>ゼンネンド</t>
    </rPh>
    <rPh sb="102" eb="103">
      <t>クラ</t>
    </rPh>
    <rPh sb="104" eb="106">
      <t>ビゾウ</t>
    </rPh>
    <rPh sb="112" eb="115">
      <t>タンネンド</t>
    </rPh>
    <rPh sb="115" eb="117">
      <t>ジッシツ</t>
    </rPh>
    <rPh sb="117" eb="120">
      <t>コウサイヒ</t>
    </rPh>
    <rPh sb="120" eb="122">
      <t>ヒリツ</t>
    </rPh>
    <rPh sb="123" eb="125">
      <t>ヒカク</t>
    </rPh>
    <rPh sb="128" eb="129">
      <t>ヨコ</t>
    </rPh>
    <rPh sb="163" eb="164">
      <t>カ</t>
    </rPh>
    <rPh sb="165" eb="166">
      <t>イ</t>
    </rPh>
    <rPh sb="168" eb="170">
      <t>チホウ</t>
    </rPh>
    <rPh sb="170" eb="171">
      <t>サイ</t>
    </rPh>
    <rPh sb="172" eb="174">
      <t>ショウカン</t>
    </rPh>
    <rPh sb="175" eb="177">
      <t>コンゴ</t>
    </rPh>
    <rPh sb="177" eb="179">
      <t>カイシ</t>
    </rPh>
    <rPh sb="181" eb="183">
      <t>ヒリツ</t>
    </rPh>
    <rPh sb="184" eb="186">
      <t>ジョウショウ</t>
    </rPh>
    <rPh sb="187" eb="189">
      <t>ヨソウ</t>
    </rPh>
    <rPh sb="197" eb="199">
      <t>イジョウ</t>
    </rPh>
    <rPh sb="237" eb="238">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</si>
</sst>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308B-4B95-97EF-4AF6F3DFF6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96481</c:v>
                </c:pt>
                <c:pt idx="1">
                  <c:v>50967</c:v>
                </c:pt>
                <c:pt idx="2">
                  <c:v>45433</c:v>
                </c:pt>
                <c:pt idx="3">
                  <c:v>48843</c:v>
                </c:pt>
                <c:pt idx="4">
                  <c:v>228462</c:v>
                </c:pt>
              </c:numCache>
            </c:numRef>
          </c:val>
          <c:smooth val="0"/>
          <c:extLst>
            <c:ext xmlns:c16="http://schemas.microsoft.com/office/drawing/2014/chart" uri="{C3380CC4-5D6E-409C-BE32-E72D297353CC}">
              <c16:uniqueId val="{00000001-308B-4B95-97EF-4AF6F3DFF6B8}"/>
            </c:ext>
          </c:extLst>
        </c:ser>
        <c:dLbls>
          <c:showLegendKey val="0"/>
          <c:showVal val="0"/>
          <c:showCatName val="0"/>
          <c:showSerName val="0"/>
          <c:showPercent val="0"/>
          <c:showBubbleSize val="0"/>
        </c:dLbls>
        <c:marker val="1"/>
        <c:smooth val="0"/>
        <c:axId val="142709944"/>
        <c:axId val="142714648"/>
      </c:lineChart>
      <c:catAx>
        <c:axId val="142709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714648"/>
        <c:crosses val="autoZero"/>
        <c:auto val="1"/>
        <c:lblAlgn val="ctr"/>
        <c:lblOffset val="100"/>
        <c:tickLblSkip val="1"/>
        <c:tickMarkSkip val="1"/>
        <c:noMultiLvlLbl val="0"/>
      </c:catAx>
      <c:valAx>
        <c:axId val="14271464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709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10.46</c:v>
                </c:pt>
                <c:pt idx="1">
                  <c:v>11.47</c:v>
                </c:pt>
                <c:pt idx="2">
                  <c:v>7.43</c:v>
                </c:pt>
                <c:pt idx="3">
                  <c:v>3.98</c:v>
                </c:pt>
                <c:pt idx="4">
                  <c:v>7.55</c:v>
                </c:pt>
              </c:numCache>
            </c:numRef>
          </c:val>
          <c:extLst>
            <c:ext xmlns:c16="http://schemas.microsoft.com/office/drawing/2014/chart" uri="{C3380CC4-5D6E-409C-BE32-E72D297353CC}">
              <c16:uniqueId val="{00000000-BE1E-49B2-A096-6DE25892A6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40.28</c:v>
                </c:pt>
                <c:pt idx="1">
                  <c:v>41.28</c:v>
                </c:pt>
                <c:pt idx="2">
                  <c:v>44.21</c:v>
                </c:pt>
                <c:pt idx="3">
                  <c:v>44.18</c:v>
                </c:pt>
                <c:pt idx="4">
                  <c:v>44.55</c:v>
                </c:pt>
              </c:numCache>
            </c:numRef>
          </c:val>
          <c:extLst>
            <c:ext xmlns:c16="http://schemas.microsoft.com/office/drawing/2014/chart" uri="{C3380CC4-5D6E-409C-BE32-E72D297353CC}">
              <c16:uniqueId val="{00000001-BE1E-49B2-A096-6DE25892A647}"/>
            </c:ext>
          </c:extLst>
        </c:ser>
        <c:dLbls>
          <c:showLegendKey val="0"/>
          <c:showVal val="0"/>
          <c:showCatName val="0"/>
          <c:showSerName val="0"/>
          <c:showPercent val="0"/>
          <c:showBubbleSize val="0"/>
        </c:dLbls>
        <c:gapWidth val="250"/>
        <c:overlap val="100"/>
        <c:axId val="142710728"/>
        <c:axId val="142712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4.43</c:v>
                </c:pt>
                <c:pt idx="1">
                  <c:v>0.77</c:v>
                </c:pt>
                <c:pt idx="2">
                  <c:v>-1.69</c:v>
                </c:pt>
                <c:pt idx="3">
                  <c:v>-3.43</c:v>
                </c:pt>
                <c:pt idx="4">
                  <c:v>3.55</c:v>
                </c:pt>
              </c:numCache>
            </c:numRef>
          </c:val>
          <c:smooth val="0"/>
          <c:extLst>
            <c:ext xmlns:c16="http://schemas.microsoft.com/office/drawing/2014/chart" uri="{C3380CC4-5D6E-409C-BE32-E72D297353CC}">
              <c16:uniqueId val="{00000002-BE1E-49B2-A096-6DE25892A647}"/>
            </c:ext>
          </c:extLst>
        </c:ser>
        <c:dLbls>
          <c:showLegendKey val="0"/>
          <c:showVal val="0"/>
          <c:showCatName val="0"/>
          <c:showSerName val="0"/>
          <c:showPercent val="0"/>
          <c:showBubbleSize val="0"/>
        </c:dLbls>
        <c:marker val="1"/>
        <c:smooth val="0"/>
        <c:axId val="142710728"/>
        <c:axId val="142712688"/>
      </c:lineChart>
      <c:catAx>
        <c:axId val="142710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712688"/>
        <c:crosses val="autoZero"/>
        <c:auto val="1"/>
        <c:lblAlgn val="ctr"/>
        <c:lblOffset val="100"/>
        <c:tickLblSkip val="1"/>
        <c:tickMarkSkip val="1"/>
        <c:noMultiLvlLbl val="0"/>
      </c:catAx>
      <c:valAx>
        <c:axId val="14271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710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0.28999999999999998</c:v>
                </c:pt>
                <c:pt idx="2">
                  <c:v>#N/A</c:v>
                </c:pt>
                <c:pt idx="3">
                  <c:v>0.34</c:v>
                </c:pt>
                <c:pt idx="4">
                  <c:v>#N/A</c:v>
                </c:pt>
                <c:pt idx="5">
                  <c:v>2.35</c:v>
                </c:pt>
                <c:pt idx="6">
                  <c:v>#N/A</c:v>
                </c:pt>
                <c:pt idx="7">
                  <c:v>0</c:v>
                </c:pt>
                <c:pt idx="8">
                  <c:v>#N/A</c:v>
                </c:pt>
                <c:pt idx="9">
                  <c:v>0.02</c:v>
                </c:pt>
              </c:numCache>
            </c:numRef>
          </c:val>
          <c:extLst>
            <c:ext xmlns:c16="http://schemas.microsoft.com/office/drawing/2014/chart" uri="{C3380CC4-5D6E-409C-BE32-E72D297353CC}">
              <c16:uniqueId val="{00000000-D419-4AAC-9C13-BE3AEA5882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19-4AAC-9C13-BE3AEA5882D7}"/>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0.04</c:v>
                </c:pt>
                <c:pt idx="8">
                  <c:v>#N/A</c:v>
                </c:pt>
                <c:pt idx="9">
                  <c:v>0.02</c:v>
                </c:pt>
              </c:numCache>
            </c:numRef>
          </c:val>
          <c:extLst>
            <c:ext xmlns:c16="http://schemas.microsoft.com/office/drawing/2014/chart" uri="{C3380CC4-5D6E-409C-BE32-E72D297353CC}">
              <c16:uniqueId val="{00000002-D419-4AAC-9C13-BE3AEA5882D7}"/>
            </c:ext>
          </c:extLst>
        </c:ser>
        <c:ser>
          <c:idx val="3"/>
          <c:order val="3"/>
          <c:tx>
            <c:strRef>
              <c:f>データシート!$A$30</c:f>
              <c:strCache>
                <c:ptCount val="1"/>
                <c:pt idx="0">
                  <c:v>国民健康保険（施設勘定）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0.37</c:v>
                </c:pt>
                <c:pt idx="2">
                  <c:v>#N/A</c:v>
                </c:pt>
                <c:pt idx="3">
                  <c:v>0.27</c:v>
                </c:pt>
                <c:pt idx="4">
                  <c:v>#N/A</c:v>
                </c:pt>
                <c:pt idx="5">
                  <c:v>0.03</c:v>
                </c:pt>
                <c:pt idx="6">
                  <c:v>#N/A</c:v>
                </c:pt>
                <c:pt idx="7">
                  <c:v>0.04</c:v>
                </c:pt>
                <c:pt idx="8">
                  <c:v>#N/A</c:v>
                </c:pt>
                <c:pt idx="9">
                  <c:v>0.04</c:v>
                </c:pt>
              </c:numCache>
            </c:numRef>
          </c:val>
          <c:extLst>
            <c:ext xmlns:c16="http://schemas.microsoft.com/office/drawing/2014/chart" uri="{C3380CC4-5D6E-409C-BE32-E72D297353CC}">
              <c16:uniqueId val="{00000003-D419-4AAC-9C13-BE3AEA5882D7}"/>
            </c:ext>
          </c:extLst>
        </c:ser>
        <c:ser>
          <c:idx val="4"/>
          <c:order val="4"/>
          <c:tx>
            <c:strRef>
              <c:f>データシート!$A$31</c:f>
              <c:strCache>
                <c:ptCount val="1"/>
                <c:pt idx="0">
                  <c:v>住宅新築資金等貸付事業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0.04</c:v>
                </c:pt>
                <c:pt idx="4">
                  <c:v>#N/A</c:v>
                </c:pt>
                <c:pt idx="5">
                  <c:v>0.05</c:v>
                </c:pt>
                <c:pt idx="6">
                  <c:v>#N/A</c:v>
                </c:pt>
                <c:pt idx="7">
                  <c:v>7.0000000000000007E-2</c:v>
                </c:pt>
                <c:pt idx="8">
                  <c:v>#N/A</c:v>
                </c:pt>
                <c:pt idx="9">
                  <c:v>0.05</c:v>
                </c:pt>
              </c:numCache>
            </c:numRef>
          </c:val>
          <c:extLst>
            <c:ext xmlns:c16="http://schemas.microsoft.com/office/drawing/2014/chart" uri="{C3380CC4-5D6E-409C-BE32-E72D297353CC}">
              <c16:uniqueId val="{00000004-D419-4AAC-9C13-BE3AEA5882D7}"/>
            </c:ext>
          </c:extLst>
        </c:ser>
        <c:ser>
          <c:idx val="5"/>
          <c:order val="5"/>
          <c:tx>
            <c:strRef>
              <c:f>データシート!$A$32</c:f>
              <c:strCache>
                <c:ptCount val="1"/>
                <c:pt idx="0">
                  <c:v>国民健康保険（事業勘定）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1.07</c:v>
                </c:pt>
                <c:pt idx="1">
                  <c:v>#N/A</c:v>
                </c:pt>
                <c:pt idx="2">
                  <c:v>#N/A</c:v>
                </c:pt>
                <c:pt idx="3">
                  <c:v>0.02</c:v>
                </c:pt>
                <c:pt idx="4">
                  <c:v>#N/A</c:v>
                </c:pt>
                <c:pt idx="5">
                  <c:v>0.45</c:v>
                </c:pt>
                <c:pt idx="6">
                  <c:v>#N/A</c:v>
                </c:pt>
                <c:pt idx="7">
                  <c:v>0.01</c:v>
                </c:pt>
                <c:pt idx="8">
                  <c:v>#N/A</c:v>
                </c:pt>
                <c:pt idx="9">
                  <c:v>0.25</c:v>
                </c:pt>
              </c:numCache>
            </c:numRef>
          </c:val>
          <c:extLst>
            <c:ext xmlns:c16="http://schemas.microsoft.com/office/drawing/2014/chart" uri="{C3380CC4-5D6E-409C-BE32-E72D297353CC}">
              <c16:uniqueId val="{00000005-D419-4AAC-9C13-BE3AEA5882D7}"/>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0.11</c:v>
                </c:pt>
                <c:pt idx="2">
                  <c:v>#N/A</c:v>
                </c:pt>
                <c:pt idx="3">
                  <c:v>0.05</c:v>
                </c:pt>
                <c:pt idx="4">
                  <c:v>#N/A</c:v>
                </c:pt>
                <c:pt idx="5">
                  <c:v>0.02</c:v>
                </c:pt>
                <c:pt idx="6">
                  <c:v>#N/A</c:v>
                </c:pt>
                <c:pt idx="7">
                  <c:v>0.78</c:v>
                </c:pt>
                <c:pt idx="8">
                  <c:v>#N/A</c:v>
                </c:pt>
                <c:pt idx="9">
                  <c:v>0.93</c:v>
                </c:pt>
              </c:numCache>
            </c:numRef>
          </c:val>
          <c:extLst>
            <c:ext xmlns:c16="http://schemas.microsoft.com/office/drawing/2014/chart" uri="{C3380CC4-5D6E-409C-BE32-E72D297353CC}">
              <c16:uniqueId val="{00000006-D419-4AAC-9C13-BE3AEA5882D7}"/>
            </c:ext>
          </c:extLst>
        </c:ser>
        <c:ser>
          <c:idx val="7"/>
          <c:order val="7"/>
          <c:tx>
            <c:strRef>
              <c:f>データシート!$A$34</c:f>
              <c:strCache>
                <c:ptCount val="1"/>
                <c:pt idx="0">
                  <c:v>下水道等事業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1.01</c:v>
                </c:pt>
                <c:pt idx="8">
                  <c:v>#N/A</c:v>
                </c:pt>
                <c:pt idx="9">
                  <c:v>1.22</c:v>
                </c:pt>
              </c:numCache>
            </c:numRef>
          </c:val>
          <c:extLst>
            <c:ext xmlns:c16="http://schemas.microsoft.com/office/drawing/2014/chart" uri="{C3380CC4-5D6E-409C-BE32-E72D297353CC}">
              <c16:uniqueId val="{00000007-D419-4AAC-9C13-BE3AEA5882D7}"/>
            </c:ext>
          </c:extLst>
        </c:ser>
        <c:ser>
          <c:idx val="8"/>
          <c:order val="8"/>
          <c:tx>
            <c:strRef>
              <c:f>データシート!$A$35</c:f>
              <c:strCache>
                <c:ptCount val="1"/>
                <c:pt idx="0">
                  <c:v>介護保険事業（保険事業勘定）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1.1000000000000001</c:v>
                </c:pt>
                <c:pt idx="2">
                  <c:v>#N/A</c:v>
                </c:pt>
                <c:pt idx="3">
                  <c:v>1.89</c:v>
                </c:pt>
                <c:pt idx="4">
                  <c:v>#N/A</c:v>
                </c:pt>
                <c:pt idx="5">
                  <c:v>2.37</c:v>
                </c:pt>
                <c:pt idx="6">
                  <c:v>#N/A</c:v>
                </c:pt>
                <c:pt idx="7">
                  <c:v>2.33</c:v>
                </c:pt>
                <c:pt idx="8">
                  <c:v>#N/A</c:v>
                </c:pt>
                <c:pt idx="9">
                  <c:v>2.38</c:v>
                </c:pt>
              </c:numCache>
            </c:numRef>
          </c:val>
          <c:extLst>
            <c:ext xmlns:c16="http://schemas.microsoft.com/office/drawing/2014/chart" uri="{C3380CC4-5D6E-409C-BE32-E72D297353CC}">
              <c16:uniqueId val="{00000008-D419-4AAC-9C13-BE3AEA5882D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10.42</c:v>
                </c:pt>
                <c:pt idx="2">
                  <c:v>#N/A</c:v>
                </c:pt>
                <c:pt idx="3">
                  <c:v>11.42</c:v>
                </c:pt>
                <c:pt idx="4">
                  <c:v>#N/A</c:v>
                </c:pt>
                <c:pt idx="5">
                  <c:v>7.37</c:v>
                </c:pt>
                <c:pt idx="6">
                  <c:v>#N/A</c:v>
                </c:pt>
                <c:pt idx="7">
                  <c:v>3.9</c:v>
                </c:pt>
                <c:pt idx="8">
                  <c:v>#N/A</c:v>
                </c:pt>
                <c:pt idx="9">
                  <c:v>7.47</c:v>
                </c:pt>
              </c:numCache>
            </c:numRef>
          </c:val>
          <c:extLst>
            <c:ext xmlns:c16="http://schemas.microsoft.com/office/drawing/2014/chart" uri="{C3380CC4-5D6E-409C-BE32-E72D297353CC}">
              <c16:uniqueId val="{00000009-D419-4AAC-9C13-BE3AEA5882D7}"/>
            </c:ext>
          </c:extLst>
        </c:ser>
        <c:dLbls>
          <c:showLegendKey val="0"/>
          <c:showVal val="0"/>
          <c:showCatName val="0"/>
          <c:showSerName val="0"/>
          <c:showPercent val="0"/>
          <c:showBubbleSize val="0"/>
        </c:dLbls>
        <c:gapWidth val="150"/>
        <c:overlap val="100"/>
        <c:axId val="442832504"/>
        <c:axId val="442836032"/>
      </c:barChart>
      <c:catAx>
        <c:axId val="442832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2836032"/>
        <c:crosses val="autoZero"/>
        <c:auto val="1"/>
        <c:lblAlgn val="ctr"/>
        <c:lblOffset val="100"/>
        <c:tickLblSkip val="1"/>
        <c:tickMarkSkip val="1"/>
        <c:noMultiLvlLbl val="0"/>
      </c:catAx>
      <c:valAx>
        <c:axId val="44283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832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401</c:v>
                </c:pt>
                <c:pt idx="5">
                  <c:v>390</c:v>
                </c:pt>
                <c:pt idx="8">
                  <c:v>371</c:v>
                </c:pt>
                <c:pt idx="11">
                  <c:v>377</c:v>
                </c:pt>
                <c:pt idx="14">
                  <c:v>371</c:v>
                </c:pt>
              </c:numCache>
            </c:numRef>
          </c:val>
          <c:extLst>
            <c:ext xmlns:c16="http://schemas.microsoft.com/office/drawing/2014/chart" uri="{C3380CC4-5D6E-409C-BE32-E72D297353CC}">
              <c16:uniqueId val="{00000000-700F-4AA8-A86C-61734B877C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0F-4AA8-A86C-61734B877C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00F-4AA8-A86C-61734B877C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42</c:v>
                </c:pt>
                <c:pt idx="6">
                  <c:v>47</c:v>
                </c:pt>
                <c:pt idx="9">
                  <c:v>44</c:v>
                </c:pt>
                <c:pt idx="12">
                  <c:v>42</c:v>
                </c:pt>
              </c:numCache>
            </c:numRef>
          </c:val>
          <c:extLst>
            <c:ext xmlns:c16="http://schemas.microsoft.com/office/drawing/2014/chart" uri="{C3380CC4-5D6E-409C-BE32-E72D297353CC}">
              <c16:uniqueId val="{00000003-700F-4AA8-A86C-61734B877C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125</c:v>
                </c:pt>
                <c:pt idx="3">
                  <c:v>165</c:v>
                </c:pt>
                <c:pt idx="6">
                  <c:v>158</c:v>
                </c:pt>
                <c:pt idx="9">
                  <c:v>166</c:v>
                </c:pt>
                <c:pt idx="12">
                  <c:v>181</c:v>
                </c:pt>
              </c:numCache>
            </c:numRef>
          </c:val>
          <c:extLst>
            <c:ext xmlns:c16="http://schemas.microsoft.com/office/drawing/2014/chart" uri="{C3380CC4-5D6E-409C-BE32-E72D297353CC}">
              <c16:uniqueId val="{00000004-700F-4AA8-A86C-61734B877C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0F-4AA8-A86C-61734B877C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0F-4AA8-A86C-61734B877C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398</c:v>
                </c:pt>
                <c:pt idx="3">
                  <c:v>378</c:v>
                </c:pt>
                <c:pt idx="6">
                  <c:v>370</c:v>
                </c:pt>
                <c:pt idx="9">
                  <c:v>405</c:v>
                </c:pt>
                <c:pt idx="12">
                  <c:v>382</c:v>
                </c:pt>
              </c:numCache>
            </c:numRef>
          </c:val>
          <c:extLst>
            <c:ext xmlns:c16="http://schemas.microsoft.com/office/drawing/2014/chart" uri="{C3380CC4-5D6E-409C-BE32-E72D297353CC}">
              <c16:uniqueId val="{00000007-700F-4AA8-A86C-61734B877C2A}"/>
            </c:ext>
          </c:extLst>
        </c:ser>
        <c:dLbls>
          <c:showLegendKey val="0"/>
          <c:showVal val="0"/>
          <c:showCatName val="0"/>
          <c:showSerName val="0"/>
          <c:showPercent val="0"/>
          <c:showBubbleSize val="0"/>
        </c:dLbls>
        <c:gapWidth val="100"/>
        <c:overlap val="100"/>
        <c:axId val="442831328"/>
        <c:axId val="442837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146</c:v>
                </c:pt>
                <c:pt idx="2">
                  <c:v>#N/A</c:v>
                </c:pt>
                <c:pt idx="3">
                  <c:v>#N/A</c:v>
                </c:pt>
                <c:pt idx="4">
                  <c:v>195</c:v>
                </c:pt>
                <c:pt idx="5">
                  <c:v>#N/A</c:v>
                </c:pt>
                <c:pt idx="6">
                  <c:v>#N/A</c:v>
                </c:pt>
                <c:pt idx="7">
                  <c:v>204</c:v>
                </c:pt>
                <c:pt idx="8">
                  <c:v>#N/A</c:v>
                </c:pt>
                <c:pt idx="9">
                  <c:v>#N/A</c:v>
                </c:pt>
                <c:pt idx="10">
                  <c:v>238</c:v>
                </c:pt>
                <c:pt idx="11">
                  <c:v>#N/A</c:v>
                </c:pt>
                <c:pt idx="12">
                  <c:v>#N/A</c:v>
                </c:pt>
                <c:pt idx="13">
                  <c:v>234</c:v>
                </c:pt>
                <c:pt idx="14">
                  <c:v>#N/A</c:v>
                </c:pt>
              </c:numCache>
            </c:numRef>
          </c:val>
          <c:smooth val="0"/>
          <c:extLst>
            <c:ext xmlns:c16="http://schemas.microsoft.com/office/drawing/2014/chart" uri="{C3380CC4-5D6E-409C-BE32-E72D297353CC}">
              <c16:uniqueId val="{00000008-700F-4AA8-A86C-61734B877C2A}"/>
            </c:ext>
          </c:extLst>
        </c:ser>
        <c:dLbls>
          <c:showLegendKey val="0"/>
          <c:showVal val="0"/>
          <c:showCatName val="0"/>
          <c:showSerName val="0"/>
          <c:showPercent val="0"/>
          <c:showBubbleSize val="0"/>
        </c:dLbls>
        <c:marker val="1"/>
        <c:smooth val="0"/>
        <c:axId val="442831328"/>
        <c:axId val="442837208"/>
      </c:lineChart>
      <c:catAx>
        <c:axId val="44283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2837208"/>
        <c:crosses val="autoZero"/>
        <c:auto val="1"/>
        <c:lblAlgn val="ctr"/>
        <c:lblOffset val="100"/>
        <c:tickLblSkip val="1"/>
        <c:tickMarkSkip val="1"/>
        <c:noMultiLvlLbl val="0"/>
      </c:catAx>
      <c:valAx>
        <c:axId val="442837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83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3949</c:v>
                </c:pt>
                <c:pt idx="5">
                  <c:v>4129</c:v>
                </c:pt>
                <c:pt idx="8">
                  <c:v>3978</c:v>
                </c:pt>
                <c:pt idx="11">
                  <c:v>3939</c:v>
                </c:pt>
                <c:pt idx="14">
                  <c:v>3974</c:v>
                </c:pt>
              </c:numCache>
            </c:numRef>
          </c:val>
          <c:extLst>
            <c:ext xmlns:c16="http://schemas.microsoft.com/office/drawing/2014/chart" uri="{C3380CC4-5D6E-409C-BE32-E72D297353CC}">
              <c16:uniqueId val="{00000000-2047-43FD-A23E-5A458F1F3D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c:v>
                </c:pt>
                <c:pt idx="5">
                  <c:v>34</c:v>
                </c:pt>
                <c:pt idx="8">
                  <c:v>30</c:v>
                </c:pt>
                <c:pt idx="11">
                  <c:v>21</c:v>
                </c:pt>
                <c:pt idx="14">
                  <c:v>12</c:v>
                </c:pt>
              </c:numCache>
            </c:numRef>
          </c:val>
          <c:extLst>
            <c:ext xmlns:c16="http://schemas.microsoft.com/office/drawing/2014/chart" uri="{C3380CC4-5D6E-409C-BE32-E72D297353CC}">
              <c16:uniqueId val="{00000001-2047-43FD-A23E-5A458F1F3D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1237</c:v>
                </c:pt>
                <c:pt idx="5">
                  <c:v>1295</c:v>
                </c:pt>
                <c:pt idx="8">
                  <c:v>1482</c:v>
                </c:pt>
                <c:pt idx="11">
                  <c:v>1458</c:v>
                </c:pt>
                <c:pt idx="14">
                  <c:v>1420</c:v>
                </c:pt>
              </c:numCache>
            </c:numRef>
          </c:val>
          <c:extLst>
            <c:ext xmlns:c16="http://schemas.microsoft.com/office/drawing/2014/chart" uri="{C3380CC4-5D6E-409C-BE32-E72D297353CC}">
              <c16:uniqueId val="{00000002-2047-43FD-A23E-5A458F1F3D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3-2047-43FD-A23E-5A458F1F3D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47-43FD-A23E-5A458F1F3D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c:v>
                </c:pt>
                <c:pt idx="3">
                  <c:v>5</c:v>
                </c:pt>
                <c:pt idx="6">
                  <c:v>4</c:v>
                </c:pt>
                <c:pt idx="9">
                  <c:v>3</c:v>
                </c:pt>
                <c:pt idx="12">
                  <c:v>2</c:v>
                </c:pt>
              </c:numCache>
            </c:numRef>
          </c:val>
          <c:extLst>
            <c:ext xmlns:c16="http://schemas.microsoft.com/office/drawing/2014/chart" uri="{C3380CC4-5D6E-409C-BE32-E72D297353CC}">
              <c16:uniqueId val="{00000005-2047-43FD-A23E-5A458F1F3D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125</c:v>
                </c:pt>
                <c:pt idx="3">
                  <c:v>21</c:v>
                </c:pt>
                <c:pt idx="6">
                  <c:v>61</c:v>
                </c:pt>
                <c:pt idx="9">
                  <c:v>14</c:v>
                </c:pt>
                <c:pt idx="12">
                  <c:v>0</c:v>
                </c:pt>
              </c:numCache>
            </c:numRef>
          </c:val>
          <c:extLst>
            <c:ext xmlns:c16="http://schemas.microsoft.com/office/drawing/2014/chart" uri="{C3380CC4-5D6E-409C-BE32-E72D297353CC}">
              <c16:uniqueId val="{00000006-2047-43FD-A23E-5A458F1F3D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244</c:v>
                </c:pt>
                <c:pt idx="3">
                  <c:v>217</c:v>
                </c:pt>
                <c:pt idx="6">
                  <c:v>182</c:v>
                </c:pt>
                <c:pt idx="9">
                  <c:v>160</c:v>
                </c:pt>
                <c:pt idx="12">
                  <c:v>131</c:v>
                </c:pt>
              </c:numCache>
            </c:numRef>
          </c:val>
          <c:extLst>
            <c:ext xmlns:c16="http://schemas.microsoft.com/office/drawing/2014/chart" uri="{C3380CC4-5D6E-409C-BE32-E72D297353CC}">
              <c16:uniqueId val="{00000007-2047-43FD-A23E-5A458F1F3D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2063</c:v>
                </c:pt>
                <c:pt idx="3">
                  <c:v>2374</c:v>
                </c:pt>
                <c:pt idx="6">
                  <c:v>2513</c:v>
                </c:pt>
                <c:pt idx="9">
                  <c:v>2670</c:v>
                </c:pt>
                <c:pt idx="12">
                  <c:v>2543</c:v>
                </c:pt>
              </c:numCache>
            </c:numRef>
          </c:val>
          <c:extLst>
            <c:ext xmlns:c16="http://schemas.microsoft.com/office/drawing/2014/chart" uri="{C3380CC4-5D6E-409C-BE32-E72D297353CC}">
              <c16:uniqueId val="{00000008-2047-43FD-A23E-5A458F1F3D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047-43FD-A23E-5A458F1F3D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3862</c:v>
                </c:pt>
                <c:pt idx="3">
                  <c:v>3931</c:v>
                </c:pt>
                <c:pt idx="6">
                  <c:v>3893</c:v>
                </c:pt>
                <c:pt idx="9">
                  <c:v>3759</c:v>
                </c:pt>
                <c:pt idx="12">
                  <c:v>4088</c:v>
                </c:pt>
              </c:numCache>
            </c:numRef>
          </c:val>
          <c:extLst>
            <c:ext xmlns:c16="http://schemas.microsoft.com/office/drawing/2014/chart" uri="{C3380CC4-5D6E-409C-BE32-E72D297353CC}">
              <c16:uniqueId val="{0000000A-2047-43FD-A23E-5A458F1F3DE5}"/>
            </c:ext>
          </c:extLst>
        </c:ser>
        <c:dLbls>
          <c:showLegendKey val="0"/>
          <c:showVal val="0"/>
          <c:showCatName val="0"/>
          <c:showSerName val="0"/>
          <c:showPercent val="0"/>
          <c:showBubbleSize val="0"/>
        </c:dLbls>
        <c:gapWidth val="100"/>
        <c:overlap val="100"/>
        <c:axId val="442831720"/>
        <c:axId val="442833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1084</c:v>
                </c:pt>
                <c:pt idx="2">
                  <c:v>#N/A</c:v>
                </c:pt>
                <c:pt idx="3">
                  <c:v>#N/A</c:v>
                </c:pt>
                <c:pt idx="4">
                  <c:v>1090</c:v>
                </c:pt>
                <c:pt idx="5">
                  <c:v>#N/A</c:v>
                </c:pt>
                <c:pt idx="6">
                  <c:v>#N/A</c:v>
                </c:pt>
                <c:pt idx="7">
                  <c:v>1164</c:v>
                </c:pt>
                <c:pt idx="8">
                  <c:v>#N/A</c:v>
                </c:pt>
                <c:pt idx="9">
                  <c:v>#N/A</c:v>
                </c:pt>
                <c:pt idx="10">
                  <c:v>1187</c:v>
                </c:pt>
                <c:pt idx="11">
                  <c:v>#N/A</c:v>
                </c:pt>
                <c:pt idx="12">
                  <c:v>#N/A</c:v>
                </c:pt>
                <c:pt idx="13">
                  <c:v>1358</c:v>
                </c:pt>
                <c:pt idx="14">
                  <c:v>#N/A</c:v>
                </c:pt>
              </c:numCache>
            </c:numRef>
          </c:val>
          <c:smooth val="0"/>
          <c:extLst>
            <c:ext xmlns:c16="http://schemas.microsoft.com/office/drawing/2014/chart" uri="{C3380CC4-5D6E-409C-BE32-E72D297353CC}">
              <c16:uniqueId val="{0000000B-2047-43FD-A23E-5A458F1F3DE5}"/>
            </c:ext>
          </c:extLst>
        </c:ser>
        <c:dLbls>
          <c:showLegendKey val="0"/>
          <c:showVal val="0"/>
          <c:showCatName val="0"/>
          <c:showSerName val="0"/>
          <c:showPercent val="0"/>
          <c:showBubbleSize val="0"/>
        </c:dLbls>
        <c:marker val="1"/>
        <c:smooth val="0"/>
        <c:axId val="442831720"/>
        <c:axId val="442833288"/>
      </c:lineChart>
      <c:catAx>
        <c:axId val="44283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2833288"/>
        <c:crosses val="autoZero"/>
        <c:auto val="1"/>
        <c:lblAlgn val="ctr"/>
        <c:lblOffset val="100"/>
        <c:tickLblSkip val="1"/>
        <c:tickMarkSkip val="1"/>
        <c:noMultiLvlLbl val="0"/>
      </c:catAx>
      <c:valAx>
        <c:axId val="442833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831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899</c:v>
                </c:pt>
                <c:pt idx="1">
                  <c:v>899</c:v>
                </c:pt>
                <c:pt idx="2">
                  <c:v>899</c:v>
                </c:pt>
              </c:numCache>
            </c:numRef>
          </c:val>
          <c:extLst>
            <c:ext xmlns:c16="http://schemas.microsoft.com/office/drawing/2014/chart" uri="{C3380CC4-5D6E-409C-BE32-E72D297353CC}">
              <c16:uniqueId val="{00000000-AD28-4859-9B11-ED16160913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90</c:v>
                </c:pt>
                <c:pt idx="1">
                  <c:v>90</c:v>
                </c:pt>
                <c:pt idx="2">
                  <c:v>90</c:v>
                </c:pt>
              </c:numCache>
            </c:numRef>
          </c:val>
          <c:extLst>
            <c:ext xmlns:c16="http://schemas.microsoft.com/office/drawing/2014/chart" uri="{C3380CC4-5D6E-409C-BE32-E72D297353CC}">
              <c16:uniqueId val="{00000001-AD28-4859-9B11-ED16160913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465</c:v>
                </c:pt>
                <c:pt idx="1">
                  <c:v>440</c:v>
                </c:pt>
                <c:pt idx="2">
                  <c:v>401</c:v>
                </c:pt>
              </c:numCache>
            </c:numRef>
          </c:val>
          <c:extLst>
            <c:ext xmlns:c16="http://schemas.microsoft.com/office/drawing/2014/chart" uri="{C3380CC4-5D6E-409C-BE32-E72D297353CC}">
              <c16:uniqueId val="{00000002-AD28-4859-9B11-ED16160913DD}"/>
            </c:ext>
          </c:extLst>
        </c:ser>
        <c:dLbls>
          <c:showLegendKey val="0"/>
          <c:showVal val="0"/>
          <c:showCatName val="0"/>
          <c:showSerName val="0"/>
          <c:showPercent val="0"/>
          <c:showBubbleSize val="0"/>
        </c:dLbls>
        <c:gapWidth val="120"/>
        <c:overlap val="100"/>
        <c:axId val="442836424"/>
        <c:axId val="442836816"/>
      </c:barChart>
      <c:catAx>
        <c:axId val="44283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2836816"/>
        <c:crosses val="autoZero"/>
        <c:auto val="1"/>
        <c:lblAlgn val="ctr"/>
        <c:lblOffset val="100"/>
        <c:tickLblSkip val="1"/>
        <c:tickMarkSkip val="1"/>
        <c:noMultiLvlLbl val="0"/>
      </c:catAx>
      <c:valAx>
        <c:axId val="442836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283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{44DEFC25-1872-4565-8A7A-B3F11DE9AB7E}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8AA-4E2D-AD6E-5300D3E6DA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{F5EEE4EB-8480-42EB-B403-1B55F03F4275}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AA-4E2D-AD6E-5300D3E6DA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{B6B29CF5-AB6B-4DA0-874C-012D8D5ABED0}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AA-4E2D-AD6E-5300D3E6DA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{57E78D45-BAB2-48DF-80ED-BD418C1121C9}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AA-4E2D-AD6E-5300D3E6DA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{E53B5CF3-B96B-4AF5-920E-D1661AEBAE9D}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AA-4E2D-AD6E-5300D3E6DA48}"/>
                </c:ext>
              </c:extLst>
            </c:dLbl>
            <c:dLbl>
              <c:idx val="8"/>
              <c:layout>
                <c:manualLayout>
                  <c:x val="-4.249849217898847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{8F09FC8C-1572-493D-A976-50ED6E594DDA}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8AA-4E2D-AD6E-5300D3E6DA48}"/>
                </c:ext>
              </c:extLst>
            </c:dLbl>
            <c:dLbl>
              <c:idx val="16"/>
              <c:layout>
                <c:manualLayout>
                  <c:x val="-2.179190876015613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{9686F233-F7D3-4E17-B1A2-3723EABDE3AE}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8AA-4E2D-AD6E-5300D3E6DA4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{984A9EFB-52B9-4361-AFFD-03D1DC74DB86}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8AA-4E2D-AD6E-5300D3E6DA4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{1C7091E3-A092-4ABA-BF3B-B3083FC12EE9}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8AA-4E2D-AD6E-5300D3E6DA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55.8</c:v>
                </c:pt>
                <c:pt idx="8">
                  <c:v>60.5</c:v>
                </c:pt>
                <c:pt idx="16">
                  <c:v>60.6</c:v>
                </c:pt>
                <c:pt idx="24">
                  <c:v>62.4</c:v>
                </c:pt>
                <c:pt idx="32">
                  <c:v>64.2</c:v>
                </c:pt>
              </c:numCache>
            </c:numRef>
          </c:xVal>
          <c:yVal>
            <c:numRef>
              <c:f>公会計指標分析・財政指標組合せ分析表!$BP$51:$DC$51</c:f>
              <c:numCache>
                <c:formatCode>#,##0.0;"▲ "#,##0.0</c:formatCode>
                <c:ptCount val="40"/>
                <c:pt idx="0">
                  <c:v>63.2</c:v>
                </c:pt>
                <c:pt idx="8">
                  <c:v>65.099999999999994</c:v>
                </c:pt>
                <c:pt idx="16">
                  <c:v>69.599999999999994</c:v>
                </c:pt>
                <c:pt idx="24">
                  <c:v>71.3</c:v>
                </c:pt>
                <c:pt idx="32">
                  <c:v>81.900000000000006</c:v>
                </c:pt>
              </c:numCache>
            </c:numRef>
          </c:yVal>
          <c:smooth val="0"/>
          <c:extLst>
            <c:ext xmlns:c16="http://schemas.microsoft.com/office/drawing/2014/chart" uri="{C3380CC4-5D6E-409C-BE32-E72D297353CC}">
              <c16:uniqueId val="{00000009-68AA-4E2D-AD6E-5300D3E6DA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{8587FD2F-EDD9-40D3-94B1-9D9B98EEA8CE}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8AA-4E2D-AD6E-5300D3E6DA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{AC60FE90-ABDA-48B1-9613-82E1B54CA28A}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AA-4E2D-AD6E-5300D3E6DA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{8D7C812F-BEFD-4D4B-B990-54411C3D3825}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AA-4E2D-AD6E-5300D3E6DA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{0F0CA7EE-B27D-4F66-BA08-C35DA1A7CB8E}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AA-4E2D-AD6E-5300D3E6DA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{DEB9DC00-8F8F-4A20-9B9E-25CD32F192AD}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AA-4E2D-AD6E-5300D3E6DA4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{7CD0290A-E546-43D0-89A3-42448DE688B7}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8AA-4E2D-AD6E-5300D3E6DA4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{A0059236-313D-4FE0-AA78-8EDE620D0D51}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8AA-4E2D-AD6E-5300D3E6DA4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{A9D29E42-03E6-4645-84CA-469FCB26040D}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8AA-4E2D-AD6E-5300D3E6DA4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{9DE56B82-85CE-4960-97C9-4031748631AC}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8AA-4E2D-AD6E-5300D3E6DA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8AA-4E2D-AD6E-5300D3E6DA48}"/>
            </c:ext>
          </c:extLst>
        </c:ser>
        <c:dLbls>
          <c:showLegendKey val="0"/>
          <c:showVal val="1"/>
          <c:showCatName val="0"/>
          <c:showSerName val="0"/>
          <c:showPercent val="0"/>
          <c:showBubbleSize val="0"/>
        </c:dLbls>
        <c:axId val="443203016"/>
        <c:axId val="443207328"/>
      </c:scatterChart>
      <c:valAx>
        <c:axId val="443203016"/>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3207328"/>
        <c:crosses val="autoZero"/>
        <c:crossBetween val="midCat"/>
      </c:valAx>
      <c:valAx>
        <c:axId val="443207328"/>
        <c:scaling>
          <c:orientation val="minMax"/>
          <c:max val="9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320301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{EE93BD82-AB48-4DE9-AB63-3D61B64B15BB}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E0A-4F12-BA04-E525021E9CD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{AC283990-19FF-4612-81FB-E5C6D3F9EC6E}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0A-4F12-BA04-E525021E9CD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{711FCD18-0E7D-40E8-986B-F92902AB47B5}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0A-4F12-BA04-E525021E9CD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{504145E7-6705-4A63-B298-50FC07CE1358}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0A-4F12-BA04-E525021E9CD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{E3A433CE-97BB-4FD3-B094-5AF6B7BFE849}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0A-4F12-BA04-E525021E9CD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{6785C9EB-2CDD-4B54-8CED-5664E19891C7}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E0A-4F12-BA04-E525021E9CD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{6BF967C1-FBA6-4862-821E-A22A77CA0E1B}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E0A-4F12-BA04-E525021E9CD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{43F4C53C-E222-4090-BE98-1BB26EBF6596}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E0A-4F12-BA04-E525021E9CD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{CD240DBF-E9C2-49A0-A7B3-68FB76F59902}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E0A-4F12-BA04-E525021E9CD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c:v>
                </c:pt>
                <c:pt idx="16">
                  <c:v>10.7</c:v>
                </c:pt>
                <c:pt idx="24">
                  <c:v>12.6</c:v>
                </c:pt>
                <c:pt idx="32">
                  <c:v>13.4</c:v>
                </c:pt>
              </c:numCache>
            </c:numRef>
          </c:xVal>
          <c:yVal>
            <c:numRef>
              <c:f>公会計指標分析・財政指標組合せ分析表!$BP$73:$DC$73</c:f>
              <c:numCache>
                <c:formatCode>#,##0.0;"▲ "#,##0.0</c:formatCode>
                <c:ptCount val="40"/>
                <c:pt idx="0">
                  <c:v>63.2</c:v>
                </c:pt>
                <c:pt idx="8">
                  <c:v>65.099999999999994</c:v>
                </c:pt>
                <c:pt idx="16">
                  <c:v>69.599999999999994</c:v>
                </c:pt>
                <c:pt idx="24">
                  <c:v>71.3</c:v>
                </c:pt>
                <c:pt idx="32">
                  <c:v>81.900000000000006</c:v>
                </c:pt>
              </c:numCache>
            </c:numRef>
          </c:yVal>
          <c:smooth val="0"/>
          <c:extLst>
            <c:ext xmlns:c16="http://schemas.microsoft.com/office/drawing/2014/chart" uri="{C3380CC4-5D6E-409C-BE32-E72D297353CC}">
              <c16:uniqueId val="{00000009-FE0A-4F12-BA04-E525021E9CD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{75AF059A-1BDF-4E68-AC0D-09A6F828CF2E}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E0A-4F12-BA04-E525021E9CD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{32A9E62D-1BE1-4D23-AE5A-8DD823FA3802}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0A-4F12-BA04-E525021E9CD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{09408A39-AB4A-490C-90F3-7BEAF4277DBC}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0A-4F12-BA04-E525021E9CD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{955130C0-BF15-4B48-827F-A07CAD379AF5}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0A-4F12-BA04-E525021E9CD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{1B16A21F-7457-4F66-82FF-3B75F996477E}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0A-4F12-BA04-E525021E9CD6}"/>
                </c:ext>
              </c:extLst>
            </c:dLbl>
            <c:dLbl>
              <c:idx val="8"/>
              <c:layout>
                <c:manualLayout>
                  <c:x val="-2.3976812987621679E-2"/>
                  <c:y val="-7.187700997392300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{FCF4FCDE-FBDF-4C5E-9053-F5BFE9903D6D}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E0A-4F12-BA04-E525021E9CD6}"/>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{59484393-A8FB-4738-86DA-9943FF5E9B8A}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E0A-4F12-BA04-E525021E9CD6}"/>
                </c:ext>
              </c:extLst>
            </c:dLbl>
            <c:dLbl>
              <c:idx val="24"/>
              <c:layout>
                <c:manualLayout>
                  <c:x val="-1.8235628084249993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{6E1B84C4-E111-4410-A9E5-9BD4B559793E}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E0A-4F12-BA04-E525021E9CD6}"/>
                </c:ext>
              </c:extLst>
            </c:dLbl>
            <c:dLbl>
              <c:idx val="32"/>
              <c:layout>
                <c:manualLayout>
                  <c:x val="-3.9291521356564572E-2"/>
                  <c:y val="-3.403555842940680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{BE07495E-46B1-491F-BF94-60133DB18EAC}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E0A-4F12-BA04-E525021E9CD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E0A-4F12-BA04-E525021E9CD6}"/>
            </c:ext>
          </c:extLst>
        </c:ser>
        <c:dLbls>
          <c:showLegendKey val="0"/>
          <c:showVal val="1"/>
          <c:showCatName val="0"/>
          <c:showSerName val="0"/>
          <c:showPercent val="0"/>
          <c:showBubbleSize val="0"/>
        </c:dLbls>
        <c:axId val="443210072"/>
        <c:axId val="443210464"/>
      </c:scatterChart>
      <c:valAx>
        <c:axId val="443210072"/>
        <c:scaling>
          <c:orientation val="minMax"/>
          <c:max val="14"/>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3210464"/>
        <c:crosses val="autoZero"/>
        <c:crossBetween val="midCat"/>
      </c:valAx>
      <c:valAx>
        <c:axId val="443210464"/>
        <c:scaling>
          <c:orientation val="minMax"/>
          <c:max val="9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321007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過去に借り入れを行った事業（臨時地方道整備、公有林）の元金償還が前年度で一部終了したため、数値が減少している。</a:t>
          </a:r>
        </a:p>
        <a:p>
          <a:r>
            <a:rPr kumimoji="1" lang="ja-JP" altLang="en-US" sz="1400">
              <a:latin typeface="ＭＳ ゴシック" pitchFamily="49" charset="-128"/>
              <a:ea typeface="ＭＳ ゴシック" pitchFamily="49" charset="-128"/>
            </a:rPr>
            <a:t>しかし、今後は新庁舎建設事業等の大規模事業による借入の影響で償還金額が上昇することが見込まれる。</a:t>
          </a:r>
        </a:p>
        <a:p>
          <a:r>
            <a:rPr kumimoji="1" lang="ja-JP" altLang="en-US" sz="1400">
              <a:latin typeface="ＭＳ ゴシック" pitchFamily="49" charset="-128"/>
              <a:ea typeface="ＭＳ ゴシック" pitchFamily="49" charset="-128"/>
            </a:rPr>
            <a:t>　新庁舎建設事業等で借り入れる町債は交付税に算入されるものであるが、公債費率の上昇等を鑑みるに、新規事業での更なる借入れは慎重かつ適正に管理しなければならない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対象となる積立は行っていない。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大規模事業（新庁舎建設事業、デジタル防災無線整備事業）に係る借り入れにより、現在高が増加している。</a:t>
          </a:r>
        </a:p>
        <a:p>
          <a:r>
            <a:rPr kumimoji="1" lang="ja-JP" altLang="en-US" sz="1400">
              <a:latin typeface="ＭＳ ゴシック" pitchFamily="49" charset="-128"/>
              <a:ea typeface="ＭＳ ゴシック" pitchFamily="49" charset="-128"/>
            </a:rPr>
            <a:t>　将来負担のためにも基金等の確保が重要であり、新規発行債も抑制していく必要がある。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鳥取県江府町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ふるさと納税による寄付により、ふるさと応援基金の基金残高が約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その一方で、庁舎建設事業により江府町庁舎建設基金の基金残高が約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程度までの増額を目指す。公共施設等建設基金及び庁舎建設基金は、今後新庁舎建設事業において財源として取り崩す予定である。ふるさと応援基金については更なる寄付を募り、増額を目指す。その他基金については現状維持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江府町庁舎建設基金：庁舎の整備に要する経費の財源として充当する。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公共施設等建設基金：社会福祉施設、社会教育施設、学校、その他これらに関する施設で、町が設置するものの建設費に充当する。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ふるさと応援基金：ふるさと納税による寄付を積み立て、自然環境の保全、子育て支援、教育環境の充実等の事業に充当する。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福祉基金：高齢化社会に備え、地域における福祉活動の推進及び生活環境の形成等を図る経費に充当する。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いきいき基金：次世代を担う人材育成、文化、芸術活動、産業振興の活性化を図る経費に充当する。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環境美化推進基金：地域の主体的、総合的な取組を支援することにより地域の連帯を深め、あわせて地域の活性化を図る経費に充当する。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ふるさと応援基金：ふるさと納税の寄付金を原資として、約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江府町庁舎建設基金：庁舎建設寄附金及び利息を約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百万円積み立て、庁舎建設事業の財源として約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江府町庁舎建設基金：庁舎建設の財源とするため、令和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年度までに計画的に取り崩しを行う。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公共施設等建設基金：一部を庁舎建設の財源とするため取り崩す。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ふるさと応援基金：寄付額の増加を推進する。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その他の基金については、現状維持とする。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収入が見込みを下回ったため、積み増しすることはできなかった。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近年多発する自然災害等による緊急の支出にも対応できるよう、標準財政規模程度まで増額する。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近年発生した利息額のみを増額した。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今後、増額の予定はない。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2,849
2,837
124.52
3,849,161
3,689,426
152,358
2,018,749
4,087,927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これまでに取得した資産から生じる減価償却費の増加が影響しており、町が所有する有形固定資産の老朽化が進んでいる。</a:t>
          </a:r>
        </a:p>
        <a:p>
          <a:r>
            <a:rPr kumimoji="1" lang="ja-JP" altLang="en-US" sz="1100">
              <a:latin typeface="ＭＳ Ｐゴシック" panose="020B0600070205080204" pitchFamily="50" charset="-128"/>
              <a:ea typeface="ＭＳ Ｐゴシック" panose="020B0600070205080204" pitchFamily="50" charset="-128"/>
            </a:rPr>
            <a:t>　類似団体より高い水準にあるため、公共施設等総合管理計画や個別施設計画に基づき、資産種別ごとの分析及び優先順位付けを行い、施設の点検や診断、計画的な資産更新及び除却を行っていく必要がある。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7529</xdr:rowOff>
    </xdr:from>
    <xdr:to>
      <xdr:col>23</xdr:col>
      <xdr:colOff>136525</xdr:colOff>
      <xdr:row>32</xdr:row>
      <xdr:rowOff>109129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157406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123462</xdr:rowOff>
    </xdr:from>
    <xdr:to>
      <xdr:col>19</xdr:col>
      <xdr:colOff>187325</xdr:colOff>
      <xdr:row>32</xdr:row>
      <xdr:rowOff>53612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2812</xdr:rowOff>
    </xdr:from>
    <xdr:to>
      <xdr:col>23</xdr:col>
      <xdr:colOff>85725</xdr:colOff>
      <xdr:row>32</xdr:row>
      <xdr:rowOff>58329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26073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32</xdr:row>
      <xdr:rowOff>2812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205220"/>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64861</xdr:rowOff>
    </xdr:from>
    <xdr:to>
      <xdr:col>11</xdr:col>
      <xdr:colOff>187325</xdr:colOff>
      <xdr:row>31</xdr:row>
      <xdr:rowOff>166461</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115661</xdr:rowOff>
    </xdr:from>
    <xdr:to>
      <xdr:col>15</xdr:col>
      <xdr:colOff>136525</xdr:colOff>
      <xdr:row>31</xdr:row>
      <xdr:rowOff>118745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20213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91349</xdr:rowOff>
    </xdr:from>
    <xdr:to>
      <xdr:col>7</xdr:col>
      <xdr:colOff>187325</xdr:colOff>
      <xdr:row>31</xdr:row>
      <xdr:rowOff>21499</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142149</xdr:rowOff>
    </xdr:from>
    <xdr:to>
      <xdr:col>11</xdr:col>
      <xdr:colOff>136525</xdr:colOff>
      <xdr:row>31</xdr:row>
      <xdr:rowOff>115661</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057174"/>
          <a:ext cx="762000" cy="14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44739</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157588</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12626</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全国平均及び県平均を下回っているが、類似団体と比べて高くなっている。</a:t>
          </a:r>
        </a:p>
        <a:p>
          <a:r>
            <a:rPr kumimoji="1" lang="ja-JP" altLang="en-US" sz="1100">
              <a:latin typeface="ＭＳ Ｐゴシック" panose="020B0600070205080204" pitchFamily="50" charset="-128"/>
              <a:ea typeface="ＭＳ Ｐゴシック" panose="020B0600070205080204" pitchFamily="50" charset="-128"/>
            </a:rPr>
            <a:t>　昨年度に比べ数値は低くなっているが、令和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事業完了の大型事業（新庁舎建設及びデジタル防災無線整備）に係る地方債借入及び基金取り崩しにより、比率の上昇が見込まれる。そのため、将来負担のためにも基金等の確保が重要であり、新規発行債も抑制し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85988</xdr:rowOff>
    </xdr:from>
    <xdr:to>
      <xdr:col>76</xdr:col>
      <xdr:colOff>73025</xdr:colOff>
      <xdr:row>32</xdr:row>
      <xdr:rowOff>16138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61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64415</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615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134103</xdr:rowOff>
    </xdr:from>
    <xdr:to>
      <xdr:col>72</xdr:col>
      <xdr:colOff>123825</xdr:colOff>
      <xdr:row>32</xdr:row>
      <xdr:rowOff>64253</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622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136788</xdr:rowOff>
    </xdr:from>
    <xdr:to>
      <xdr:col>76</xdr:col>
      <xdr:colOff>22225</xdr:colOff>
      <xdr:row>32</xdr:row>
      <xdr:rowOff>13453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6223263"/>
          <a:ext cx="711200" cy="4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143047</xdr:rowOff>
    </xdr:from>
    <xdr:to>
      <xdr:col>68</xdr:col>
      <xdr:colOff>123825</xdr:colOff>
      <xdr:row>32</xdr:row>
      <xdr:rowOff>73197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622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13453</xdr:rowOff>
    </xdr:from>
    <xdr:to>
      <xdr:col>72</xdr:col>
      <xdr:colOff>73025</xdr:colOff>
      <xdr:row>32</xdr:row>
      <xdr:rowOff>22397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6271378"/>
          <a:ext cx="762000" cy="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73497</xdr:rowOff>
    </xdr:from>
    <xdr:to>
      <xdr:col>64</xdr:col>
      <xdr:colOff>123825</xdr:colOff>
      <xdr:row>32</xdr:row>
      <xdr:rowOff>3647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61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124297</xdr:rowOff>
    </xdr:from>
    <xdr:to>
      <xdr:col>68</xdr:col>
      <xdr:colOff>73025</xdr:colOff>
      <xdr:row>32</xdr:row>
      <xdr:rowOff>22397</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2560300" y="6210772"/>
          <a:ext cx="762000" cy="6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161054</xdr:rowOff>
    </xdr:from>
    <xdr:to>
      <xdr:col>60</xdr:col>
      <xdr:colOff>123825</xdr:colOff>
      <xdr:row>31</xdr:row>
      <xdr:rowOff>91204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60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40404</xdr:rowOff>
    </xdr:from>
    <xdr:to>
      <xdr:col>64</xdr:col>
      <xdr:colOff>73025</xdr:colOff>
      <xdr:row>31</xdr:row>
      <xdr:rowOff>124297</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1798300" y="6126879"/>
          <a:ext cx="762000" cy="8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55380</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63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64324</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632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166224</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625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82331</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616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2,849
2,837
124.52
3,849,161
3,689,426
152,358
2,018,749
4,087,927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162214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63137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7170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120106</xdr:rowOff>
    </xdr:from>
    <xdr:to>
      <xdr:col>15</xdr:col>
      <xdr:colOff>101600</xdr:colOff>
      <xdr:row>39</xdr:row>
      <xdr:rowOff>50256</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170906</xdr:rowOff>
    </xdr:from>
    <xdr:to>
      <xdr:col>19</xdr:col>
      <xdr:colOff>177800</xdr:colOff>
      <xdr:row>39</xdr:row>
      <xdr:rowOff>30480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6860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89081</xdr:rowOff>
    </xdr:from>
    <xdr:to>
      <xdr:col>10</xdr:col>
      <xdr:colOff>165100</xdr:colOff>
      <xdr:row>39</xdr:row>
      <xdr:rowOff>19231</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139881</xdr:rowOff>
    </xdr:from>
    <xdr:to>
      <xdr:col>15</xdr:col>
      <xdr:colOff>50800</xdr:colOff>
      <xdr:row>38</xdr:row>
      <xdr:rowOff>170906</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6549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25400</xdr:rowOff>
    </xdr:from>
    <xdr:to>
      <xdr:col>6</xdr:col>
      <xdr:colOff>38100</xdr:colOff>
      <xdr:row>38</xdr:row>
      <xdr:rowOff>127000</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38</xdr:row>
      <xdr:rowOff>139881</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59130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41383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10358</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44349</xdr:rowOff>
    </xdr:from>
    <xdr:to>
      <xdr:col>55</xdr:col>
      <xdr:colOff>50800</xdr:colOff>
      <xdr:row>41</xdr:row>
      <xdr:rowOff>145949</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0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143084</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47929</xdr:rowOff>
    </xdr:from>
    <xdr:to>
      <xdr:col>50</xdr:col>
      <xdr:colOff>165100</xdr:colOff>
      <xdr:row>41</xdr:row>
      <xdr:rowOff>149529</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07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95149</xdr:rowOff>
    </xdr:from>
    <xdr:to>
      <xdr:col>55</xdr:col>
      <xdr:colOff>0</xdr:colOff>
      <xdr:row>41</xdr:row>
      <xdr:rowOff>98729</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24599"/>
          <a:ext cx="8382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50971</xdr:rowOff>
    </xdr:from>
    <xdr:to>
      <xdr:col>46</xdr:col>
      <xdr:colOff>38100</xdr:colOff>
      <xdr:row>41</xdr:row>
      <xdr:rowOff>152571</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0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98729</xdr:rowOff>
    </xdr:from>
    <xdr:to>
      <xdr:col>50</xdr:col>
      <xdr:colOff>114300</xdr:colOff>
      <xdr:row>41</xdr:row>
      <xdr:rowOff>101771</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28179"/>
          <a:ext cx="8890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53685</xdr:rowOff>
    </xdr:from>
    <xdr:to>
      <xdr:col>41</xdr:col>
      <xdr:colOff>101600</xdr:colOff>
      <xdr:row>41</xdr:row>
      <xdr:rowOff>155285</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0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101771</xdr:rowOff>
    </xdr:from>
    <xdr:to>
      <xdr:col>45</xdr:col>
      <xdr:colOff>177800</xdr:colOff>
      <xdr:row>41</xdr:row>
      <xdr:rowOff>104485</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31221"/>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55187</xdr:rowOff>
    </xdr:from>
    <xdr:to>
      <xdr:col>36</xdr:col>
      <xdr:colOff>165100</xdr:colOff>
      <xdr:row>41</xdr:row>
      <xdr:rowOff>156787</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0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104485</xdr:rowOff>
    </xdr:from>
    <xdr:to>
      <xdr:col>41</xdr:col>
      <xdr:colOff>50800</xdr:colOff>
      <xdr:row>41</xdr:row>
      <xdr:rowOff>105987</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133935"/>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140656</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17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143698</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1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146412</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17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147914</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1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39007</xdr:rowOff>
    </xdr:from>
    <xdr:to>
      <xdr:col>24</xdr:col>
      <xdr:colOff>114300</xdr:colOff>
      <xdr:row>61</xdr:row>
      <xdr:rowOff>140607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17434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16147</xdr:rowOff>
    </xdr:from>
    <xdr:to>
      <xdr:col>20</xdr:col>
      <xdr:colOff>38100</xdr:colOff>
      <xdr:row>61</xdr:row>
      <xdr:rowOff>117747</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66947</xdr:rowOff>
    </xdr:from>
    <xdr:to>
      <xdr:col>24</xdr:col>
      <xdr:colOff>63500</xdr:colOff>
      <xdr:row>61</xdr:row>
      <xdr:rowOff>89807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52539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164737</xdr:rowOff>
    </xdr:from>
    <xdr:to>
      <xdr:col>15</xdr:col>
      <xdr:colOff>101600</xdr:colOff>
      <xdr:row>61</xdr:row>
      <xdr:rowOff>94887</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44087</xdr:rowOff>
    </xdr:from>
    <xdr:to>
      <xdr:col>19</xdr:col>
      <xdr:colOff>177800</xdr:colOff>
      <xdr:row>61</xdr:row>
      <xdr:rowOff>66947</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5025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44087</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4796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91259</xdr:rowOff>
    </xdr:from>
    <xdr:to>
      <xdr:col>6</xdr:col>
      <xdr:colOff>38100</xdr:colOff>
      <xdr:row>61</xdr:row>
      <xdr:rowOff>21409</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142059</xdr:rowOff>
    </xdr:from>
    <xdr:to>
      <xdr:col>10</xdr:col>
      <xdr:colOff>114300</xdr:colOff>
      <xdr:row>61</xdr:row>
      <xdr:rowOff>21227</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42905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108874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63154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127608</xdr:rowOff>
    </xdr:from>
    <xdr:to>
      <xdr:col>55</xdr:col>
      <xdr:colOff>50800</xdr:colOff>
      <xdr:row>64</xdr:row>
      <xdr:rowOff>57758</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9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129774</xdr:rowOff>
    </xdr:from>
    <xdr:to>
      <xdr:col>50</xdr:col>
      <xdr:colOff>165100</xdr:colOff>
      <xdr:row>64</xdr:row>
      <xdr:rowOff>59924</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93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6958</xdr:rowOff>
    </xdr:from>
    <xdr:to>
      <xdr:col>55</xdr:col>
      <xdr:colOff>0</xdr:colOff>
      <xdr:row>64</xdr:row>
      <xdr:rowOff>9124</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979758"/>
          <a:ext cx="8382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131615</xdr:rowOff>
    </xdr:from>
    <xdr:to>
      <xdr:col>46</xdr:col>
      <xdr:colOff>38100</xdr:colOff>
      <xdr:row>64</xdr:row>
      <xdr:rowOff>61765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9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9124</xdr:rowOff>
    </xdr:from>
    <xdr:to>
      <xdr:col>50</xdr:col>
      <xdr:colOff>114300</xdr:colOff>
      <xdr:row>64</xdr:row>
      <xdr:rowOff>10965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981924"/>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133255</xdr:rowOff>
    </xdr:from>
    <xdr:to>
      <xdr:col>41</xdr:col>
      <xdr:colOff>101600</xdr:colOff>
      <xdr:row>64</xdr:row>
      <xdr:rowOff>63405</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93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10965</xdr:rowOff>
    </xdr:from>
    <xdr:to>
      <xdr:col>45</xdr:col>
      <xdr:colOff>177800</xdr:colOff>
      <xdr:row>64</xdr:row>
      <xdr:rowOff>12605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983765"/>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134165</xdr:rowOff>
    </xdr:from>
    <xdr:to>
      <xdr:col>36</xdr:col>
      <xdr:colOff>165100</xdr:colOff>
      <xdr:row>64</xdr:row>
      <xdr:rowOff>64315</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93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12605</xdr:rowOff>
    </xdr:from>
    <xdr:to>
      <xdr:col>41</xdr:col>
      <xdr:colOff>50800</xdr:colOff>
      <xdr:row>64</xdr:row>
      <xdr:rowOff>13515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985405"/>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51051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102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52892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102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54532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102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55442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102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105411</xdr:rowOff>
    </xdr:from>
    <xdr:to>
      <xdr:col>24</xdr:col>
      <xdr:colOff>114300</xdr:colOff>
      <xdr:row>86</xdr:row>
      <xdr:rowOff>35561</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83838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67311</xdr:rowOff>
    </xdr:from>
    <xdr:to>
      <xdr:col>20</xdr:col>
      <xdr:colOff>38100</xdr:colOff>
      <xdr:row>85</xdr:row>
      <xdr:rowOff>168911</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118111</xdr:rowOff>
    </xdr:from>
    <xdr:to>
      <xdr:col>24</xdr:col>
      <xdr:colOff>63500</xdr:colOff>
      <xdr:row>85</xdr:row>
      <xdr:rowOff>156211</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6913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27305</xdr:rowOff>
    </xdr:from>
    <xdr:to>
      <xdr:col>15</xdr:col>
      <xdr:colOff>101600</xdr:colOff>
      <xdr:row>85</xdr:row>
      <xdr:rowOff>128905</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78105</xdr:rowOff>
    </xdr:from>
    <xdr:to>
      <xdr:col>19</xdr:col>
      <xdr:colOff>177800</xdr:colOff>
      <xdr:row>85</xdr:row>
      <xdr:rowOff>118111</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6513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143511</xdr:rowOff>
    </xdr:from>
    <xdr:to>
      <xdr:col>10</xdr:col>
      <xdr:colOff>165100</xdr:colOff>
      <xdr:row>85</xdr:row>
      <xdr:rowOff>73661</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22861</xdr:rowOff>
    </xdr:from>
    <xdr:to>
      <xdr:col>15</xdr:col>
      <xdr:colOff>50800</xdr:colOff>
      <xdr:row>85</xdr:row>
      <xdr:rowOff>78105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59611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6350</xdr:rowOff>
    </xdr:from>
    <xdr:to>
      <xdr:col>6</xdr:col>
      <xdr:colOff>38100</xdr:colOff>
      <xdr:row>84</xdr:row>
      <xdr:rowOff>107950</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57150</xdr:rowOff>
    </xdr:from>
    <xdr:to>
      <xdr:col>10</xdr:col>
      <xdr:colOff>114300</xdr:colOff>
      <xdr:row>85</xdr:row>
      <xdr:rowOff>22861</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45895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160038</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120032</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64788</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99077</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32296</xdr:rowOff>
    </xdr:from>
    <xdr:to>
      <xdr:col>55</xdr:col>
      <xdr:colOff>50800</xdr:colOff>
      <xdr:row>86</xdr:row>
      <xdr:rowOff>133896</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7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118673</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6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33286</xdr:rowOff>
    </xdr:from>
    <xdr:to>
      <xdr:col>50</xdr:col>
      <xdr:colOff>165100</xdr:colOff>
      <xdr:row>86</xdr:row>
      <xdr:rowOff>134886</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7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83096</xdr:rowOff>
    </xdr:from>
    <xdr:to>
      <xdr:col>55</xdr:col>
      <xdr:colOff>0</xdr:colOff>
      <xdr:row>86</xdr:row>
      <xdr:rowOff>84086</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827796"/>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34125</xdr:rowOff>
    </xdr:from>
    <xdr:to>
      <xdr:col>46</xdr:col>
      <xdr:colOff>38100</xdr:colOff>
      <xdr:row>86</xdr:row>
      <xdr:rowOff>135725</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7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84086</xdr:rowOff>
    </xdr:from>
    <xdr:to>
      <xdr:col>50</xdr:col>
      <xdr:colOff>114300</xdr:colOff>
      <xdr:row>86</xdr:row>
      <xdr:rowOff>84925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8750300" y="1482878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34849</xdr:rowOff>
    </xdr:from>
    <xdr:to>
      <xdr:col>41</xdr:col>
      <xdr:colOff>101600</xdr:colOff>
      <xdr:row>86</xdr:row>
      <xdr:rowOff>136449</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7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84925</xdr:rowOff>
    </xdr:from>
    <xdr:to>
      <xdr:col>45</xdr:col>
      <xdr:colOff>177800</xdr:colOff>
      <xdr:row>86</xdr:row>
      <xdr:rowOff>85649</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7861300" y="1482962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35268</xdr:rowOff>
    </xdr:from>
    <xdr:to>
      <xdr:col>36</xdr:col>
      <xdr:colOff>165100</xdr:colOff>
      <xdr:row>86</xdr:row>
      <xdr:rowOff>136868</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7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85649</xdr:rowOff>
    </xdr:from>
    <xdr:to>
      <xdr:col>41</xdr:col>
      <xdr:colOff>50800</xdr:colOff>
      <xdr:row>86</xdr:row>
      <xdr:rowOff>86068</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4830349"/>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126013</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87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126852</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87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127576</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87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127995</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87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30299</xdr:rowOff>
    </xdr:from>
    <xdr:to>
      <xdr:col>85</xdr:col>
      <xdr:colOff>177800</xdr:colOff>
      <xdr:row>39</xdr:row>
      <xdr:rowOff>131899</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8726</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154396</xdr:rowOff>
    </xdr:from>
    <xdr:to>
      <xdr:col>81</xdr:col>
      <xdr:colOff>101600</xdr:colOff>
      <xdr:row>39</xdr:row>
      <xdr:rowOff>84546</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33746</xdr:rowOff>
    </xdr:from>
    <xdr:to>
      <xdr:col>85</xdr:col>
      <xdr:colOff>127000</xdr:colOff>
      <xdr:row>39</xdr:row>
      <xdr:rowOff>81099</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72029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40096</xdr:rowOff>
    </xdr:from>
    <xdr:to>
      <xdr:col>76</xdr:col>
      <xdr:colOff>165100</xdr:colOff>
      <xdr:row>39</xdr:row>
      <xdr:rowOff>141696</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33746</xdr:rowOff>
    </xdr:from>
    <xdr:to>
      <xdr:col>81</xdr:col>
      <xdr:colOff>50800</xdr:colOff>
      <xdr:row>39</xdr:row>
      <xdr:rowOff>90896</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4592300" y="672029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18869</xdr:rowOff>
    </xdr:from>
    <xdr:to>
      <xdr:col>72</xdr:col>
      <xdr:colOff>38100</xdr:colOff>
      <xdr:row>39</xdr:row>
      <xdr:rowOff>120469</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69669</xdr:rowOff>
    </xdr:from>
    <xdr:to>
      <xdr:col>76</xdr:col>
      <xdr:colOff>114300</xdr:colOff>
      <xdr:row>39</xdr:row>
      <xdr:rowOff>90896</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75621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105410</xdr:rowOff>
    </xdr:from>
    <xdr:to>
      <xdr:col>67</xdr:col>
      <xdr:colOff>101600</xdr:colOff>
      <xdr:row>39</xdr:row>
      <xdr:rowOff>35560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156210</xdr:rowOff>
    </xdr:from>
    <xdr:to>
      <xdr:col>71</xdr:col>
      <xdr:colOff>177800</xdr:colOff>
      <xdr:row>39</xdr:row>
      <xdr:rowOff>69669</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67131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75673</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132823</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111596</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26687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71577</xdr:rowOff>
    </xdr:from>
    <xdr:to>
      <xdr:col>116</xdr:col>
      <xdr:colOff>114300</xdr:colOff>
      <xdr:row>40</xdr:row>
      <xdr:rowOff>1727</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7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50004</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73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122377</xdr:rowOff>
    </xdr:from>
    <xdr:to>
      <xdr:col>116</xdr:col>
      <xdr:colOff>63500</xdr:colOff>
      <xdr:row>39</xdr:row>
      <xdr:rowOff>133350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6808927"/>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92608</xdr:rowOff>
    </xdr:from>
    <xdr:to>
      <xdr:col>107</xdr:col>
      <xdr:colOff>101600</xdr:colOff>
      <xdr:row>40</xdr:row>
      <xdr:rowOff>22758</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7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133350</xdr:rowOff>
    </xdr:from>
    <xdr:to>
      <xdr:col>111</xdr:col>
      <xdr:colOff>177800</xdr:colOff>
      <xdr:row>39</xdr:row>
      <xdr:rowOff>143408</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681990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100838</xdr:rowOff>
    </xdr:from>
    <xdr:to>
      <xdr:col>102</xdr:col>
      <xdr:colOff>165100</xdr:colOff>
      <xdr:row>40</xdr:row>
      <xdr:rowOff>30988</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143408</xdr:rowOff>
    </xdr:from>
    <xdr:to>
      <xdr:col>107</xdr:col>
      <xdr:colOff>50800</xdr:colOff>
      <xdr:row>39</xdr:row>
      <xdr:rowOff>151638</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6829958"/>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105410</xdr:rowOff>
    </xdr:from>
    <xdr:to>
      <xdr:col>98</xdr:col>
      <xdr:colOff>38100</xdr:colOff>
      <xdr:row>40</xdr:row>
      <xdr:rowOff>35560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151638</xdr:rowOff>
    </xdr:from>
    <xdr:to>
      <xdr:col>102</xdr:col>
      <xdr:colOff>114300</xdr:colOff>
      <xdr:row>39</xdr:row>
      <xdr:rowOff>156210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6838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3827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13885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87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22115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132080</xdr:rowOff>
    </xdr:from>
    <xdr:to>
      <xdr:col>85</xdr:col>
      <xdr:colOff>177800</xdr:colOff>
      <xdr:row>58</xdr:row>
      <xdr:rowOff>62230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154957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94524</xdr:rowOff>
    </xdr:from>
    <xdr:to>
      <xdr:col>81</xdr:col>
      <xdr:colOff>101600</xdr:colOff>
      <xdr:row>58</xdr:row>
      <xdr:rowOff>24674</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145324</xdr:rowOff>
    </xdr:from>
    <xdr:to>
      <xdr:col>85</xdr:col>
      <xdr:colOff>127000</xdr:colOff>
      <xdr:row>58</xdr:row>
      <xdr:rowOff>11430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991797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58601</xdr:rowOff>
    </xdr:from>
    <xdr:to>
      <xdr:col>76</xdr:col>
      <xdr:colOff>165100</xdr:colOff>
      <xdr:row>57</xdr:row>
      <xdr:rowOff>160201</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109401</xdr:rowOff>
    </xdr:from>
    <xdr:to>
      <xdr:col>81</xdr:col>
      <xdr:colOff>50800</xdr:colOff>
      <xdr:row>57</xdr:row>
      <xdr:rowOff>145324</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98820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21046</xdr:rowOff>
    </xdr:from>
    <xdr:to>
      <xdr:col>72</xdr:col>
      <xdr:colOff>38100</xdr:colOff>
      <xdr:row>57</xdr:row>
      <xdr:rowOff>122646</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71846</xdr:rowOff>
    </xdr:from>
    <xdr:to>
      <xdr:col>76</xdr:col>
      <xdr:colOff>114300</xdr:colOff>
      <xdr:row>57</xdr:row>
      <xdr:rowOff>109401</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984449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119017</xdr:rowOff>
    </xdr:from>
    <xdr:to>
      <xdr:col>67</xdr:col>
      <xdr:colOff>101600</xdr:colOff>
      <xdr:row>57</xdr:row>
      <xdr:rowOff>49167</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169817</xdr:rowOff>
    </xdr:from>
    <xdr:to>
      <xdr:col>71</xdr:col>
      <xdr:colOff>177800</xdr:colOff>
      <xdr:row>57</xdr:row>
      <xdr:rowOff>71846</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977101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41201</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5278</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139173</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956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65694</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E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E00-000053020000}"/>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E00-000055020000}"/>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E00-000057020000}"/>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11444</xdr:rowOff>
    </xdr:from>
    <xdr:to>
      <xdr:col>116</xdr:col>
      <xdr:colOff>114300</xdr:colOff>
      <xdr:row>64</xdr:row>
      <xdr:rowOff>113044</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2110700" y="109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97821</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E00-000063020000}"/>
            </a:ext>
          </a:extLst>
        </xdr:cNvPr>
        <xdr:cNvSpPr txBox="1"/>
      </xdr:nvSpPr>
      <xdr:spPr>
        <a:xfrm>
          <a:off x="22199600" y="1089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13567</xdr:rowOff>
    </xdr:from>
    <xdr:to>
      <xdr:col>112</xdr:col>
      <xdr:colOff>38100</xdr:colOff>
      <xdr:row>64</xdr:row>
      <xdr:rowOff>115167</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1272500" y="1098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62244</xdr:rowOff>
    </xdr:from>
    <xdr:to>
      <xdr:col>116</xdr:col>
      <xdr:colOff>63500</xdr:colOff>
      <xdr:row>64</xdr:row>
      <xdr:rowOff>64367</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1323300" y="11035044"/>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15396</xdr:rowOff>
    </xdr:from>
    <xdr:to>
      <xdr:col>107</xdr:col>
      <xdr:colOff>101600</xdr:colOff>
      <xdr:row>64</xdr:row>
      <xdr:rowOff>116996</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0383500" y="109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64367</xdr:rowOff>
    </xdr:from>
    <xdr:to>
      <xdr:col>111</xdr:col>
      <xdr:colOff>177800</xdr:colOff>
      <xdr:row>64</xdr:row>
      <xdr:rowOff>66196</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0434300" y="1103716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17029</xdr:rowOff>
    </xdr:from>
    <xdr:to>
      <xdr:col>102</xdr:col>
      <xdr:colOff>165100</xdr:colOff>
      <xdr:row>64</xdr:row>
      <xdr:rowOff>118629</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9494500" y="109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66196</xdr:rowOff>
    </xdr:from>
    <xdr:to>
      <xdr:col>107</xdr:col>
      <xdr:colOff>50800</xdr:colOff>
      <xdr:row>64</xdr:row>
      <xdr:rowOff>67829</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9545300" y="1103899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17911</xdr:rowOff>
    </xdr:from>
    <xdr:to>
      <xdr:col>98</xdr:col>
      <xdr:colOff>38100</xdr:colOff>
      <xdr:row>64</xdr:row>
      <xdr:rowOff>119511</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8605500" y="1099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67829</xdr:rowOff>
    </xdr:from>
    <xdr:to>
      <xdr:col>102</xdr:col>
      <xdr:colOff>114300</xdr:colOff>
      <xdr:row>64</xdr:row>
      <xdr:rowOff>68711</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8656300" y="11040629"/>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20" name="n_1aveValue【学校施設】&#10;一人当たり面積">
          <a:extLst>
            <a:ext uri="{FF2B5EF4-FFF2-40B4-BE49-F238E27FC236}">
              <a16:creationId xmlns:a16="http://schemas.microsoft.com/office/drawing/2014/main" id="{00000000-0008-0000-0E00-00006C020000}"/>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a:extLst>
            <a:ext uri="{FF2B5EF4-FFF2-40B4-BE49-F238E27FC236}">
              <a16:creationId xmlns:a16="http://schemas.microsoft.com/office/drawing/2014/main" id="{00000000-0008-0000-0E00-00006D020000}"/>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a:extLst>
            <a:ext uri="{FF2B5EF4-FFF2-40B4-BE49-F238E27FC236}">
              <a16:creationId xmlns:a16="http://schemas.microsoft.com/office/drawing/2014/main" id="{00000000-0008-0000-0E00-00006E020000}"/>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23" name="n_4aveValue【学校施設】&#10;一人当たり面積">
          <a:extLst>
            <a:ext uri="{FF2B5EF4-FFF2-40B4-BE49-F238E27FC236}">
              <a16:creationId xmlns:a16="http://schemas.microsoft.com/office/drawing/2014/main" id="{00000000-0008-0000-0E00-00006F020000}"/>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106294</xdr:rowOff>
    </xdr:from>
    <xdr:ext cx="469744" cy="259045"/>
    <xdr:sp macro="" textlink="">
      <xdr:nvSpPr>
        <xdr:cNvPr id="624" name="n_1mainValue【学校施設】&#10;一人当たり面積">
          <a:extLst>
            <a:ext uri="{FF2B5EF4-FFF2-40B4-BE49-F238E27FC236}">
              <a16:creationId xmlns:a16="http://schemas.microsoft.com/office/drawing/2014/main" id="{00000000-0008-0000-0E00-000070020000}"/>
            </a:ext>
          </a:extLst>
        </xdr:cNvPr>
        <xdr:cNvSpPr txBox="1"/>
      </xdr:nvSpPr>
      <xdr:spPr>
        <a:xfrm>
          <a:off x="21075727" y="1107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108123</xdr:rowOff>
    </xdr:from>
    <xdr:ext cx="469744" cy="259045"/>
    <xdr:sp macro="" textlink="">
      <xdr:nvSpPr>
        <xdr:cNvPr id="625" name="n_2mainValue【学校施設】&#10;一人当たり面積">
          <a:extLst>
            <a:ext uri="{FF2B5EF4-FFF2-40B4-BE49-F238E27FC236}">
              <a16:creationId xmlns:a16="http://schemas.microsoft.com/office/drawing/2014/main" id="{00000000-0008-0000-0E00-000071020000}"/>
            </a:ext>
          </a:extLst>
        </xdr:cNvPr>
        <xdr:cNvSpPr txBox="1"/>
      </xdr:nvSpPr>
      <xdr:spPr>
        <a:xfrm>
          <a:off x="20199427" y="1108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109756</xdr:rowOff>
    </xdr:from>
    <xdr:ext cx="469744" cy="259045"/>
    <xdr:sp macro="" textlink="">
      <xdr:nvSpPr>
        <xdr:cNvPr id="626" name="n_3mainValue【学校施設】&#10;一人当たり面積">
          <a:extLst>
            <a:ext uri="{FF2B5EF4-FFF2-40B4-BE49-F238E27FC236}">
              <a16:creationId xmlns:a16="http://schemas.microsoft.com/office/drawing/2014/main" id="{00000000-0008-0000-0E00-000072020000}"/>
            </a:ext>
          </a:extLst>
        </xdr:cNvPr>
        <xdr:cNvSpPr txBox="1"/>
      </xdr:nvSpPr>
      <xdr:spPr>
        <a:xfrm>
          <a:off x="19310427" y="1108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110638</xdr:rowOff>
    </xdr:from>
    <xdr:ext cx="469744" cy="259045"/>
    <xdr:sp macro="" textlink="">
      <xdr:nvSpPr>
        <xdr:cNvPr id="627" name="n_4mainValue【学校施設】&#10;一人当たり面積">
          <a:extLst>
            <a:ext uri="{FF2B5EF4-FFF2-40B4-BE49-F238E27FC236}">
              <a16:creationId xmlns:a16="http://schemas.microsoft.com/office/drawing/2014/main" id="{00000000-0008-0000-0E00-000073020000}"/>
            </a:ext>
          </a:extLst>
        </xdr:cNvPr>
        <xdr:cNvSpPr txBox="1"/>
      </xdr:nvSpPr>
      <xdr:spPr>
        <a:xfrm>
          <a:off x="18421427" y="1108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00000000-0008-0000-0E00-00008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a:extLst>
            <a:ext uri="{FF2B5EF4-FFF2-40B4-BE49-F238E27FC236}">
              <a16:creationId xmlns:a16="http://schemas.microsoft.com/office/drawing/2014/main" id="{00000000-0008-0000-0E00-00008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656" name="【児童館】&#10;有形固定資産減価償却率最大値テキスト">
          <a:extLst>
            <a:ext uri="{FF2B5EF4-FFF2-40B4-BE49-F238E27FC236}">
              <a16:creationId xmlns:a16="http://schemas.microsoft.com/office/drawing/2014/main" id="{00000000-0008-0000-0E00-000090020000}"/>
            </a:ext>
          </a:extLst>
        </xdr:cNvPr>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658" name="【児童館】&#10;有形固定資産減価償却率平均値テキスト">
          <a:extLst>
            <a:ext uri="{FF2B5EF4-FFF2-40B4-BE49-F238E27FC236}">
              <a16:creationId xmlns:a16="http://schemas.microsoft.com/office/drawing/2014/main" id="{00000000-0008-0000-0E00-000092020000}"/>
            </a:ext>
          </a:extLst>
        </xdr:cNvPr>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42818</xdr:rowOff>
    </xdr:from>
    <xdr:to>
      <xdr:col>85</xdr:col>
      <xdr:colOff>177800</xdr:colOff>
      <xdr:row>83</xdr:row>
      <xdr:rowOff>144418</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62687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21245</xdr:rowOff>
    </xdr:from>
    <xdr:ext cx="405111" cy="259045"/>
    <xdr:sp macro="" textlink="">
      <xdr:nvSpPr>
        <xdr:cNvPr id="670" name="【児童館】&#10;有形固定資産減価償却率該当値テキスト">
          <a:extLst>
            <a:ext uri="{FF2B5EF4-FFF2-40B4-BE49-F238E27FC236}">
              <a16:creationId xmlns:a16="http://schemas.microsoft.com/office/drawing/2014/main" id="{00000000-0008-0000-0E00-00009E020000}"/>
            </a:ext>
          </a:extLst>
        </xdr:cNvPr>
        <xdr:cNvSpPr txBox="1"/>
      </xdr:nvSpPr>
      <xdr:spPr>
        <a:xfrm>
          <a:off x="16357600"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23223</xdr:rowOff>
    </xdr:from>
    <xdr:to>
      <xdr:col>81</xdr:col>
      <xdr:colOff>101600</xdr:colOff>
      <xdr:row>83</xdr:row>
      <xdr:rowOff>124823</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5430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74023</xdr:rowOff>
    </xdr:from>
    <xdr:to>
      <xdr:col>85</xdr:col>
      <xdr:colOff>127000</xdr:colOff>
      <xdr:row>83</xdr:row>
      <xdr:rowOff>93618</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5481300" y="1430437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3629</xdr:rowOff>
    </xdr:from>
    <xdr:to>
      <xdr:col>76</xdr:col>
      <xdr:colOff>165100</xdr:colOff>
      <xdr:row>83</xdr:row>
      <xdr:rowOff>105229</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4541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54429</xdr:rowOff>
    </xdr:from>
    <xdr:to>
      <xdr:col>81</xdr:col>
      <xdr:colOff>50800</xdr:colOff>
      <xdr:row>83</xdr:row>
      <xdr:rowOff>74023</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4592300" y="1428477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153851</xdr:rowOff>
    </xdr:from>
    <xdr:to>
      <xdr:col>72</xdr:col>
      <xdr:colOff>38100</xdr:colOff>
      <xdr:row>83</xdr:row>
      <xdr:rowOff>84001</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3652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33201</xdr:rowOff>
    </xdr:from>
    <xdr:to>
      <xdr:col>76</xdr:col>
      <xdr:colOff>114300</xdr:colOff>
      <xdr:row>83</xdr:row>
      <xdr:rowOff>54429</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3703300" y="1426355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124461</xdr:rowOff>
    </xdr:from>
    <xdr:to>
      <xdr:col>67</xdr:col>
      <xdr:colOff>101600</xdr:colOff>
      <xdr:row>83</xdr:row>
      <xdr:rowOff>54611</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276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3811</xdr:rowOff>
    </xdr:from>
    <xdr:to>
      <xdr:col>71</xdr:col>
      <xdr:colOff>177800</xdr:colOff>
      <xdr:row>83</xdr:row>
      <xdr:rowOff>33201</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2814300" y="142341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679" name="n_1aveValue【児童館】&#10;有形固定資産減価償却率">
          <a:extLst>
            <a:ext uri="{FF2B5EF4-FFF2-40B4-BE49-F238E27FC236}">
              <a16:creationId xmlns:a16="http://schemas.microsoft.com/office/drawing/2014/main" id="{00000000-0008-0000-0E00-0000A7020000}"/>
            </a:ext>
          </a:extLst>
        </xdr:cNvPr>
        <xdr:cNvSpPr txBox="1"/>
      </xdr:nvSpPr>
      <xdr:spPr>
        <a:xfrm>
          <a:off x="15266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680" name="n_2aveValue【児童館】&#10;有形固定資産減価償却率">
          <a:extLst>
            <a:ext uri="{FF2B5EF4-FFF2-40B4-BE49-F238E27FC236}">
              <a16:creationId xmlns:a16="http://schemas.microsoft.com/office/drawing/2014/main" id="{00000000-0008-0000-0E00-0000A8020000}"/>
            </a:ext>
          </a:extLst>
        </xdr:cNvPr>
        <xdr:cNvSpPr txBox="1"/>
      </xdr:nvSpPr>
      <xdr:spPr>
        <a:xfrm>
          <a:off x="14389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681" name="n_3aveValue【児童館】&#10;有形固定資産減価償却率">
          <a:extLst>
            <a:ext uri="{FF2B5EF4-FFF2-40B4-BE49-F238E27FC236}">
              <a16:creationId xmlns:a16="http://schemas.microsoft.com/office/drawing/2014/main" id="{00000000-0008-0000-0E00-0000A9020000}"/>
            </a:ext>
          </a:extLst>
        </xdr:cNvPr>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138809</xdr:rowOff>
    </xdr:from>
    <xdr:ext cx="405111" cy="259045"/>
    <xdr:sp macro="" textlink="">
      <xdr:nvSpPr>
        <xdr:cNvPr id="682" name="n_4aveValue【児童館】&#10;有形固定資産減価償却率">
          <a:extLst>
            <a:ext uri="{FF2B5EF4-FFF2-40B4-BE49-F238E27FC236}">
              <a16:creationId xmlns:a16="http://schemas.microsoft.com/office/drawing/2014/main" id="{00000000-0008-0000-0E00-0000AA020000}"/>
            </a:ext>
          </a:extLst>
        </xdr:cNvPr>
        <xdr:cNvSpPr txBox="1"/>
      </xdr:nvSpPr>
      <xdr:spPr>
        <a:xfrm>
          <a:off x="12611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115950</xdr:rowOff>
    </xdr:from>
    <xdr:ext cx="405111" cy="259045"/>
    <xdr:sp macro="" textlink="">
      <xdr:nvSpPr>
        <xdr:cNvPr id="683" name="n_1mainValue【児童館】&#10;有形固定資産減価償却率">
          <a:extLst>
            <a:ext uri="{FF2B5EF4-FFF2-40B4-BE49-F238E27FC236}">
              <a16:creationId xmlns:a16="http://schemas.microsoft.com/office/drawing/2014/main" id="{00000000-0008-0000-0E00-0000AB020000}"/>
            </a:ext>
          </a:extLst>
        </xdr:cNvPr>
        <xdr:cNvSpPr txBox="1"/>
      </xdr:nvSpPr>
      <xdr:spPr>
        <a:xfrm>
          <a:off x="152660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121756</xdr:rowOff>
    </xdr:from>
    <xdr:ext cx="405111" cy="259045"/>
    <xdr:sp macro="" textlink="">
      <xdr:nvSpPr>
        <xdr:cNvPr id="684" name="n_2mainValue【児童館】&#10;有形固定資産減価償却率">
          <a:extLst>
            <a:ext uri="{FF2B5EF4-FFF2-40B4-BE49-F238E27FC236}">
              <a16:creationId xmlns:a16="http://schemas.microsoft.com/office/drawing/2014/main" id="{00000000-0008-0000-0E00-0000AC020000}"/>
            </a:ext>
          </a:extLst>
        </xdr:cNvPr>
        <xdr:cNvSpPr txBox="1"/>
      </xdr:nvSpPr>
      <xdr:spPr>
        <a:xfrm>
          <a:off x="14389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75128</xdr:rowOff>
    </xdr:from>
    <xdr:ext cx="405111" cy="259045"/>
    <xdr:sp macro="" textlink="">
      <xdr:nvSpPr>
        <xdr:cNvPr id="685" name="n_3mainValue【児童館】&#10;有形固定資産減価償却率">
          <a:extLst>
            <a:ext uri="{FF2B5EF4-FFF2-40B4-BE49-F238E27FC236}">
              <a16:creationId xmlns:a16="http://schemas.microsoft.com/office/drawing/2014/main" id="{00000000-0008-0000-0E00-0000AD020000}"/>
            </a:ext>
          </a:extLst>
        </xdr:cNvPr>
        <xdr:cNvSpPr txBox="1"/>
      </xdr:nvSpPr>
      <xdr:spPr>
        <a:xfrm>
          <a:off x="13500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686" name="n_4mainValue【児童館】&#10;有形固定資産減価償却率">
          <a:extLst>
            <a:ext uri="{FF2B5EF4-FFF2-40B4-BE49-F238E27FC236}">
              <a16:creationId xmlns:a16="http://schemas.microsoft.com/office/drawing/2014/main" id="{00000000-0008-0000-0E00-0000AE020000}"/>
            </a:ext>
          </a:extLst>
        </xdr:cNvPr>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id="{00000000-0008-0000-0E00-0000C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711" name="【児童館】&#10;一人当たり面積最小値テキスト">
          <a:extLst>
            <a:ext uri="{FF2B5EF4-FFF2-40B4-BE49-F238E27FC236}">
              <a16:creationId xmlns:a16="http://schemas.microsoft.com/office/drawing/2014/main" id="{00000000-0008-0000-0E00-0000C7020000}"/>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713" name="【児童館】&#10;一人当たり面積最大値テキスト">
          <a:extLst>
            <a:ext uri="{FF2B5EF4-FFF2-40B4-BE49-F238E27FC236}">
              <a16:creationId xmlns:a16="http://schemas.microsoft.com/office/drawing/2014/main" id="{00000000-0008-0000-0E00-0000C9020000}"/>
            </a:ext>
          </a:extLst>
        </xdr:cNvPr>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52088</xdr:rowOff>
    </xdr:from>
    <xdr:ext cx="469744" cy="259045"/>
    <xdr:sp macro="" textlink="">
      <xdr:nvSpPr>
        <xdr:cNvPr id="715" name="【児童館】&#10;一人当たり面積平均値テキスト">
          <a:extLst>
            <a:ext uri="{FF2B5EF4-FFF2-40B4-BE49-F238E27FC236}">
              <a16:creationId xmlns:a16="http://schemas.microsoft.com/office/drawing/2014/main" id="{00000000-0008-0000-0E00-0000CB020000}"/>
            </a:ext>
          </a:extLst>
        </xdr:cNvPr>
        <xdr:cNvSpPr txBox="1"/>
      </xdr:nvSpPr>
      <xdr:spPr>
        <a:xfrm>
          <a:off x="22199600" y="1411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74930</xdr:rowOff>
    </xdr:from>
    <xdr:to>
      <xdr:col>116</xdr:col>
      <xdr:colOff>114300</xdr:colOff>
      <xdr:row>86</xdr:row>
      <xdr:rowOff>5080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2110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161307</xdr:rowOff>
    </xdr:from>
    <xdr:ext cx="469744" cy="259045"/>
    <xdr:sp macro="" textlink="">
      <xdr:nvSpPr>
        <xdr:cNvPr id="727" name="【児童館】&#10;一人当たり面積該当値テキスト">
          <a:extLst>
            <a:ext uri="{FF2B5EF4-FFF2-40B4-BE49-F238E27FC236}">
              <a16:creationId xmlns:a16="http://schemas.microsoft.com/office/drawing/2014/main" id="{00000000-0008-0000-0E00-0000D7020000}"/>
            </a:ext>
          </a:extLst>
        </xdr:cNvPr>
        <xdr:cNvSpPr txBox="1"/>
      </xdr:nvSpPr>
      <xdr:spPr>
        <a:xfrm>
          <a:off x="22199600" y="1456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78739</xdr:rowOff>
    </xdr:from>
    <xdr:to>
      <xdr:col>112</xdr:col>
      <xdr:colOff>38100</xdr:colOff>
      <xdr:row>86</xdr:row>
      <xdr:rowOff>8889</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21272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125730</xdr:rowOff>
    </xdr:from>
    <xdr:to>
      <xdr:col>116</xdr:col>
      <xdr:colOff>63500</xdr:colOff>
      <xdr:row>85</xdr:row>
      <xdr:rowOff>129539</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21323300" y="14698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129539</xdr:rowOff>
    </xdr:from>
    <xdr:to>
      <xdr:col>111</xdr:col>
      <xdr:colOff>177800</xdr:colOff>
      <xdr:row>85</xdr:row>
      <xdr:rowOff>133350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flipV="1">
          <a:off x="20434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86361</xdr:rowOff>
    </xdr:from>
    <xdr:to>
      <xdr:col>102</xdr:col>
      <xdr:colOff>165100</xdr:colOff>
      <xdr:row>86</xdr:row>
      <xdr:rowOff>16511</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19494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137161</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flipV="1">
          <a:off x="19545300" y="14706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97789</xdr:rowOff>
    </xdr:from>
    <xdr:to>
      <xdr:col>98</xdr:col>
      <xdr:colOff>38100</xdr:colOff>
      <xdr:row>86</xdr:row>
      <xdr:rowOff>27939</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18605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137161</xdr:rowOff>
    </xdr:from>
    <xdr:to>
      <xdr:col>102</xdr:col>
      <xdr:colOff>114300</xdr:colOff>
      <xdr:row>85</xdr:row>
      <xdr:rowOff>148589</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18656300" y="14710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36" name="n_1aveValue【児童館】&#10;一人当たり面積">
          <a:extLst>
            <a:ext uri="{FF2B5EF4-FFF2-40B4-BE49-F238E27FC236}">
              <a16:creationId xmlns:a16="http://schemas.microsoft.com/office/drawing/2014/main" id="{00000000-0008-0000-0E00-0000E0020000}"/>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737" name="n_2aveValue【児童館】&#10;一人当たり面積">
          <a:extLst>
            <a:ext uri="{FF2B5EF4-FFF2-40B4-BE49-F238E27FC236}">
              <a16:creationId xmlns:a16="http://schemas.microsoft.com/office/drawing/2014/main" id="{00000000-0008-0000-0E00-0000E1020000}"/>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8" name="n_3aveValue【児童館】&#10;一人当たり面積">
          <a:extLst>
            <a:ext uri="{FF2B5EF4-FFF2-40B4-BE49-F238E27FC236}">
              <a16:creationId xmlns:a16="http://schemas.microsoft.com/office/drawing/2014/main" id="{00000000-0008-0000-0E00-0000E2020000}"/>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39" name="n_4aveValue【児童館】&#10;一人当たり面積">
          <a:extLst>
            <a:ext uri="{FF2B5EF4-FFF2-40B4-BE49-F238E27FC236}">
              <a16:creationId xmlns:a16="http://schemas.microsoft.com/office/drawing/2014/main" id="{00000000-0008-0000-0E00-0000E3020000}"/>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xdr:rowOff>
    </xdr:from>
    <xdr:ext cx="469744" cy="259045"/>
    <xdr:sp macro="" textlink="">
      <xdr:nvSpPr>
        <xdr:cNvPr id="740" name="n_1mainValue【児童館】&#10;一人当たり面積">
          <a:extLst>
            <a:ext uri="{FF2B5EF4-FFF2-40B4-BE49-F238E27FC236}">
              <a16:creationId xmlns:a16="http://schemas.microsoft.com/office/drawing/2014/main" id="{00000000-0008-0000-0E00-0000E4020000}"/>
            </a:ext>
          </a:extLst>
        </xdr:cNvPr>
        <xdr:cNvSpPr txBox="1"/>
      </xdr:nvSpPr>
      <xdr:spPr>
        <a:xfrm>
          <a:off x="21075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41" name="n_2mainValue【児童館】&#10;一人当たり面積">
          <a:extLst>
            <a:ext uri="{FF2B5EF4-FFF2-40B4-BE49-F238E27FC236}">
              <a16:creationId xmlns:a16="http://schemas.microsoft.com/office/drawing/2014/main" id="{00000000-0008-0000-0E00-0000E5020000}"/>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7638</xdr:rowOff>
    </xdr:from>
    <xdr:ext cx="469744" cy="259045"/>
    <xdr:sp macro="" textlink="">
      <xdr:nvSpPr>
        <xdr:cNvPr id="742" name="n_3mainValue【児童館】&#10;一人当たり面積">
          <a:extLst>
            <a:ext uri="{FF2B5EF4-FFF2-40B4-BE49-F238E27FC236}">
              <a16:creationId xmlns:a16="http://schemas.microsoft.com/office/drawing/2014/main" id="{00000000-0008-0000-0E00-0000E6020000}"/>
            </a:ext>
          </a:extLst>
        </xdr:cNvPr>
        <xdr:cNvSpPr txBox="1"/>
      </xdr:nvSpPr>
      <xdr:spPr>
        <a:xfrm>
          <a:off x="19310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19066</xdr:rowOff>
    </xdr:from>
    <xdr:ext cx="469744" cy="259045"/>
    <xdr:sp macro="" textlink="">
      <xdr:nvSpPr>
        <xdr:cNvPr id="743" name="n_4mainValue【児童館】&#10;一人当たり面積">
          <a:extLst>
            <a:ext uri="{FF2B5EF4-FFF2-40B4-BE49-F238E27FC236}">
              <a16:creationId xmlns:a16="http://schemas.microsoft.com/office/drawing/2014/main" id="{00000000-0008-0000-0E00-0000E7020000}"/>
            </a:ext>
          </a:extLst>
        </xdr:cNvPr>
        <xdr:cNvSpPr txBox="1"/>
      </xdr:nvSpPr>
      <xdr:spPr>
        <a:xfrm>
          <a:off x="18421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類似団体と比較して特に有形固定資産減価償却率が高くなっている施設は、道路、橋梁（トンネル）、公営住宅、保育所であり、特に低くなっている施設は、学校施設である。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道路、橋梁（トンネル）については、順次修繕計画を策定し維持管理を行っているところである。</a:t>
          </a:r>
        </a:p>
        <a:p>
          <a:r>
            <a:rPr kumimoji="1" lang="ja-JP" altLang="en-US" sz="1300">
              <a:latin typeface="ＭＳ Ｐゴシック" panose="020B0600070205080204" pitchFamily="50" charset="-128"/>
              <a:ea typeface="ＭＳ Ｐゴシック" panose="020B0600070205080204" pitchFamily="50" charset="-128"/>
            </a:rPr>
            <a:t>公営住宅については、今後の需要も勘案しながら施設戸数も含め維持管理をしなければならないと考えている。</a:t>
          </a:r>
        </a:p>
        <a:p>
          <a:r>
            <a:rPr kumimoji="1" lang="ja-JP" altLang="en-US" sz="1300">
              <a:latin typeface="ＭＳ Ｐゴシック" panose="020B0600070205080204" pitchFamily="50" charset="-128"/>
              <a:ea typeface="ＭＳ Ｐゴシック" panose="020B0600070205080204" pitchFamily="50" charset="-128"/>
            </a:rPr>
            <a:t>保育所については、新築移転の方針が示されているため、今後、減少する見込みである。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2,849
2,837
124.52
3,849,161
3,689,426
152,358
2,018,749
4,087,927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105954</xdr:rowOff>
    </xdr:from>
    <xdr:to>
      <xdr:col>24</xdr:col>
      <xdr:colOff>114300</xdr:colOff>
      <xdr:row>62</xdr:row>
      <xdr:rowOff>36104</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128831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415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156754</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57275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22678</xdr:rowOff>
    </xdr:from>
    <xdr:to>
      <xdr:col>15</xdr:col>
      <xdr:colOff>101600</xdr:colOff>
      <xdr:row>61</xdr:row>
      <xdr:rowOff>124278</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73478</xdr:rowOff>
    </xdr:from>
    <xdr:to>
      <xdr:col>19</xdr:col>
      <xdr:colOff>177800</xdr:colOff>
      <xdr:row>61</xdr:row>
      <xdr:rowOff>114300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53192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153307</xdr:rowOff>
    </xdr:from>
    <xdr:to>
      <xdr:col>10</xdr:col>
      <xdr:colOff>165100</xdr:colOff>
      <xdr:row>61</xdr:row>
      <xdr:rowOff>83457</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32657</xdr:rowOff>
    </xdr:from>
    <xdr:to>
      <xdr:col>15</xdr:col>
      <xdr:colOff>50800</xdr:colOff>
      <xdr:row>61</xdr:row>
      <xdr:rowOff>73478</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49110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71665</xdr:rowOff>
    </xdr:from>
    <xdr:to>
      <xdr:col>6</xdr:col>
      <xdr:colOff>38100</xdr:colOff>
      <xdr:row>61</xdr:row>
      <xdr:rowOff>1815</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122465</xdr:rowOff>
    </xdr:from>
    <xdr:to>
      <xdr:col>10</xdr:col>
      <xdr:colOff>114300</xdr:colOff>
      <xdr:row>61</xdr:row>
      <xdr:rowOff>32657</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40946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10177</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29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140805</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99984</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F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F00-000086000000}"/>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F00-000088000000}"/>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F00-00008A000000}"/>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00000000-0008-0000-0F00-00008E000000}"/>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00000000-0008-0000-0F00-00008F000000}"/>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136326</xdr:rowOff>
    </xdr:from>
    <xdr:to>
      <xdr:col>55</xdr:col>
      <xdr:colOff>50800</xdr:colOff>
      <xdr:row>63</xdr:row>
      <xdr:rowOff>66476</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10426700" y="107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159203</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F00-000096000000}"/>
            </a:ext>
          </a:extLst>
        </xdr:cNvPr>
        <xdr:cNvSpPr txBox="1"/>
      </xdr:nvSpPr>
      <xdr:spPr>
        <a:xfrm>
          <a:off x="10515600" y="1061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145306</xdr:rowOff>
    </xdr:from>
    <xdr:to>
      <xdr:col>50</xdr:col>
      <xdr:colOff>165100</xdr:colOff>
      <xdr:row>63</xdr:row>
      <xdr:rowOff>75456</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9588500" y="107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15676</xdr:rowOff>
    </xdr:from>
    <xdr:to>
      <xdr:col>55</xdr:col>
      <xdr:colOff>0</xdr:colOff>
      <xdr:row>63</xdr:row>
      <xdr:rowOff>24656</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9639300" y="10817026"/>
          <a:ext cx="8382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157390</xdr:rowOff>
    </xdr:from>
    <xdr:to>
      <xdr:col>46</xdr:col>
      <xdr:colOff>38100</xdr:colOff>
      <xdr:row>63</xdr:row>
      <xdr:rowOff>87540</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8699500" y="107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24656</xdr:rowOff>
    </xdr:from>
    <xdr:to>
      <xdr:col>50</xdr:col>
      <xdr:colOff>114300</xdr:colOff>
      <xdr:row>63</xdr:row>
      <xdr:rowOff>36740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8750300" y="10826006"/>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164084</xdr:rowOff>
    </xdr:from>
    <xdr:to>
      <xdr:col>41</xdr:col>
      <xdr:colOff>101600</xdr:colOff>
      <xdr:row>63</xdr:row>
      <xdr:rowOff>94234</xdr:rowOff>
    </xdr:to>
    <xdr:sp macro="" textlink="">
      <xdr:nvSpPr>
        <xdr:cNvPr id="155" name="楕円 154">
          <a:extLst>
            <a:ext uri="{FF2B5EF4-FFF2-40B4-BE49-F238E27FC236}">
              <a16:creationId xmlns:a16="http://schemas.microsoft.com/office/drawing/2014/main" id="{00000000-0008-0000-0F00-00009B000000}"/>
            </a:ext>
          </a:extLst>
        </xdr:cNvPr>
        <xdr:cNvSpPr/>
      </xdr:nvSpPr>
      <xdr:spPr>
        <a:xfrm>
          <a:off x="7810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36740</xdr:rowOff>
    </xdr:from>
    <xdr:to>
      <xdr:col>45</xdr:col>
      <xdr:colOff>177800</xdr:colOff>
      <xdr:row>63</xdr:row>
      <xdr:rowOff>43434</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flipV="1">
          <a:off x="7861300" y="10838090"/>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167677</xdr:rowOff>
    </xdr:from>
    <xdr:to>
      <xdr:col>36</xdr:col>
      <xdr:colOff>165100</xdr:colOff>
      <xdr:row>63</xdr:row>
      <xdr:rowOff>97827</xdr:rowOff>
    </xdr:to>
    <xdr:sp macro="" textlink="">
      <xdr:nvSpPr>
        <xdr:cNvPr id="157" name="楕円 156">
          <a:extLst>
            <a:ext uri="{FF2B5EF4-FFF2-40B4-BE49-F238E27FC236}">
              <a16:creationId xmlns:a16="http://schemas.microsoft.com/office/drawing/2014/main" id="{00000000-0008-0000-0F00-00009D000000}"/>
            </a:ext>
          </a:extLst>
        </xdr:cNvPr>
        <xdr:cNvSpPr/>
      </xdr:nvSpPr>
      <xdr:spPr>
        <a:xfrm>
          <a:off x="6921500" y="107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43434</xdr:rowOff>
    </xdr:from>
    <xdr:to>
      <xdr:col>41</xdr:col>
      <xdr:colOff>50800</xdr:colOff>
      <xdr:row>63</xdr:row>
      <xdr:rowOff>47027</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flipV="1">
          <a:off x="6972300" y="10844784"/>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F00-00009F000000}"/>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F00-0000A0000000}"/>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F00-0000A1000000}"/>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F00-0000A2000000}"/>
            </a:ext>
          </a:extLst>
        </xdr:cNvPr>
        <xdr:cNvSpPr txBox="1"/>
      </xdr:nvSpPr>
      <xdr:spPr>
        <a:xfrm>
          <a:off x="6737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91983</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F00-0000A3000000}"/>
            </a:ext>
          </a:extLst>
        </xdr:cNvPr>
        <xdr:cNvSpPr txBox="1"/>
      </xdr:nvSpPr>
      <xdr:spPr>
        <a:xfrm>
          <a:off x="9391727" y="1055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104067</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F00-0000A4000000}"/>
            </a:ext>
          </a:extLst>
        </xdr:cNvPr>
        <xdr:cNvSpPr txBox="1"/>
      </xdr:nvSpPr>
      <xdr:spPr>
        <a:xfrm>
          <a:off x="8515427" y="1056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110761</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F00-0000A5000000}"/>
            </a:ext>
          </a:extLst>
        </xdr:cNvPr>
        <xdr:cNvSpPr txBox="1"/>
      </xdr:nvSpPr>
      <xdr:spPr>
        <a:xfrm>
          <a:off x="7626427"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114354</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F00-0000A6000000}"/>
            </a:ext>
          </a:extLst>
        </xdr:cNvPr>
        <xdr:cNvSpPr txBox="1"/>
      </xdr:nvSpPr>
      <xdr:spPr>
        <a:xfrm>
          <a:off x="6737427" y="1057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3" name="【一般廃棄物処理施設】&#10;有形固定資産減価償却率グラフ枠">
          <a:extLst>
            <a:ext uri="{FF2B5EF4-FFF2-40B4-BE49-F238E27FC236}">
              <a16:creationId xmlns:a16="http://schemas.microsoft.com/office/drawing/2014/main" id="{00000000-0008-0000-0F00-0000DF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5" name="【一般廃棄物処理施設】&#10;有形固定資産減価償却率最小値テキスト">
          <a:extLst>
            <a:ext uri="{FF2B5EF4-FFF2-40B4-BE49-F238E27FC236}">
              <a16:creationId xmlns:a16="http://schemas.microsoft.com/office/drawing/2014/main" id="{00000000-0008-0000-0F00-0000E100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27" name="【一般廃棄物処理施設】&#10;有形固定資産減価償却率最大値テキスト">
          <a:extLst>
            <a:ext uri="{FF2B5EF4-FFF2-40B4-BE49-F238E27FC236}">
              <a16:creationId xmlns:a16="http://schemas.microsoft.com/office/drawing/2014/main" id="{00000000-0008-0000-0F00-0000E3000000}"/>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29" name="【一般廃棄物処理施設】&#10;有形固定資産減価償却率平均値テキスト">
          <a:extLst>
            <a:ext uri="{FF2B5EF4-FFF2-40B4-BE49-F238E27FC236}">
              <a16:creationId xmlns:a16="http://schemas.microsoft.com/office/drawing/2014/main" id="{00000000-0008-0000-0F00-0000E5000000}"/>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97246</xdr:rowOff>
    </xdr:from>
    <xdr:to>
      <xdr:col>72</xdr:col>
      <xdr:colOff>38100</xdr:colOff>
      <xdr:row>40</xdr:row>
      <xdr:rowOff>27396</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13652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62956</xdr:rowOff>
    </xdr:from>
    <xdr:to>
      <xdr:col>67</xdr:col>
      <xdr:colOff>101600</xdr:colOff>
      <xdr:row>39</xdr:row>
      <xdr:rowOff>164556</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2763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113756</xdr:rowOff>
    </xdr:from>
    <xdr:to>
      <xdr:col>71</xdr:col>
      <xdr:colOff>177800</xdr:colOff>
      <xdr:row>39</xdr:row>
      <xdr:rowOff>148046</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12814300" y="68003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243" name="n_1aveValue【一般廃棄物処理施設】&#10;有形固定資産減価償却率">
          <a:extLst>
            <a:ext uri="{FF2B5EF4-FFF2-40B4-BE49-F238E27FC236}">
              <a16:creationId xmlns:a16="http://schemas.microsoft.com/office/drawing/2014/main" id="{00000000-0008-0000-0F00-0000F3000000}"/>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244" name="n_2aveValue【一般廃棄物処理施設】&#10;有形固定資産減価償却率">
          <a:extLst>
            <a:ext uri="{FF2B5EF4-FFF2-40B4-BE49-F238E27FC236}">
              <a16:creationId xmlns:a16="http://schemas.microsoft.com/office/drawing/2014/main" id="{00000000-0008-0000-0F00-0000F4000000}"/>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245" name="n_3aveValue【一般廃棄物処理施設】&#10;有形固定資産減価償却率">
          <a:extLst>
            <a:ext uri="{FF2B5EF4-FFF2-40B4-BE49-F238E27FC236}">
              <a16:creationId xmlns:a16="http://schemas.microsoft.com/office/drawing/2014/main" id="{00000000-0008-0000-0F00-0000F5000000}"/>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246" name="n_4aveValue【一般廃棄物処理施設】&#10;有形固定資産減価償却率">
          <a:extLst>
            <a:ext uri="{FF2B5EF4-FFF2-40B4-BE49-F238E27FC236}">
              <a16:creationId xmlns:a16="http://schemas.microsoft.com/office/drawing/2014/main" id="{00000000-0008-0000-0F00-0000F6000000}"/>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18523</xdr:rowOff>
    </xdr:from>
    <xdr:ext cx="405111" cy="259045"/>
    <xdr:sp macro="" textlink="">
      <xdr:nvSpPr>
        <xdr:cNvPr id="247" name="n_3mainValue【一般廃棄物処理施設】&#10;有形固定資産減価償却率">
          <a:extLst>
            <a:ext uri="{FF2B5EF4-FFF2-40B4-BE49-F238E27FC236}">
              <a16:creationId xmlns:a16="http://schemas.microsoft.com/office/drawing/2014/main" id="{00000000-0008-0000-0F00-0000F7000000}"/>
            </a:ext>
          </a:extLst>
        </xdr:cNvPr>
        <xdr:cNvSpPr txBox="1"/>
      </xdr:nvSpPr>
      <xdr:spPr>
        <a:xfrm>
          <a:off x="13500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155683</xdr:rowOff>
    </xdr:from>
    <xdr:ext cx="405111" cy="259045"/>
    <xdr:sp macro="" textlink="">
      <xdr:nvSpPr>
        <xdr:cNvPr id="248" name="n_4mainValue【一般廃棄物処理施設】&#10;有形固定資産減価償却率">
          <a:extLst>
            <a:ext uri="{FF2B5EF4-FFF2-40B4-BE49-F238E27FC236}">
              <a16:creationId xmlns:a16="http://schemas.microsoft.com/office/drawing/2014/main" id="{00000000-0008-0000-0F00-0000F8000000}"/>
            </a:ext>
          </a:extLst>
        </xdr:cNvPr>
        <xdr:cNvSpPr txBox="1"/>
      </xdr:nvSpPr>
      <xdr:spPr>
        <a:xfrm>
          <a:off x="12611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3" name="【一般廃棄物処理施設】&#10;一人当たり有形固定資産（償却資産）額グラフ枠">
          <a:extLst>
            <a:ext uri="{FF2B5EF4-FFF2-40B4-BE49-F238E27FC236}">
              <a16:creationId xmlns:a16="http://schemas.microsoft.com/office/drawing/2014/main" id="{00000000-0008-0000-0F00-00001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275" name="【一般廃棄物処理施設】&#10;一人当たり有形固定資産（償却資産）額最小値テキスト">
          <a:extLst>
            <a:ext uri="{FF2B5EF4-FFF2-40B4-BE49-F238E27FC236}">
              <a16:creationId xmlns:a16="http://schemas.microsoft.com/office/drawing/2014/main" id="{00000000-0008-0000-0F00-000013010000}"/>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277" name="【一般廃棄物処理施設】&#10;一人当たり有形固定資産（償却資産）額最大値テキスト">
          <a:extLst>
            <a:ext uri="{FF2B5EF4-FFF2-40B4-BE49-F238E27FC236}">
              <a16:creationId xmlns:a16="http://schemas.microsoft.com/office/drawing/2014/main" id="{00000000-0008-0000-0F00-000015010000}"/>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279" name="【一般廃棄物処理施設】&#10;一人当たり有形固定資産（償却資産）額平均値テキスト">
          <a:extLst>
            <a:ext uri="{FF2B5EF4-FFF2-40B4-BE49-F238E27FC236}">
              <a16:creationId xmlns:a16="http://schemas.microsoft.com/office/drawing/2014/main" id="{00000000-0008-0000-0F00-000017010000}"/>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114601</xdr:rowOff>
    </xdr:from>
    <xdr:to>
      <xdr:col>102</xdr:col>
      <xdr:colOff>165100</xdr:colOff>
      <xdr:row>41</xdr:row>
      <xdr:rowOff>44751</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19494500" y="69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120701</xdr:rowOff>
    </xdr:from>
    <xdr:to>
      <xdr:col>98</xdr:col>
      <xdr:colOff>38100</xdr:colOff>
      <xdr:row>41</xdr:row>
      <xdr:rowOff>50851</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18605500" y="69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165401</xdr:rowOff>
    </xdr:from>
    <xdr:to>
      <xdr:col>102</xdr:col>
      <xdr:colOff>114300</xdr:colOff>
      <xdr:row>41</xdr:row>
      <xdr:rowOff>51</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18656300" y="7023401"/>
          <a:ext cx="889000" cy="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293" name="n_1aveValue【一般廃棄物処理施設】&#10;一人当たり有形固定資産（償却資産）額">
          <a:extLst>
            <a:ext uri="{FF2B5EF4-FFF2-40B4-BE49-F238E27FC236}">
              <a16:creationId xmlns:a16="http://schemas.microsoft.com/office/drawing/2014/main" id="{00000000-0008-0000-0F00-000025010000}"/>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294" name="n_2aveValue【一般廃棄物処理施設】&#10;一人当たり有形固定資産（償却資産）額">
          <a:extLst>
            <a:ext uri="{FF2B5EF4-FFF2-40B4-BE49-F238E27FC236}">
              <a16:creationId xmlns:a16="http://schemas.microsoft.com/office/drawing/2014/main" id="{00000000-0008-0000-0F00-000026010000}"/>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295" name="n_3aveValue【一般廃棄物処理施設】&#10;一人当たり有形固定資産（償却資産）額">
          <a:extLst>
            <a:ext uri="{FF2B5EF4-FFF2-40B4-BE49-F238E27FC236}">
              <a16:creationId xmlns:a16="http://schemas.microsoft.com/office/drawing/2014/main" id="{00000000-0008-0000-0F00-000027010000}"/>
            </a:ext>
          </a:extLst>
        </xdr:cNvPr>
        <xdr:cNvSpPr txBox="1"/>
      </xdr:nvSpPr>
      <xdr:spPr>
        <a:xfrm>
          <a:off x="19245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110269</xdr:rowOff>
    </xdr:from>
    <xdr:ext cx="599010" cy="259045"/>
    <xdr:sp macro="" textlink="">
      <xdr:nvSpPr>
        <xdr:cNvPr id="296" name="n_4aveValue【一般廃棄物処理施設】&#10;一人当たり有形固定資産（償却資産）額">
          <a:extLst>
            <a:ext uri="{FF2B5EF4-FFF2-40B4-BE49-F238E27FC236}">
              <a16:creationId xmlns:a16="http://schemas.microsoft.com/office/drawing/2014/main" id="{00000000-0008-0000-0F00-000028010000}"/>
            </a:ext>
          </a:extLst>
        </xdr:cNvPr>
        <xdr:cNvSpPr txBox="1"/>
      </xdr:nvSpPr>
      <xdr:spPr>
        <a:xfrm>
          <a:off x="18356795" y="713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61278</xdr:rowOff>
    </xdr:from>
    <xdr:ext cx="599010" cy="259045"/>
    <xdr:sp macro="" textlink="">
      <xdr:nvSpPr>
        <xdr:cNvPr id="297" name="n_3mainValue【一般廃棄物処理施設】&#10;一人当たり有形固定資産（償却資産）額">
          <a:extLst>
            <a:ext uri="{FF2B5EF4-FFF2-40B4-BE49-F238E27FC236}">
              <a16:creationId xmlns:a16="http://schemas.microsoft.com/office/drawing/2014/main" id="{00000000-0008-0000-0F00-000029010000}"/>
            </a:ext>
          </a:extLst>
        </xdr:cNvPr>
        <xdr:cNvSpPr txBox="1"/>
      </xdr:nvSpPr>
      <xdr:spPr>
        <a:xfrm>
          <a:off x="19245795" y="674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67378</xdr:rowOff>
    </xdr:from>
    <xdr:ext cx="599010" cy="259045"/>
    <xdr:sp macro="" textlink="">
      <xdr:nvSpPr>
        <xdr:cNvPr id="298" name="n_4mainValue【一般廃棄物処理施設】&#10;一人当たり有形固定資産（償却資産）額">
          <a:extLst>
            <a:ext uri="{FF2B5EF4-FFF2-40B4-BE49-F238E27FC236}">
              <a16:creationId xmlns:a16="http://schemas.microsoft.com/office/drawing/2014/main" id="{00000000-0008-0000-0F00-00002A010000}"/>
            </a:ext>
          </a:extLst>
        </xdr:cNvPr>
        <xdr:cNvSpPr txBox="1"/>
      </xdr:nvSpPr>
      <xdr:spPr>
        <a:xfrm>
          <a:off x="18356795" y="675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保健センター・保健所】&#10;有形固定資産減価償却率グラフ枠">
          <a:extLst>
            <a:ext uri="{FF2B5EF4-FFF2-40B4-BE49-F238E27FC236}">
              <a16:creationId xmlns:a16="http://schemas.microsoft.com/office/drawing/2014/main" id="{00000000-0008-0000-0F00-00004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25" name="【保健センター・保健所】&#10;有形固定資産減価償却率最小値テキスト">
          <a:extLst>
            <a:ext uri="{FF2B5EF4-FFF2-40B4-BE49-F238E27FC236}">
              <a16:creationId xmlns:a16="http://schemas.microsoft.com/office/drawing/2014/main" id="{00000000-0008-0000-0F00-000045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327" name="【保健センター・保健所】&#10;有形固定資産減価償却率最大値テキスト">
          <a:extLst>
            <a:ext uri="{FF2B5EF4-FFF2-40B4-BE49-F238E27FC236}">
              <a16:creationId xmlns:a16="http://schemas.microsoft.com/office/drawing/2014/main" id="{00000000-0008-0000-0F00-00004701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29" name="【保健センター・保健所】&#10;有形固定資産減価償却率平均値テキスト">
          <a:extLst>
            <a:ext uri="{FF2B5EF4-FFF2-40B4-BE49-F238E27FC236}">
              <a16:creationId xmlns:a16="http://schemas.microsoft.com/office/drawing/2014/main" id="{00000000-0008-0000-0F00-00004901000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130447</xdr:rowOff>
    </xdr:from>
    <xdr:to>
      <xdr:col>85</xdr:col>
      <xdr:colOff>177800</xdr:colOff>
      <xdr:row>59</xdr:row>
      <xdr:rowOff>60597</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62687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153324</xdr:rowOff>
    </xdr:from>
    <xdr:ext cx="405111" cy="259045"/>
    <xdr:sp macro="" textlink="">
      <xdr:nvSpPr>
        <xdr:cNvPr id="341" name="【保健センター・保健所】&#10;有形固定資産減価償却率該当値テキスト">
          <a:extLst>
            <a:ext uri="{FF2B5EF4-FFF2-40B4-BE49-F238E27FC236}">
              <a16:creationId xmlns:a16="http://schemas.microsoft.com/office/drawing/2014/main" id="{00000000-0008-0000-0F00-000055010000}"/>
            </a:ext>
          </a:extLst>
        </xdr:cNvPr>
        <xdr:cNvSpPr txBox="1"/>
      </xdr:nvSpPr>
      <xdr:spPr>
        <a:xfrm>
          <a:off x="16357600" y="992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94524</xdr:rowOff>
    </xdr:from>
    <xdr:to>
      <xdr:col>81</xdr:col>
      <xdr:colOff>101600</xdr:colOff>
      <xdr:row>59</xdr:row>
      <xdr:rowOff>24674</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15430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145324</xdr:rowOff>
    </xdr:from>
    <xdr:to>
      <xdr:col>85</xdr:col>
      <xdr:colOff>127000</xdr:colOff>
      <xdr:row>59</xdr:row>
      <xdr:rowOff>9797</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5481300" y="1008942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56969</xdr:rowOff>
    </xdr:from>
    <xdr:to>
      <xdr:col>76</xdr:col>
      <xdr:colOff>165100</xdr:colOff>
      <xdr:row>58</xdr:row>
      <xdr:rowOff>158569</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14541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107769</xdr:rowOff>
    </xdr:from>
    <xdr:to>
      <xdr:col>81</xdr:col>
      <xdr:colOff>50800</xdr:colOff>
      <xdr:row>58</xdr:row>
      <xdr:rowOff>145324</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4592300" y="100518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19413</xdr:rowOff>
    </xdr:from>
    <xdr:to>
      <xdr:col>72</xdr:col>
      <xdr:colOff>38100</xdr:colOff>
      <xdr:row>58</xdr:row>
      <xdr:rowOff>121013</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13652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70213</xdr:rowOff>
    </xdr:from>
    <xdr:to>
      <xdr:col>76</xdr:col>
      <xdr:colOff>114300</xdr:colOff>
      <xdr:row>58</xdr:row>
      <xdr:rowOff>107769</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3703300" y="100143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135346</xdr:rowOff>
    </xdr:from>
    <xdr:to>
      <xdr:col>67</xdr:col>
      <xdr:colOff>101600</xdr:colOff>
      <xdr:row>58</xdr:row>
      <xdr:rowOff>65496</xdr:rowOff>
    </xdr:to>
    <xdr:sp macro="" textlink="">
      <xdr:nvSpPr>
        <xdr:cNvPr id="348" name="楕円 347">
          <a:extLst>
            <a:ext uri="{FF2B5EF4-FFF2-40B4-BE49-F238E27FC236}">
              <a16:creationId xmlns:a16="http://schemas.microsoft.com/office/drawing/2014/main" id="{00000000-0008-0000-0F00-00005C010000}"/>
            </a:ext>
          </a:extLst>
        </xdr:cNvPr>
        <xdr:cNvSpPr/>
      </xdr:nvSpPr>
      <xdr:spPr>
        <a:xfrm>
          <a:off x="12763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14696</xdr:rowOff>
    </xdr:from>
    <xdr:to>
      <xdr:col>71</xdr:col>
      <xdr:colOff>177800</xdr:colOff>
      <xdr:row>58</xdr:row>
      <xdr:rowOff>70213</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2814300" y="995879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350" name="n_1aveValue【保健センター・保健所】&#10;有形固定資産減価償却率">
          <a:extLst>
            <a:ext uri="{FF2B5EF4-FFF2-40B4-BE49-F238E27FC236}">
              <a16:creationId xmlns:a16="http://schemas.microsoft.com/office/drawing/2014/main" id="{00000000-0008-0000-0F00-00005E010000}"/>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351" name="n_2aveValue【保健センター・保健所】&#10;有形固定資産減価償却率">
          <a:extLst>
            <a:ext uri="{FF2B5EF4-FFF2-40B4-BE49-F238E27FC236}">
              <a16:creationId xmlns:a16="http://schemas.microsoft.com/office/drawing/2014/main" id="{00000000-0008-0000-0F00-00005F010000}"/>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352" name="n_3aveValue【保健センター・保健所】&#10;有形固定資産減価償却率">
          <a:extLst>
            <a:ext uri="{FF2B5EF4-FFF2-40B4-BE49-F238E27FC236}">
              <a16:creationId xmlns:a16="http://schemas.microsoft.com/office/drawing/2014/main" id="{00000000-0008-0000-0F00-000060010000}"/>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353" name="n_4aveValue【保健センター・保健所】&#10;有形固定資産減価償却率">
          <a:extLst>
            <a:ext uri="{FF2B5EF4-FFF2-40B4-BE49-F238E27FC236}">
              <a16:creationId xmlns:a16="http://schemas.microsoft.com/office/drawing/2014/main" id="{00000000-0008-0000-0F00-000061010000}"/>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41201</xdr:rowOff>
    </xdr:from>
    <xdr:ext cx="405111" cy="259045"/>
    <xdr:sp macro="" textlink="">
      <xdr:nvSpPr>
        <xdr:cNvPr id="354" name="n_1mainValue【保健センター・保健所】&#10;有形固定資産減価償却率">
          <a:extLst>
            <a:ext uri="{FF2B5EF4-FFF2-40B4-BE49-F238E27FC236}">
              <a16:creationId xmlns:a16="http://schemas.microsoft.com/office/drawing/2014/main" id="{00000000-0008-0000-0F00-000062010000}"/>
            </a:ext>
          </a:extLst>
        </xdr:cNvPr>
        <xdr:cNvSpPr txBox="1"/>
      </xdr:nvSpPr>
      <xdr:spPr>
        <a:xfrm>
          <a:off x="15266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3646</xdr:rowOff>
    </xdr:from>
    <xdr:ext cx="405111" cy="259045"/>
    <xdr:sp macro="" textlink="">
      <xdr:nvSpPr>
        <xdr:cNvPr id="355" name="n_2mainValue【保健センター・保健所】&#10;有形固定資産減価償却率">
          <a:extLst>
            <a:ext uri="{FF2B5EF4-FFF2-40B4-BE49-F238E27FC236}">
              <a16:creationId xmlns:a16="http://schemas.microsoft.com/office/drawing/2014/main" id="{00000000-0008-0000-0F00-000063010000}"/>
            </a:ext>
          </a:extLst>
        </xdr:cNvPr>
        <xdr:cNvSpPr txBox="1"/>
      </xdr:nvSpPr>
      <xdr:spPr>
        <a:xfrm>
          <a:off x="14389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137540</xdr:rowOff>
    </xdr:from>
    <xdr:ext cx="405111" cy="259045"/>
    <xdr:sp macro="" textlink="">
      <xdr:nvSpPr>
        <xdr:cNvPr id="356" name="n_3mainValue【保健センター・保健所】&#10;有形固定資産減価償却率">
          <a:extLst>
            <a:ext uri="{FF2B5EF4-FFF2-40B4-BE49-F238E27FC236}">
              <a16:creationId xmlns:a16="http://schemas.microsoft.com/office/drawing/2014/main" id="{00000000-0008-0000-0F00-000064010000}"/>
            </a:ext>
          </a:extLst>
        </xdr:cNvPr>
        <xdr:cNvSpPr txBox="1"/>
      </xdr:nvSpPr>
      <xdr:spPr>
        <a:xfrm>
          <a:off x="135007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82023</xdr:rowOff>
    </xdr:from>
    <xdr:ext cx="405111" cy="259045"/>
    <xdr:sp macro="" textlink="">
      <xdr:nvSpPr>
        <xdr:cNvPr id="357" name="n_4mainValue【保健センター・保健所】&#10;有形固定資産減価償却率">
          <a:extLst>
            <a:ext uri="{FF2B5EF4-FFF2-40B4-BE49-F238E27FC236}">
              <a16:creationId xmlns:a16="http://schemas.microsoft.com/office/drawing/2014/main" id="{00000000-0008-0000-0F00-000065010000}"/>
            </a:ext>
          </a:extLst>
        </xdr:cNvPr>
        <xdr:cNvSpPr txBox="1"/>
      </xdr:nvSpPr>
      <xdr:spPr>
        <a:xfrm>
          <a:off x="126117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0" name="【保健センター・保健所】&#10;一人当たり面積グラフ枠">
          <a:extLst>
            <a:ext uri="{FF2B5EF4-FFF2-40B4-BE49-F238E27FC236}">
              <a16:creationId xmlns:a16="http://schemas.microsoft.com/office/drawing/2014/main" id="{00000000-0008-0000-0F00-00007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82" name="【保健センター・保健所】&#10;一人当たり面積最小値テキスト">
          <a:extLst>
            <a:ext uri="{FF2B5EF4-FFF2-40B4-BE49-F238E27FC236}">
              <a16:creationId xmlns:a16="http://schemas.microsoft.com/office/drawing/2014/main" id="{00000000-0008-0000-0F00-00007E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384" name="【保健センター・保健所】&#10;一人当たり面積最大値テキスト">
          <a:extLst>
            <a:ext uri="{FF2B5EF4-FFF2-40B4-BE49-F238E27FC236}">
              <a16:creationId xmlns:a16="http://schemas.microsoft.com/office/drawing/2014/main" id="{00000000-0008-0000-0F00-000080010000}"/>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386" name="【保健センター・保健所】&#10;一人当たり面積平均値テキスト">
          <a:extLst>
            <a:ext uri="{FF2B5EF4-FFF2-40B4-BE49-F238E27FC236}">
              <a16:creationId xmlns:a16="http://schemas.microsoft.com/office/drawing/2014/main" id="{00000000-0008-0000-0F00-000082010000}"/>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105410</xdr:rowOff>
    </xdr:from>
    <xdr:to>
      <xdr:col>116</xdr:col>
      <xdr:colOff>114300</xdr:colOff>
      <xdr:row>62</xdr:row>
      <xdr:rowOff>35560</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22110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128287</xdr:rowOff>
    </xdr:from>
    <xdr:ext cx="469744" cy="259045"/>
    <xdr:sp macro="" textlink="">
      <xdr:nvSpPr>
        <xdr:cNvPr id="398" name="【保健センター・保健所】&#10;一人当たり面積該当値テキスト">
          <a:extLst>
            <a:ext uri="{FF2B5EF4-FFF2-40B4-BE49-F238E27FC236}">
              <a16:creationId xmlns:a16="http://schemas.microsoft.com/office/drawing/2014/main" id="{00000000-0008-0000-0F00-00008E010000}"/>
            </a:ext>
          </a:extLst>
        </xdr:cNvPr>
        <xdr:cNvSpPr txBox="1"/>
      </xdr:nvSpPr>
      <xdr:spPr>
        <a:xfrm>
          <a:off x="22199600"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118364</xdr:rowOff>
    </xdr:from>
    <xdr:to>
      <xdr:col>112</xdr:col>
      <xdr:colOff>38100</xdr:colOff>
      <xdr:row>62</xdr:row>
      <xdr:rowOff>48514</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21272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156210</xdr:rowOff>
    </xdr:from>
    <xdr:to>
      <xdr:col>116</xdr:col>
      <xdr:colOff>63500</xdr:colOff>
      <xdr:row>61</xdr:row>
      <xdr:rowOff>169164</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21323300" y="10614660"/>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130556</xdr:rowOff>
    </xdr:from>
    <xdr:to>
      <xdr:col>107</xdr:col>
      <xdr:colOff>101600</xdr:colOff>
      <xdr:row>62</xdr:row>
      <xdr:rowOff>60706</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20383500" y="105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169164</xdr:rowOff>
    </xdr:from>
    <xdr:to>
      <xdr:col>111</xdr:col>
      <xdr:colOff>177800</xdr:colOff>
      <xdr:row>62</xdr:row>
      <xdr:rowOff>9906</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20434300" y="1062761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140462</xdr:rowOff>
    </xdr:from>
    <xdr:to>
      <xdr:col>102</xdr:col>
      <xdr:colOff>165100</xdr:colOff>
      <xdr:row>62</xdr:row>
      <xdr:rowOff>70612</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19494500" y="105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9906</xdr:rowOff>
    </xdr:from>
    <xdr:to>
      <xdr:col>107</xdr:col>
      <xdr:colOff>50800</xdr:colOff>
      <xdr:row>62</xdr:row>
      <xdr:rowOff>19812</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9545300" y="1063980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146558</xdr:rowOff>
    </xdr:from>
    <xdr:to>
      <xdr:col>98</xdr:col>
      <xdr:colOff>38100</xdr:colOff>
      <xdr:row>62</xdr:row>
      <xdr:rowOff>76708</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18605500" y="106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19812</xdr:rowOff>
    </xdr:from>
    <xdr:to>
      <xdr:col>102</xdr:col>
      <xdr:colOff>114300</xdr:colOff>
      <xdr:row>62</xdr:row>
      <xdr:rowOff>25908</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18656300" y="1064971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407" name="n_1aveValue【保健センター・保健所】&#10;一人当たり面積">
          <a:extLst>
            <a:ext uri="{FF2B5EF4-FFF2-40B4-BE49-F238E27FC236}">
              <a16:creationId xmlns:a16="http://schemas.microsoft.com/office/drawing/2014/main" id="{00000000-0008-0000-0F00-000097010000}"/>
            </a:ext>
          </a:extLst>
        </xdr:cNvPr>
        <xdr:cNvSpPr txBox="1"/>
      </xdr:nvSpPr>
      <xdr:spPr>
        <a:xfrm>
          <a:off x="21075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408" name="n_2aveValue【保健センター・保健所】&#10;一人当たり面積">
          <a:extLst>
            <a:ext uri="{FF2B5EF4-FFF2-40B4-BE49-F238E27FC236}">
              <a16:creationId xmlns:a16="http://schemas.microsoft.com/office/drawing/2014/main" id="{00000000-0008-0000-0F00-000098010000}"/>
            </a:ext>
          </a:extLst>
        </xdr:cNvPr>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409" name="n_3aveValue【保健センター・保健所】&#10;一人当たり面積">
          <a:extLst>
            <a:ext uri="{FF2B5EF4-FFF2-40B4-BE49-F238E27FC236}">
              <a16:creationId xmlns:a16="http://schemas.microsoft.com/office/drawing/2014/main" id="{00000000-0008-0000-0F00-000099010000}"/>
            </a:ext>
          </a:extLst>
        </xdr:cNvPr>
        <xdr:cNvSpPr txBox="1"/>
      </xdr:nvSpPr>
      <xdr:spPr>
        <a:xfrm>
          <a:off x="19310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410" name="n_4aveValue【保健センター・保健所】&#10;一人当たり面積">
          <a:extLst>
            <a:ext uri="{FF2B5EF4-FFF2-40B4-BE49-F238E27FC236}">
              <a16:creationId xmlns:a16="http://schemas.microsoft.com/office/drawing/2014/main" id="{00000000-0008-0000-0F00-00009A010000}"/>
            </a:ext>
          </a:extLst>
        </xdr:cNvPr>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65041</xdr:rowOff>
    </xdr:from>
    <xdr:ext cx="469744" cy="259045"/>
    <xdr:sp macro="" textlink="">
      <xdr:nvSpPr>
        <xdr:cNvPr id="411" name="n_1mainValue【保健センター・保健所】&#10;一人当たり面積">
          <a:extLst>
            <a:ext uri="{FF2B5EF4-FFF2-40B4-BE49-F238E27FC236}">
              <a16:creationId xmlns:a16="http://schemas.microsoft.com/office/drawing/2014/main" id="{00000000-0008-0000-0F00-00009B010000}"/>
            </a:ext>
          </a:extLst>
        </xdr:cNvPr>
        <xdr:cNvSpPr txBox="1"/>
      </xdr:nvSpPr>
      <xdr:spPr>
        <a:xfrm>
          <a:off x="21075727" y="103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77233</xdr:rowOff>
    </xdr:from>
    <xdr:ext cx="469744" cy="259045"/>
    <xdr:sp macro="" textlink="">
      <xdr:nvSpPr>
        <xdr:cNvPr id="412" name="n_2mainValue【保健センター・保健所】&#10;一人当たり面積">
          <a:extLst>
            <a:ext uri="{FF2B5EF4-FFF2-40B4-BE49-F238E27FC236}">
              <a16:creationId xmlns:a16="http://schemas.microsoft.com/office/drawing/2014/main" id="{00000000-0008-0000-0F00-00009C010000}"/>
            </a:ext>
          </a:extLst>
        </xdr:cNvPr>
        <xdr:cNvSpPr txBox="1"/>
      </xdr:nvSpPr>
      <xdr:spPr>
        <a:xfrm>
          <a:off x="20199427" y="103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87139</xdr:rowOff>
    </xdr:from>
    <xdr:ext cx="469744" cy="259045"/>
    <xdr:sp macro="" textlink="">
      <xdr:nvSpPr>
        <xdr:cNvPr id="413" name="n_3mainValue【保健センター・保健所】&#10;一人当たり面積">
          <a:extLst>
            <a:ext uri="{FF2B5EF4-FFF2-40B4-BE49-F238E27FC236}">
              <a16:creationId xmlns:a16="http://schemas.microsoft.com/office/drawing/2014/main" id="{00000000-0008-0000-0F00-00009D010000}"/>
            </a:ext>
          </a:extLst>
        </xdr:cNvPr>
        <xdr:cNvSpPr txBox="1"/>
      </xdr:nvSpPr>
      <xdr:spPr>
        <a:xfrm>
          <a:off x="19310427" y="1037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93235</xdr:rowOff>
    </xdr:from>
    <xdr:ext cx="469744" cy="259045"/>
    <xdr:sp macro="" textlink="">
      <xdr:nvSpPr>
        <xdr:cNvPr id="414" name="n_4mainValue【保健センター・保健所】&#10;一人当たり面積">
          <a:extLst>
            <a:ext uri="{FF2B5EF4-FFF2-40B4-BE49-F238E27FC236}">
              <a16:creationId xmlns:a16="http://schemas.microsoft.com/office/drawing/2014/main" id="{00000000-0008-0000-0F00-00009E010000}"/>
            </a:ext>
          </a:extLst>
        </xdr:cNvPr>
        <xdr:cNvSpPr txBox="1"/>
      </xdr:nvSpPr>
      <xdr:spPr>
        <a:xfrm>
          <a:off x="18421427"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9" name="【消防施設】&#10;有形固定資産減価償却率グラフ枠">
          <a:extLst>
            <a:ext uri="{FF2B5EF4-FFF2-40B4-BE49-F238E27FC236}">
              <a16:creationId xmlns:a16="http://schemas.microsoft.com/office/drawing/2014/main" id="{00000000-0008-0000-0F00-0000B7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1" name="【消防施設】&#10;有形固定資産減価償却率最小値テキスト">
          <a:extLst>
            <a:ext uri="{FF2B5EF4-FFF2-40B4-BE49-F238E27FC236}">
              <a16:creationId xmlns:a16="http://schemas.microsoft.com/office/drawing/2014/main" id="{00000000-0008-0000-0F00-0000B9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43" name="【消防施設】&#10;有形固定資産減価償却率最大値テキスト">
          <a:extLst>
            <a:ext uri="{FF2B5EF4-FFF2-40B4-BE49-F238E27FC236}">
              <a16:creationId xmlns:a16="http://schemas.microsoft.com/office/drawing/2014/main" id="{00000000-0008-0000-0F00-0000BB010000}"/>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445" name="【消防施設】&#10;有形固定資産減価償却率平均値テキスト">
          <a:extLst>
            <a:ext uri="{FF2B5EF4-FFF2-40B4-BE49-F238E27FC236}">
              <a16:creationId xmlns:a16="http://schemas.microsoft.com/office/drawing/2014/main" id="{00000000-0008-0000-0F00-0000BD010000}"/>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166914</xdr:rowOff>
    </xdr:from>
    <xdr:to>
      <xdr:col>72</xdr:col>
      <xdr:colOff>38100</xdr:colOff>
      <xdr:row>82</xdr:row>
      <xdr:rowOff>97064</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3652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5262</xdr:rowOff>
    </xdr:from>
    <xdr:to>
      <xdr:col>67</xdr:col>
      <xdr:colOff>101600</xdr:colOff>
      <xdr:row>81</xdr:row>
      <xdr:rowOff>106862</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12763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56062</xdr:rowOff>
    </xdr:from>
    <xdr:to>
      <xdr:col>71</xdr:col>
      <xdr:colOff>177800</xdr:colOff>
      <xdr:row>82</xdr:row>
      <xdr:rowOff>46264</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814300" y="13943512"/>
          <a:ext cx="8890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459" name="n_1aveValue【消防施設】&#10;有形固定資産減価償却率">
          <a:extLst>
            <a:ext uri="{FF2B5EF4-FFF2-40B4-BE49-F238E27FC236}">
              <a16:creationId xmlns:a16="http://schemas.microsoft.com/office/drawing/2014/main" id="{00000000-0008-0000-0F00-0000CB010000}"/>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460" name="n_2aveValue【消防施設】&#10;有形固定資産減価償却率">
          <a:extLst>
            <a:ext uri="{FF2B5EF4-FFF2-40B4-BE49-F238E27FC236}">
              <a16:creationId xmlns:a16="http://schemas.microsoft.com/office/drawing/2014/main" id="{00000000-0008-0000-0F00-0000CC01000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461" name="n_3aveValue【消防施設】&#10;有形固定資産減価償却率">
          <a:extLst>
            <a:ext uri="{FF2B5EF4-FFF2-40B4-BE49-F238E27FC236}">
              <a16:creationId xmlns:a16="http://schemas.microsoft.com/office/drawing/2014/main" id="{00000000-0008-0000-0F00-0000CD010000}"/>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115950</xdr:rowOff>
    </xdr:from>
    <xdr:ext cx="405111" cy="259045"/>
    <xdr:sp macro="" textlink="">
      <xdr:nvSpPr>
        <xdr:cNvPr id="462" name="n_4aveValue【消防施設】&#10;有形固定資産減価償却率">
          <a:extLst>
            <a:ext uri="{FF2B5EF4-FFF2-40B4-BE49-F238E27FC236}">
              <a16:creationId xmlns:a16="http://schemas.microsoft.com/office/drawing/2014/main" id="{00000000-0008-0000-0F00-0000CE010000}"/>
            </a:ext>
          </a:extLst>
        </xdr:cNvPr>
        <xdr:cNvSpPr txBox="1"/>
      </xdr:nvSpPr>
      <xdr:spPr>
        <a:xfrm>
          <a:off x="12611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113591</xdr:rowOff>
    </xdr:from>
    <xdr:ext cx="405111" cy="259045"/>
    <xdr:sp macro="" textlink="">
      <xdr:nvSpPr>
        <xdr:cNvPr id="463" name="n_3mainValue【消防施設】&#10;有形固定資産減価償却率">
          <a:extLst>
            <a:ext uri="{FF2B5EF4-FFF2-40B4-BE49-F238E27FC236}">
              <a16:creationId xmlns:a16="http://schemas.microsoft.com/office/drawing/2014/main" id="{00000000-0008-0000-0F00-0000CF010000}"/>
            </a:ext>
          </a:extLst>
        </xdr:cNvPr>
        <xdr:cNvSpPr txBox="1"/>
      </xdr:nvSpPr>
      <xdr:spPr>
        <a:xfrm>
          <a:off x="13500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123389</xdr:rowOff>
    </xdr:from>
    <xdr:ext cx="405111" cy="259045"/>
    <xdr:sp macro="" textlink="">
      <xdr:nvSpPr>
        <xdr:cNvPr id="464" name="n_4mainValue【消防施設】&#10;有形固定資産減価償却率">
          <a:extLst>
            <a:ext uri="{FF2B5EF4-FFF2-40B4-BE49-F238E27FC236}">
              <a16:creationId xmlns:a16="http://schemas.microsoft.com/office/drawing/2014/main" id="{00000000-0008-0000-0F00-0000D0010000}"/>
            </a:ext>
          </a:extLst>
        </xdr:cNvPr>
        <xdr:cNvSpPr txBox="1"/>
      </xdr:nvSpPr>
      <xdr:spPr>
        <a:xfrm>
          <a:off x="12611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7" name="【消防施設】&#10;一人当たり面積グラフ枠">
          <a:extLst>
            <a:ext uri="{FF2B5EF4-FFF2-40B4-BE49-F238E27FC236}">
              <a16:creationId xmlns:a16="http://schemas.microsoft.com/office/drawing/2014/main" id="{00000000-0008-0000-0F00-0000E7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89" name="【消防施設】&#10;一人当たり面積最小値テキスト">
          <a:extLst>
            <a:ext uri="{FF2B5EF4-FFF2-40B4-BE49-F238E27FC236}">
              <a16:creationId xmlns:a16="http://schemas.microsoft.com/office/drawing/2014/main" id="{00000000-0008-0000-0F00-0000E901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491" name="【消防施設】&#10;一人当たり面積最大値テキスト">
          <a:extLst>
            <a:ext uri="{FF2B5EF4-FFF2-40B4-BE49-F238E27FC236}">
              <a16:creationId xmlns:a16="http://schemas.microsoft.com/office/drawing/2014/main" id="{00000000-0008-0000-0F00-0000EB010000}"/>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493" name="【消防施設】&#10;一人当たり面積平均値テキスト">
          <a:extLst>
            <a:ext uri="{FF2B5EF4-FFF2-40B4-BE49-F238E27FC236}">
              <a16:creationId xmlns:a16="http://schemas.microsoft.com/office/drawing/2014/main" id="{00000000-0008-0000-0F00-0000ED010000}"/>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99313</xdr:rowOff>
    </xdr:from>
    <xdr:to>
      <xdr:col>102</xdr:col>
      <xdr:colOff>165100</xdr:colOff>
      <xdr:row>85</xdr:row>
      <xdr:rowOff>29463</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9494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120650</xdr:rowOff>
    </xdr:from>
    <xdr:to>
      <xdr:col>98</xdr:col>
      <xdr:colOff>38100</xdr:colOff>
      <xdr:row>85</xdr:row>
      <xdr:rowOff>50800</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8605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150113</xdr:rowOff>
    </xdr:from>
    <xdr:to>
      <xdr:col>102</xdr:col>
      <xdr:colOff>114300</xdr:colOff>
      <xdr:row>85</xdr:row>
      <xdr:rowOff>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18656300" y="14551913"/>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507" name="n_1aveValue【消防施設】&#10;一人当たり面積">
          <a:extLst>
            <a:ext uri="{FF2B5EF4-FFF2-40B4-BE49-F238E27FC236}">
              <a16:creationId xmlns:a16="http://schemas.microsoft.com/office/drawing/2014/main" id="{00000000-0008-0000-0F00-0000FB010000}"/>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508" name="n_2aveValue【消防施設】&#10;一人当たり面積">
          <a:extLst>
            <a:ext uri="{FF2B5EF4-FFF2-40B4-BE49-F238E27FC236}">
              <a16:creationId xmlns:a16="http://schemas.microsoft.com/office/drawing/2014/main" id="{00000000-0008-0000-0F00-0000FC010000}"/>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509" name="n_3aveValue【消防施設】&#10;一人当たり面積">
          <a:extLst>
            <a:ext uri="{FF2B5EF4-FFF2-40B4-BE49-F238E27FC236}">
              <a16:creationId xmlns:a16="http://schemas.microsoft.com/office/drawing/2014/main" id="{00000000-0008-0000-0F00-0000FD010000}"/>
            </a:ext>
          </a:extLst>
        </xdr:cNvPr>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95266</xdr:rowOff>
    </xdr:from>
    <xdr:ext cx="469744" cy="259045"/>
    <xdr:sp macro="" textlink="">
      <xdr:nvSpPr>
        <xdr:cNvPr id="510" name="n_4aveValue【消防施設】&#10;一人当たり面積">
          <a:extLst>
            <a:ext uri="{FF2B5EF4-FFF2-40B4-BE49-F238E27FC236}">
              <a16:creationId xmlns:a16="http://schemas.microsoft.com/office/drawing/2014/main" id="{00000000-0008-0000-0F00-0000FE010000}"/>
            </a:ext>
          </a:extLst>
        </xdr:cNvPr>
        <xdr:cNvSpPr txBox="1"/>
      </xdr:nvSpPr>
      <xdr:spPr>
        <a:xfrm>
          <a:off x="18421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45990</xdr:rowOff>
    </xdr:from>
    <xdr:ext cx="469744" cy="259045"/>
    <xdr:sp macro="" textlink="">
      <xdr:nvSpPr>
        <xdr:cNvPr id="511" name="n_3mainValue【消防施設】&#10;一人当たり面積">
          <a:extLst>
            <a:ext uri="{FF2B5EF4-FFF2-40B4-BE49-F238E27FC236}">
              <a16:creationId xmlns:a16="http://schemas.microsoft.com/office/drawing/2014/main" id="{00000000-0008-0000-0F00-0000FF010000}"/>
            </a:ext>
          </a:extLst>
        </xdr:cNvPr>
        <xdr:cNvSpPr txBox="1"/>
      </xdr:nvSpPr>
      <xdr:spPr>
        <a:xfrm>
          <a:off x="19310427" y="142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67327</xdr:rowOff>
    </xdr:from>
    <xdr:ext cx="469744" cy="259045"/>
    <xdr:sp macro="" textlink="">
      <xdr:nvSpPr>
        <xdr:cNvPr id="512" name="n_4mainValue【消防施設】&#10;一人当たり面積">
          <a:extLst>
            <a:ext uri="{FF2B5EF4-FFF2-40B4-BE49-F238E27FC236}">
              <a16:creationId xmlns:a16="http://schemas.microsoft.com/office/drawing/2014/main" id="{00000000-0008-0000-0F00-000000020000}"/>
            </a:ext>
          </a:extLst>
        </xdr:cNvPr>
        <xdr:cNvSpPr txBox="1"/>
      </xdr:nvSpPr>
      <xdr:spPr>
        <a:xfrm>
          <a:off x="184214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庁舎】&#10;有形固定資産減価償却率グラフ枠">
          <a:extLst>
            <a:ext uri="{FF2B5EF4-FFF2-40B4-BE49-F238E27FC236}">
              <a16:creationId xmlns:a16="http://schemas.microsoft.com/office/drawing/2014/main" id="{00000000-0008-0000-0F00-00001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37" name="【庁舎】&#10;有形固定資産減価償却率最小値テキスト">
          <a:extLst>
            <a:ext uri="{FF2B5EF4-FFF2-40B4-BE49-F238E27FC236}">
              <a16:creationId xmlns:a16="http://schemas.microsoft.com/office/drawing/2014/main" id="{00000000-0008-0000-0F00-000019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39" name="【庁舎】&#10;有形固定資産減価償却率最大値テキスト">
          <a:extLst>
            <a:ext uri="{FF2B5EF4-FFF2-40B4-BE49-F238E27FC236}">
              <a16:creationId xmlns:a16="http://schemas.microsoft.com/office/drawing/2014/main" id="{00000000-0008-0000-0F00-00001B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541" name="【庁舎】&#10;有形固定資産減価償却率平均値テキスト">
          <a:extLst>
            <a:ext uri="{FF2B5EF4-FFF2-40B4-BE49-F238E27FC236}">
              <a16:creationId xmlns:a16="http://schemas.microsoft.com/office/drawing/2014/main" id="{00000000-0008-0000-0F00-00001D02000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19050</xdr:rowOff>
    </xdr:from>
    <xdr:to>
      <xdr:col>85</xdr:col>
      <xdr:colOff>177800</xdr:colOff>
      <xdr:row>107</xdr:row>
      <xdr:rowOff>120650</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62687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105427</xdr:rowOff>
    </xdr:from>
    <xdr:ext cx="469744" cy="259045"/>
    <xdr:sp macro="" textlink="">
      <xdr:nvSpPr>
        <xdr:cNvPr id="553" name="【庁舎】&#10;有形固定資産減価償却率該当値テキスト">
          <a:extLst>
            <a:ext uri="{FF2B5EF4-FFF2-40B4-BE49-F238E27FC236}">
              <a16:creationId xmlns:a16="http://schemas.microsoft.com/office/drawing/2014/main" id="{00000000-0008-0000-0F00-000029020000}"/>
            </a:ext>
          </a:extLst>
        </xdr:cNvPr>
        <xdr:cNvSpPr txBox="1"/>
      </xdr:nvSpPr>
      <xdr:spPr>
        <a:xfrm>
          <a:off x="16357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69850</xdr:rowOff>
    </xdr:from>
    <xdr:to>
      <xdr:col>85</xdr:col>
      <xdr:colOff>127000</xdr:colOff>
      <xdr:row>107</xdr:row>
      <xdr:rowOff>69850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5481300" y="184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4541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69850</xdr:rowOff>
    </xdr:from>
    <xdr:to>
      <xdr:col>81</xdr:col>
      <xdr:colOff>50800</xdr:colOff>
      <xdr:row>107</xdr:row>
      <xdr:rowOff>69850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4592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3703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814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562" name="n_1aveValue【庁舎】&#10;有形固定資産減価償却率">
          <a:extLst>
            <a:ext uri="{FF2B5EF4-FFF2-40B4-BE49-F238E27FC236}">
              <a16:creationId xmlns:a16="http://schemas.microsoft.com/office/drawing/2014/main" id="{00000000-0008-0000-0F00-000032020000}"/>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563" name="n_2aveValue【庁舎】&#10;有形固定資産減価償却率">
          <a:extLst>
            <a:ext uri="{FF2B5EF4-FFF2-40B4-BE49-F238E27FC236}">
              <a16:creationId xmlns:a16="http://schemas.microsoft.com/office/drawing/2014/main" id="{00000000-0008-0000-0F00-000033020000}"/>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564" name="n_3aveValue【庁舎】&#10;有形固定資産減価償却率">
          <a:extLst>
            <a:ext uri="{FF2B5EF4-FFF2-40B4-BE49-F238E27FC236}">
              <a16:creationId xmlns:a16="http://schemas.microsoft.com/office/drawing/2014/main" id="{00000000-0008-0000-0F00-000034020000}"/>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65" name="n_4aveValue【庁舎】&#10;有形固定資産減価償却率">
          <a:extLst>
            <a:ext uri="{FF2B5EF4-FFF2-40B4-BE49-F238E27FC236}">
              <a16:creationId xmlns:a16="http://schemas.microsoft.com/office/drawing/2014/main" id="{00000000-0008-0000-0F00-000035020000}"/>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566" name="n_1mainValue【庁舎】&#10;有形固定資産減価償却率">
          <a:extLst>
            <a:ext uri="{FF2B5EF4-FFF2-40B4-BE49-F238E27FC236}">
              <a16:creationId xmlns:a16="http://schemas.microsoft.com/office/drawing/2014/main" id="{00000000-0008-0000-0F00-000036020000}"/>
            </a:ext>
          </a:extLst>
        </xdr:cNvPr>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567" name="n_2mainValue【庁舎】&#10;有形固定資産減価償却率">
          <a:extLst>
            <a:ext uri="{FF2B5EF4-FFF2-40B4-BE49-F238E27FC236}">
              <a16:creationId xmlns:a16="http://schemas.microsoft.com/office/drawing/2014/main" id="{00000000-0008-0000-0F00-000037020000}"/>
            </a:ext>
          </a:extLst>
        </xdr:cNvPr>
        <xdr:cNvSpPr txBox="1"/>
      </xdr:nvSpPr>
      <xdr:spPr>
        <a:xfrm>
          <a:off x="14357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568" name="n_3mainValue【庁舎】&#10;有形固定資産減価償却率">
          <a:extLst>
            <a:ext uri="{FF2B5EF4-FFF2-40B4-BE49-F238E27FC236}">
              <a16:creationId xmlns:a16="http://schemas.microsoft.com/office/drawing/2014/main" id="{00000000-0008-0000-0F00-000038020000}"/>
            </a:ext>
          </a:extLst>
        </xdr:cNvPr>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569" name="n_4mainValue【庁舎】&#10;有形固定資産減価償却率">
          <a:extLst>
            <a:ext uri="{FF2B5EF4-FFF2-40B4-BE49-F238E27FC236}">
              <a16:creationId xmlns:a16="http://schemas.microsoft.com/office/drawing/2014/main" id="{00000000-0008-0000-0F00-000039020000}"/>
            </a:ext>
          </a:extLst>
        </xdr:cNvPr>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2" name="【庁舎】&#10;一人当たり面積グラフ枠">
          <a:extLst>
            <a:ext uri="{FF2B5EF4-FFF2-40B4-BE49-F238E27FC236}">
              <a16:creationId xmlns:a16="http://schemas.microsoft.com/office/drawing/2014/main" id="{00000000-0008-0000-0F00-00005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94" name="【庁舎】&#10;一人当たり面積最小値テキスト">
          <a:extLst>
            <a:ext uri="{FF2B5EF4-FFF2-40B4-BE49-F238E27FC236}">
              <a16:creationId xmlns:a16="http://schemas.microsoft.com/office/drawing/2014/main" id="{00000000-0008-0000-0F00-000052020000}"/>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96" name="【庁舎】&#10;一人当たり面積最大値テキスト">
          <a:extLst>
            <a:ext uri="{FF2B5EF4-FFF2-40B4-BE49-F238E27FC236}">
              <a16:creationId xmlns:a16="http://schemas.microsoft.com/office/drawing/2014/main" id="{00000000-0008-0000-0F00-000054020000}"/>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598" name="【庁舎】&#10;一人当たり面積平均値テキスト">
          <a:extLst>
            <a:ext uri="{FF2B5EF4-FFF2-40B4-BE49-F238E27FC236}">
              <a16:creationId xmlns:a16="http://schemas.microsoft.com/office/drawing/2014/main" id="{00000000-0008-0000-0F00-000056020000}"/>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83313</xdr:rowOff>
    </xdr:from>
    <xdr:to>
      <xdr:col>116</xdr:col>
      <xdr:colOff>114300</xdr:colOff>
      <xdr:row>108</xdr:row>
      <xdr:rowOff>13463</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2110700" y="1842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169690</xdr:rowOff>
    </xdr:from>
    <xdr:ext cx="469744" cy="259045"/>
    <xdr:sp macro="" textlink="">
      <xdr:nvSpPr>
        <xdr:cNvPr id="610" name="【庁舎】&#10;一人当たり面積該当値テキスト">
          <a:extLst>
            <a:ext uri="{FF2B5EF4-FFF2-40B4-BE49-F238E27FC236}">
              <a16:creationId xmlns:a16="http://schemas.microsoft.com/office/drawing/2014/main" id="{00000000-0008-0000-0F00-000062020000}"/>
            </a:ext>
          </a:extLst>
        </xdr:cNvPr>
        <xdr:cNvSpPr txBox="1"/>
      </xdr:nvSpPr>
      <xdr:spPr>
        <a:xfrm>
          <a:off x="22199600" y="1834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91312</xdr:rowOff>
    </xdr:from>
    <xdr:to>
      <xdr:col>112</xdr:col>
      <xdr:colOff>38100</xdr:colOff>
      <xdr:row>108</xdr:row>
      <xdr:rowOff>21462</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1272500" y="184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134113</xdr:rowOff>
    </xdr:from>
    <xdr:to>
      <xdr:col>116</xdr:col>
      <xdr:colOff>63500</xdr:colOff>
      <xdr:row>107</xdr:row>
      <xdr:rowOff>142112</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21323300" y="18479263"/>
          <a:ext cx="838200" cy="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96265</xdr:rowOff>
    </xdr:from>
    <xdr:to>
      <xdr:col>107</xdr:col>
      <xdr:colOff>101600</xdr:colOff>
      <xdr:row>108</xdr:row>
      <xdr:rowOff>26415</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20383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142112</xdr:rowOff>
    </xdr:from>
    <xdr:to>
      <xdr:col>111</xdr:col>
      <xdr:colOff>177800</xdr:colOff>
      <xdr:row>107</xdr:row>
      <xdr:rowOff>147065</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20434300" y="1848726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100457</xdr:rowOff>
    </xdr:from>
    <xdr:to>
      <xdr:col>102</xdr:col>
      <xdr:colOff>165100</xdr:colOff>
      <xdr:row>108</xdr:row>
      <xdr:rowOff>30607</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9494500" y="184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147065</xdr:rowOff>
    </xdr:from>
    <xdr:to>
      <xdr:col>107</xdr:col>
      <xdr:colOff>50800</xdr:colOff>
      <xdr:row>107</xdr:row>
      <xdr:rowOff>151257</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19545300" y="1849221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102363</xdr:rowOff>
    </xdr:from>
    <xdr:to>
      <xdr:col>98</xdr:col>
      <xdr:colOff>38100</xdr:colOff>
      <xdr:row>108</xdr:row>
      <xdr:rowOff>32513</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86055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151257</xdr:rowOff>
    </xdr:from>
    <xdr:to>
      <xdr:col>102</xdr:col>
      <xdr:colOff>114300</xdr:colOff>
      <xdr:row>107</xdr:row>
      <xdr:rowOff>153163</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flipV="1">
          <a:off x="18656300" y="18496407"/>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619" name="n_1aveValue【庁舎】&#10;一人当たり面積">
          <a:extLst>
            <a:ext uri="{FF2B5EF4-FFF2-40B4-BE49-F238E27FC236}">
              <a16:creationId xmlns:a16="http://schemas.microsoft.com/office/drawing/2014/main" id="{00000000-0008-0000-0F00-00006B020000}"/>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620" name="n_2aveValue【庁舎】&#10;一人当たり面積">
          <a:extLst>
            <a:ext uri="{FF2B5EF4-FFF2-40B4-BE49-F238E27FC236}">
              <a16:creationId xmlns:a16="http://schemas.microsoft.com/office/drawing/2014/main" id="{00000000-0008-0000-0F00-00006C020000}"/>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621" name="n_3aveValue【庁舎】&#10;一人当たり面積">
          <a:extLst>
            <a:ext uri="{FF2B5EF4-FFF2-40B4-BE49-F238E27FC236}">
              <a16:creationId xmlns:a16="http://schemas.microsoft.com/office/drawing/2014/main" id="{00000000-0008-0000-0F00-00006D020000}"/>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622" name="n_4aveValue【庁舎】&#10;一人当たり面積">
          <a:extLst>
            <a:ext uri="{FF2B5EF4-FFF2-40B4-BE49-F238E27FC236}">
              <a16:creationId xmlns:a16="http://schemas.microsoft.com/office/drawing/2014/main" id="{00000000-0008-0000-0F00-00006E020000}"/>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12589</xdr:rowOff>
    </xdr:from>
    <xdr:ext cx="469744" cy="259045"/>
    <xdr:sp macro="" textlink="">
      <xdr:nvSpPr>
        <xdr:cNvPr id="623" name="n_1mainValue【庁舎】&#10;一人当たり面積">
          <a:extLst>
            <a:ext uri="{FF2B5EF4-FFF2-40B4-BE49-F238E27FC236}">
              <a16:creationId xmlns:a16="http://schemas.microsoft.com/office/drawing/2014/main" id="{00000000-0008-0000-0F00-00006F020000}"/>
            </a:ext>
          </a:extLst>
        </xdr:cNvPr>
        <xdr:cNvSpPr txBox="1"/>
      </xdr:nvSpPr>
      <xdr:spPr>
        <a:xfrm>
          <a:off x="210757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17542</xdr:rowOff>
    </xdr:from>
    <xdr:ext cx="469744" cy="259045"/>
    <xdr:sp macro="" textlink="">
      <xdr:nvSpPr>
        <xdr:cNvPr id="624" name="n_2mainValue【庁舎】&#10;一人当たり面積">
          <a:extLst>
            <a:ext uri="{FF2B5EF4-FFF2-40B4-BE49-F238E27FC236}">
              <a16:creationId xmlns:a16="http://schemas.microsoft.com/office/drawing/2014/main" id="{00000000-0008-0000-0F00-000070020000}"/>
            </a:ext>
          </a:extLst>
        </xdr:cNvPr>
        <xdr:cNvSpPr txBox="1"/>
      </xdr:nvSpPr>
      <xdr:spPr>
        <a:xfrm>
          <a:off x="20199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21734</xdr:rowOff>
    </xdr:from>
    <xdr:ext cx="469744" cy="259045"/>
    <xdr:sp macro="" textlink="">
      <xdr:nvSpPr>
        <xdr:cNvPr id="625" name="n_3mainValue【庁舎】&#10;一人当たり面積">
          <a:extLst>
            <a:ext uri="{FF2B5EF4-FFF2-40B4-BE49-F238E27FC236}">
              <a16:creationId xmlns:a16="http://schemas.microsoft.com/office/drawing/2014/main" id="{00000000-0008-0000-0F00-000071020000}"/>
            </a:ext>
          </a:extLst>
        </xdr:cNvPr>
        <xdr:cNvSpPr txBox="1"/>
      </xdr:nvSpPr>
      <xdr:spPr>
        <a:xfrm>
          <a:off x="19310427" y="1853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23640</xdr:rowOff>
    </xdr:from>
    <xdr:ext cx="469744" cy="259045"/>
    <xdr:sp macro="" textlink="">
      <xdr:nvSpPr>
        <xdr:cNvPr id="626" name="n_4mainValue【庁舎】&#10;一人当たり面積">
          <a:extLst>
            <a:ext uri="{FF2B5EF4-FFF2-40B4-BE49-F238E27FC236}">
              <a16:creationId xmlns:a16="http://schemas.microsoft.com/office/drawing/2014/main" id="{00000000-0008-0000-0F00-000072020000}"/>
            </a:ext>
          </a:extLst>
        </xdr:cNvPr>
        <xdr:cNvSpPr txBox="1"/>
      </xdr:nvSpPr>
      <xdr:spPr>
        <a:xfrm>
          <a:off x="184214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類似団体と比較して特に有形固定資産減価償却率が高くなっている施設は、庁舎である。庁舎については、令和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年度完成により、今後減少する見込みである。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2,849
2,837
124.52
3,849,161
3,689,426
152,358
2,018,749
4,087,927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大型事業所の固定資産税（償却資産）により、類似団体平均を上回る税収があるため、０．３３となっているが、減価償却により税収は年々減少傾向にある。</a:t>
          </a:r>
        </a:p>
        <a:p>
          <a:r>
            <a:rPr kumimoji="1" lang="ja-JP" altLang="en-US" sz="1300">
              <a:latin typeface="ＭＳ Ｐゴシック" panose="020B0600070205080204" pitchFamily="50" charset="-128"/>
              <a:ea typeface="ＭＳ Ｐゴシック" panose="020B0600070205080204" pitchFamily="50" charset="-128"/>
            </a:rPr>
            <a:t>　税の徴収強化等による税収増加等、歳入の確保に努めるとともに、歳出についても事業見直し等により削減を図る必要がある。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151554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158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151554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151554</xdr:rowOff>
    </xdr:from>
    <xdr:to>
      <xdr:col>15</xdr:col>
      <xdr:colOff>82550</xdr:colOff>
      <xdr:row>43</xdr:row>
      <xdr:rowOff>151554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23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151554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100754</xdr:rowOff>
    </xdr:from>
    <xdr:to>
      <xdr:col>23</xdr:col>
      <xdr:colOff>184150</xdr:colOff>
      <xdr:row>44</xdr:row>
      <xdr:rowOff>30904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117281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33037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3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100754</xdr:rowOff>
    </xdr:from>
    <xdr:to>
      <xdr:col>15</xdr:col>
      <xdr:colOff>133350</xdr:colOff>
      <xdr:row>44</xdr:row>
      <xdr:rowOff>30904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41081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100754</xdr:rowOff>
    </xdr:from>
    <xdr:to>
      <xdr:col>11</xdr:col>
      <xdr:colOff>82550</xdr:colOff>
      <xdr:row>44</xdr:row>
      <xdr:rowOff>30904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41081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33037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に比べ増加しているが、人件費及び公債費が減少しており、総合的に減少している。また、基準財政収入額の減により交付税額が増加しており、比率を引き下げる要因となっている。今後は新庁舎建設事業に伴い公債費が増加し、比率が上昇する傾向に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99695</xdr:rowOff>
    </xdr:from>
    <xdr:to>
      <xdr:col>23</xdr:col>
      <xdr:colOff>133350</xdr:colOff>
      <xdr:row>65</xdr:row>
      <xdr:rowOff>60960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72495"/>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635</xdr:rowOff>
    </xdr:from>
    <xdr:to>
      <xdr:col>19</xdr:col>
      <xdr:colOff>133350</xdr:colOff>
      <xdr:row>65</xdr:row>
      <xdr:rowOff>60960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448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65</xdr:row>
      <xdr:rowOff>635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2825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62019</xdr:rowOff>
    </xdr:from>
    <xdr:to>
      <xdr:col>11</xdr:col>
      <xdr:colOff>31750</xdr:colOff>
      <xdr:row>64</xdr:row>
      <xdr:rowOff>55456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63369"/>
          <a:ext cx="889000" cy="16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48895</xdr:rowOff>
    </xdr:from>
    <xdr:to>
      <xdr:col>23</xdr:col>
      <xdr:colOff>184150</xdr:colOff>
      <xdr:row>64</xdr:row>
      <xdr:rowOff>150495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20972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121285</xdr:rowOff>
    </xdr:from>
    <xdr:to>
      <xdr:col>15</xdr:col>
      <xdr:colOff>133350</xdr:colOff>
      <xdr:row>65</xdr:row>
      <xdr:rowOff>51435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36212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97596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[444,935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これ以上の人員の削減は見込めない。物件費については、現在は庁舎が分散していることや、各種システムの維持管理コスト、老朽化した公共施設等の維持管理により多額の費用がかかっている状況である。</a:t>
          </a:r>
        </a:p>
        <a:p>
          <a:r>
            <a:rPr kumimoji="1" lang="ja-JP" altLang="en-US" sz="1300">
              <a:latin typeface="ＭＳ Ｐゴシック" panose="020B0600070205080204" pitchFamily="50" charset="-128"/>
              <a:ea typeface="ＭＳ Ｐゴシック" panose="020B0600070205080204" pitchFamily="50" charset="-128"/>
            </a:rPr>
            <a:t>　新庁舎へ移行による分散化の解消により、経常経費の見直しをかけることができる他、公共施設全般についても、廃止を含めた利活用の方法を検討し、長期的な観点から維持管理コストの削減を図る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171126</xdr:rowOff>
    </xdr:from>
    <xdr:to>
      <xdr:col>23</xdr:col>
      <xdr:colOff>133350</xdr:colOff>
      <xdr:row>83</xdr:row>
      <xdr:rowOff>24116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30026"/>
          <a:ext cx="838200" cy="2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171126</xdr:rowOff>
    </xdr:from>
    <xdr:to>
      <xdr:col>19</xdr:col>
      <xdr:colOff>133350</xdr:colOff>
      <xdr:row>83</xdr:row>
      <xdr:rowOff>4817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230026"/>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4817</xdr:rowOff>
    </xdr:from>
    <xdr:to>
      <xdr:col>15</xdr:col>
      <xdr:colOff>82550</xdr:colOff>
      <xdr:row>83</xdr:row>
      <xdr:rowOff>13565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235167"/>
          <a:ext cx="8890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131361</xdr:rowOff>
    </xdr:from>
    <xdr:to>
      <xdr:col>11</xdr:col>
      <xdr:colOff>31750</xdr:colOff>
      <xdr:row>83</xdr:row>
      <xdr:rowOff>13565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90261"/>
          <a:ext cx="889000" cy="5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144766</xdr:rowOff>
    </xdr:from>
    <xdr:to>
      <xdr:col>23</xdr:col>
      <xdr:colOff>184150</xdr:colOff>
      <xdr:row>83</xdr:row>
      <xdr:rowOff>74916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0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116843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120326</xdr:rowOff>
    </xdr:from>
    <xdr:to>
      <xdr:col>19</xdr:col>
      <xdr:colOff>184150</xdr:colOff>
      <xdr:row>83</xdr:row>
      <xdr:rowOff>50476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7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35253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65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125467</xdr:rowOff>
    </xdr:from>
    <xdr:to>
      <xdr:col>15</xdr:col>
      <xdr:colOff>133350</xdr:colOff>
      <xdr:row>83</xdr:row>
      <xdr:rowOff>55617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40394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7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134215</xdr:rowOff>
    </xdr:from>
    <xdr:to>
      <xdr:col>11</xdr:col>
      <xdr:colOff>82550</xdr:colOff>
      <xdr:row>83</xdr:row>
      <xdr:rowOff>64365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9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49142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80561</xdr:rowOff>
    </xdr:from>
    <xdr:to>
      <xdr:col>7</xdr:col>
      <xdr:colOff>31750</xdr:colOff>
      <xdr:row>83</xdr:row>
      <xdr:rowOff>10711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166938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2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昨年度と同様に、類似団体平均を下回る</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計画的な職員採用を行っており、将来的には減少に転じていくものと見込まれる。今後も給与の適正化に努める。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87</xdr:row>
      <xdr:rowOff>123189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39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123189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0152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88</xdr:row>
      <xdr:rowOff>112607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015211"/>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112607</xdr:rowOff>
    </xdr:from>
    <xdr:to>
      <xdr:col>68</xdr:col>
      <xdr:colOff>152400</xdr:colOff>
      <xdr:row>88</xdr:row>
      <xdr:rowOff>128693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2002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88916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12716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57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61807</xdr:rowOff>
    </xdr:from>
    <xdr:to>
      <xdr:col>68</xdr:col>
      <xdr:colOff>203200</xdr:colOff>
      <xdr:row>88</xdr:row>
      <xdr:rowOff>163407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148184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77893</xdr:rowOff>
    </xdr:from>
    <xdr:to>
      <xdr:col>64</xdr:col>
      <xdr:colOff>152400</xdr:colOff>
      <xdr:row>89</xdr:row>
      <xdr:rowOff>8043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164270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住民の高齢化に伴い、保健・福祉部局の職員増加が見込まれるため、人員削減は困難であると思われる。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28158</xdr:rowOff>
    </xdr:from>
    <xdr:to>
      <xdr:col>81</xdr:col>
      <xdr:colOff>44450</xdr:colOff>
      <xdr:row>60</xdr:row>
      <xdr:rowOff>39533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15158"/>
          <a:ext cx="8382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19540</xdr:rowOff>
    </xdr:from>
    <xdr:to>
      <xdr:col>77</xdr:col>
      <xdr:colOff>44450</xdr:colOff>
      <xdr:row>60</xdr:row>
      <xdr:rowOff>28158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0654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162034</xdr:rowOff>
    </xdr:from>
    <xdr:to>
      <xdr:col>72</xdr:col>
      <xdr:colOff>203200</xdr:colOff>
      <xdr:row>60</xdr:row>
      <xdr:rowOff>19540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775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108259</xdr:rowOff>
    </xdr:from>
    <xdr:to>
      <xdr:col>68</xdr:col>
      <xdr:colOff>152400</xdr:colOff>
      <xdr:row>59</xdr:row>
      <xdr:rowOff>162034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23809"/>
          <a:ext cx="8890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160183</xdr:rowOff>
    </xdr:from>
    <xdr:to>
      <xdr:col>81</xdr:col>
      <xdr:colOff>95250</xdr:colOff>
      <xdr:row>60</xdr:row>
      <xdr:rowOff>90333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5260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2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148808</xdr:rowOff>
    </xdr:from>
    <xdr:to>
      <xdr:col>77</xdr:col>
      <xdr:colOff>95250</xdr:colOff>
      <xdr:row>60</xdr:row>
      <xdr:rowOff>78958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89135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33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140190</xdr:rowOff>
    </xdr:from>
    <xdr:to>
      <xdr:col>73</xdr:col>
      <xdr:colOff>44450</xdr:colOff>
      <xdr:row>60</xdr:row>
      <xdr:rowOff>70340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80517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111234</xdr:rowOff>
    </xdr:from>
    <xdr:to>
      <xdr:col>68</xdr:col>
      <xdr:colOff>203200</xdr:colOff>
      <xdr:row>60</xdr:row>
      <xdr:rowOff>41384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51561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57459</xdr:rowOff>
    </xdr:from>
    <xdr:to>
      <xdr:col>64</xdr:col>
      <xdr:colOff>152400</xdr:colOff>
      <xdr:row>59</xdr:row>
      <xdr:rowOff>159059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169236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近年の大型事業で借入れた町債の償還が始まったため、前年度と比較して上昇している。また、新庁舎建設事業等の大型事業の償還が今後控えているため、更なる上昇が予想される。</a:t>
          </a:r>
        </a:p>
        <a:p>
          <a:r>
            <a:rPr kumimoji="1" lang="ja-JP" altLang="en-US" sz="1300">
              <a:latin typeface="ＭＳ Ｐゴシック" panose="020B0600070205080204" pitchFamily="50" charset="-128"/>
              <a:ea typeface="ＭＳ Ｐゴシック" panose="020B0600070205080204" pitchFamily="50" charset="-128"/>
            </a:rPr>
            <a:t>　今後の大規模事業については、将来の財政推計への影響等も考慮し計画の見直しを図り、新規債発行の抑制に努める。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150876</xdr:rowOff>
    </xdr:from>
    <xdr:to>
      <xdr:col>81</xdr:col>
      <xdr:colOff>44450</xdr:colOff>
      <xdr:row>43</xdr:row>
      <xdr:rowOff>18034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3517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59182</xdr:rowOff>
    </xdr:from>
    <xdr:to>
      <xdr:col>77</xdr:col>
      <xdr:colOff>44450</xdr:colOff>
      <xdr:row>42</xdr:row>
      <xdr:rowOff>150876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600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59182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263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59182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263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138684</xdr:rowOff>
    </xdr:from>
    <xdr:to>
      <xdr:col>81</xdr:col>
      <xdr:colOff>95250</xdr:colOff>
      <xdr:row>43</xdr:row>
      <xdr:rowOff>68834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110761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1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100076</xdr:rowOff>
    </xdr:from>
    <xdr:to>
      <xdr:col>77</xdr:col>
      <xdr:colOff>95250</xdr:colOff>
      <xdr:row>43</xdr:row>
      <xdr:rowOff>30226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15003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8382</xdr:rowOff>
    </xdr:from>
    <xdr:to>
      <xdr:col>73</xdr:col>
      <xdr:colOff>44450</xdr:colOff>
      <xdr:row>42</xdr:row>
      <xdr:rowOff>109982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94759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8382</xdr:rowOff>
    </xdr:from>
    <xdr:to>
      <xdr:col>64</xdr:col>
      <xdr:colOff>152400</xdr:colOff>
      <xdr:row>42</xdr:row>
      <xdr:rowOff>109982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94759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事業及び防災無線デジタル化事業実施により上昇し、令和２年度までは顕著な上昇が見込まれる。今後は過度な上昇を抑えるため、事業実施について財政への影響を考慮するとともに計画的な事業実施を行い、町債の新規発行額を抑制していく必要があ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68933</xdr:rowOff>
    </xdr:from>
    <xdr:to>
      <xdr:col>81</xdr:col>
      <xdr:colOff>44450</xdr:colOff>
      <xdr:row>20</xdr:row>
      <xdr:rowOff>39582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326483"/>
          <a:ext cx="8382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46143</xdr:rowOff>
    </xdr:from>
    <xdr:to>
      <xdr:col>77</xdr:col>
      <xdr:colOff>44450</xdr:colOff>
      <xdr:row>19</xdr:row>
      <xdr:rowOff>68933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303693"/>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157268</xdr:rowOff>
    </xdr:from>
    <xdr:to>
      <xdr:col>72</xdr:col>
      <xdr:colOff>203200</xdr:colOff>
      <xdr:row>19</xdr:row>
      <xdr:rowOff>46143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24336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131798</xdr:rowOff>
    </xdr:from>
    <xdr:to>
      <xdr:col>68</xdr:col>
      <xdr:colOff>152400</xdr:colOff>
      <xdr:row>18</xdr:row>
      <xdr:rowOff>157268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217898"/>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160232</xdr:rowOff>
    </xdr:from>
    <xdr:to>
      <xdr:col>81</xdr:col>
      <xdr:colOff>95250</xdr:colOff>
      <xdr:row>20</xdr:row>
      <xdr:rowOff>90382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132309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38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18133</xdr:rowOff>
    </xdr:from>
    <xdr:to>
      <xdr:col>77</xdr:col>
      <xdr:colOff>95250</xdr:colOff>
      <xdr:row>19</xdr:row>
      <xdr:rowOff>119733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2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104510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362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166793</xdr:rowOff>
    </xdr:from>
    <xdr:to>
      <xdr:col>73</xdr:col>
      <xdr:colOff>44450</xdr:colOff>
      <xdr:row>19</xdr:row>
      <xdr:rowOff>96943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2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81720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33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106468</xdr:rowOff>
    </xdr:from>
    <xdr:to>
      <xdr:col>68</xdr:col>
      <xdr:colOff>203200</xdr:colOff>
      <xdr:row>19</xdr:row>
      <xdr:rowOff>36618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21395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7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80998</xdr:rowOff>
    </xdr:from>
    <xdr:to>
      <xdr:col>64</xdr:col>
      <xdr:colOff>152400</xdr:colOff>
      <xdr:row>19</xdr:row>
      <xdr:rowOff>11148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167375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5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2,849
2,837
124.52
3,849,161
3,689,426
152,358
2,018,749
4,087,927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会計年度任用職員制度の導入により、今後は一時的な上昇を見せるが、退職を見据えた計画的な採用で、将来的には減少していく見込みである。</a:t>
          </a:r>
        </a:p>
        <a:p>
          <a:r>
            <a:rPr kumimoji="1" lang="ja-JP" altLang="en-US" sz="1300">
              <a:latin typeface="ＭＳ Ｐゴシック" panose="020B0600070205080204" pitchFamily="50" charset="-128"/>
              <a:ea typeface="ＭＳ Ｐゴシック" panose="020B0600070205080204" pitchFamily="50" charset="-128"/>
            </a:rPr>
            <a:t>　時間勤務外手当は、さらなる事務事業の効率化を図り削減を図っていく。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677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前年度の数値を若干下回ってはいるものの、事務機器リース料、施設保守委託料、またシステム保守、更新費用が膨らんでいることなどを原因として、今後も増加傾向にある。</a:t>
          </a:r>
        </a:p>
        <a:p>
          <a:r>
            <a:rPr kumimoji="1" lang="ja-JP" altLang="en-US" sz="1300">
              <a:latin typeface="ＭＳ Ｐゴシック" panose="020B0600070205080204" pitchFamily="50" charset="-128"/>
              <a:ea typeface="ＭＳ Ｐゴシック" panose="020B0600070205080204" pitchFamily="50" charset="-128"/>
            </a:rPr>
            <a:t>　新庁舎移転に併せて事務所の統合、不要な経常経費の削減を図るなど、経費の節減を図る必要がある。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311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006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63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20320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153687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118110</xdr:rowOff>
    </xdr:from>
    <xdr:to>
      <xdr:col>65</xdr:col>
      <xdr:colOff>53975</xdr:colOff>
      <xdr:row>16</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58437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要因としては社会保障費、生活保護費の増加などが挙げられる。これは、住民の年齢構成や世帯員構成に因るものが一部あると思われるが、今後の上昇を抑制するために、健康予防等の対策を積極的に行う。</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0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99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公共施設の補修費（維持補修費）の増加により、前年に比べ増加している。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99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56</xdr:row>
      <xdr:rowOff>111760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996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129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73660</xdr:rowOff>
    </xdr:from>
    <xdr:to>
      <xdr:col>69</xdr:col>
      <xdr:colOff>92075</xdr:colOff>
      <xdr:row>56</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0341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36847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147337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72390</xdr:rowOff>
    </xdr:from>
    <xdr:to>
      <xdr:col>69</xdr:col>
      <xdr:colOff>142875</xdr:colOff>
      <xdr:row>57</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158767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5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22860</xdr:rowOff>
    </xdr:from>
    <xdr:to>
      <xdr:col>65</xdr:col>
      <xdr:colOff>53975</xdr:colOff>
      <xdr:row>55</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109237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3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類似団体平均を上回っており、その中でも一部事務組合に対する負担金が多額となっている。一部事務組合においても財政の健全化に努めている。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46990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86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7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76708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過去に借り入れを行った事業（臨時地方道整備、公有林）の元金償還が前年度で一部終了したため、数値が減少している。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しかし、新庁舎建設事業等の大型事業の借入・償還も控えているため、上昇に転ずることが想定される。今後も財政状況を適切に見極めるとともに、新規地方債発行を抑制する。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54611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800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77</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610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130811</xdr:rowOff>
    </xdr:from>
    <xdr:to>
      <xdr:col>15</xdr:col>
      <xdr:colOff>98425</xdr:colOff>
      <xdr:row>76</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61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76</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20337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減少しているものの、上下水道公営企業会計に対する補助金や出資金、介護保険などの社会保障に係る繰出金が増加傾向にある。今後も普通会計の負担を減らしていくため、適正な料金体系、健康予防対策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49848</xdr:rowOff>
    </xdr:from>
    <xdr:to>
      <xdr:col>82</xdr:col>
      <xdr:colOff>107950</xdr:colOff>
      <xdr:row>77</xdr:row>
      <xdr:rowOff>86995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51498"/>
          <a:ext cx="8382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86995</xdr:rowOff>
    </xdr:from>
    <xdr:to>
      <xdr:col>78</xdr:col>
      <xdr:colOff>69850</xdr:colOff>
      <xdr:row>77</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886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29845</xdr:rowOff>
    </xdr:from>
    <xdr:to>
      <xdr:col>73</xdr:col>
      <xdr:colOff>180975</xdr:colOff>
      <xdr:row>77</xdr:row>
      <xdr:rowOff>115570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314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66993</xdr:rowOff>
    </xdr:from>
    <xdr:to>
      <xdr:col>69</xdr:col>
      <xdr:colOff>92075</xdr:colOff>
      <xdr:row>77</xdr:row>
      <xdr:rowOff>29845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97193"/>
          <a:ext cx="8890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170498</xdr:rowOff>
    </xdr:from>
    <xdr:to>
      <xdr:col>82</xdr:col>
      <xdr:colOff>158750</xdr:colOff>
      <xdr:row>77</xdr:row>
      <xdr:rowOff>100648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142575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36195</xdr:rowOff>
    </xdr:from>
    <xdr:to>
      <xdr:col>78</xdr:col>
      <xdr:colOff>120650</xdr:colOff>
      <xdr:row>77</xdr:row>
      <xdr:rowOff>137795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122572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2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150495</xdr:rowOff>
    </xdr:from>
    <xdr:to>
      <xdr:col>69</xdr:col>
      <xdr:colOff>142875</xdr:colOff>
      <xdr:row>77</xdr:row>
      <xdr:rowOff>80645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65422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16193</xdr:rowOff>
    </xdr:from>
    <xdr:to>
      <xdr:col>65</xdr:col>
      <xdr:colOff>53975</xdr:colOff>
      <xdr:row>76</xdr:row>
      <xdr:rowOff>117793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102570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3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133481</xdr:rowOff>
    </xdr:from>
    <xdr:to>
      <xdr:col>29</xdr:col>
      <xdr:colOff>127000</xdr:colOff>
      <xdr:row>17</xdr:row>
      <xdr:rowOff>135691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095756"/>
          <a:ext cx="647700" cy="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133481</xdr:rowOff>
    </xdr:from>
    <xdr:to>
      <xdr:col>26</xdr:col>
      <xdr:colOff>50800</xdr:colOff>
      <xdr:row>17</xdr:row>
      <xdr:rowOff>152325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95756"/>
          <a:ext cx="698500" cy="18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152325</xdr:rowOff>
    </xdr:from>
    <xdr:to>
      <xdr:col>22</xdr:col>
      <xdr:colOff>114300</xdr:colOff>
      <xdr:row>18</xdr:row>
      <xdr:rowOff>9564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14600"/>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145151</xdr:rowOff>
    </xdr:from>
    <xdr:to>
      <xdr:col>18</xdr:col>
      <xdr:colOff>177800</xdr:colOff>
      <xdr:row>18</xdr:row>
      <xdr:rowOff>9564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07426"/>
          <a:ext cx="698500" cy="35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84891</xdr:rowOff>
    </xdr:from>
    <xdr:to>
      <xdr:col>29</xdr:col>
      <xdr:colOff>177800</xdr:colOff>
      <xdr:row>18</xdr:row>
      <xdr:rowOff>15041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4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56968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1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82681</xdr:rowOff>
    </xdr:from>
    <xdr:to>
      <xdr:col>26</xdr:col>
      <xdr:colOff>101600</xdr:colOff>
      <xdr:row>18</xdr:row>
      <xdr:rowOff>12831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4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169058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3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101525</xdr:rowOff>
    </xdr:from>
    <xdr:to>
      <xdr:col>22</xdr:col>
      <xdr:colOff>165100</xdr:colOff>
      <xdr:row>18</xdr:row>
      <xdr:rowOff>31675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6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16452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130214</xdr:rowOff>
    </xdr:from>
    <xdr:to>
      <xdr:col>19</xdr:col>
      <xdr:colOff>38100</xdr:colOff>
      <xdr:row>18</xdr:row>
      <xdr:rowOff>60364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92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94351</xdr:rowOff>
    </xdr:from>
    <xdr:to>
      <xdr:col>15</xdr:col>
      <xdr:colOff>101600</xdr:colOff>
      <xdr:row>18</xdr:row>
      <xdr:rowOff>24501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5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34678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2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284185</xdr:rowOff>
    </xdr:from>
    <xdr:to>
      <xdr:col>29</xdr:col>
      <xdr:colOff>127000</xdr:colOff>
      <xdr:row>34</xdr:row>
      <xdr:rowOff>294594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51635"/>
          <a:ext cx="647700" cy="10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294594</xdr:rowOff>
    </xdr:from>
    <xdr:to>
      <xdr:col>26</xdr:col>
      <xdr:colOff>50800</xdr:colOff>
      <xdr:row>35</xdr:row>
      <xdr:rowOff>53391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62044"/>
          <a:ext cx="698500" cy="101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53391</xdr:rowOff>
    </xdr:from>
    <xdr:to>
      <xdr:col>22</xdr:col>
      <xdr:colOff>114300</xdr:colOff>
      <xdr:row>35</xdr:row>
      <xdr:rowOff>87216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63741"/>
          <a:ext cx="698500" cy="33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87216</xdr:rowOff>
    </xdr:from>
    <xdr:to>
      <xdr:col>18</xdr:col>
      <xdr:colOff>177800</xdr:colOff>
      <xdr:row>35</xdr:row>
      <xdr:rowOff>211979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97566"/>
          <a:ext cx="698500" cy="124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233385</xdr:rowOff>
    </xdr:from>
    <xdr:to>
      <xdr:col>29</xdr:col>
      <xdr:colOff>177800</xdr:colOff>
      <xdr:row>34</xdr:row>
      <xdr:rowOff>334986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0083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78462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4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243794</xdr:rowOff>
    </xdr:from>
    <xdr:to>
      <xdr:col>26</xdr:col>
      <xdr:colOff>101600</xdr:colOff>
      <xdr:row>35</xdr:row>
      <xdr:rowOff>2494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1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12671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8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2591</xdr:rowOff>
    </xdr:from>
    <xdr:to>
      <xdr:col>22</xdr:col>
      <xdr:colOff>165100</xdr:colOff>
      <xdr:row>35</xdr:row>
      <xdr:rowOff>104191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1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114368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36416</xdr:rowOff>
    </xdr:from>
    <xdr:to>
      <xdr:col>19</xdr:col>
      <xdr:colOff>38100</xdr:colOff>
      <xdr:row>35</xdr:row>
      <xdr:rowOff>138016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46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148193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1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161179</xdr:rowOff>
    </xdr:from>
    <xdr:to>
      <xdr:col>15</xdr:col>
      <xdr:colOff>101600</xdr:colOff>
      <xdr:row>35</xdr:row>
      <xdr:rowOff>262779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7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272956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4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2,849
2,837
124.52
3,849,161
3,689,426
152,358
2,018,749
4,087,927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20508</xdr:rowOff>
    </xdr:from>
    <xdr:to>
      <xdr:col>24</xdr:col>
      <xdr:colOff>63500</xdr:colOff>
      <xdr:row>37</xdr:row>
      <xdr:rowOff>25107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64158"/>
          <a:ext cx="8382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25107</xdr:rowOff>
    </xdr:from>
    <xdr:to>
      <xdr:col>19</xdr:col>
      <xdr:colOff>177800</xdr:colOff>
      <xdr:row>37</xdr:row>
      <xdr:rowOff>26787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68757"/>
          <a:ext cx="8890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26787</xdr:rowOff>
    </xdr:from>
    <xdr:to>
      <xdr:col>15</xdr:col>
      <xdr:colOff>50800</xdr:colOff>
      <xdr:row>37</xdr:row>
      <xdr:rowOff>45000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70437"/>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21956</xdr:rowOff>
    </xdr:from>
    <xdr:to>
      <xdr:col>10</xdr:col>
      <xdr:colOff>114300</xdr:colOff>
      <xdr:row>37</xdr:row>
      <xdr:rowOff>45000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65606"/>
          <a:ext cx="889000" cy="2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141158</xdr:rowOff>
    </xdr:from>
    <xdr:to>
      <xdr:col>24</xdr:col>
      <xdr:colOff>114300</xdr:colOff>
      <xdr:row>37</xdr:row>
      <xdr:rowOff>71308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119585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9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145757</xdr:rowOff>
    </xdr:from>
    <xdr:to>
      <xdr:col>20</xdr:col>
      <xdr:colOff>38100</xdr:colOff>
      <xdr:row>37</xdr:row>
      <xdr:rowOff>75907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67034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1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147437</xdr:rowOff>
    </xdr:from>
    <xdr:to>
      <xdr:col>15</xdr:col>
      <xdr:colOff>101600</xdr:colOff>
      <xdr:row>37</xdr:row>
      <xdr:rowOff>77587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68714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1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165650</xdr:rowOff>
    </xdr:from>
    <xdr:to>
      <xdr:col>10</xdr:col>
      <xdr:colOff>165100</xdr:colOff>
      <xdr:row>37</xdr:row>
      <xdr:rowOff>95800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86927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3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142606</xdr:rowOff>
    </xdr:from>
    <xdr:to>
      <xdr:col>6</xdr:col>
      <xdr:colOff>38100</xdr:colOff>
      <xdr:row>37</xdr:row>
      <xdr:rowOff>72756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89283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9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80218</xdr:rowOff>
    </xdr:from>
    <xdr:to>
      <xdr:col>24</xdr:col>
      <xdr:colOff>63500</xdr:colOff>
      <xdr:row>57</xdr:row>
      <xdr:rowOff>111528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2868"/>
          <a:ext cx="838200" cy="3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111528</xdr:rowOff>
    </xdr:from>
    <xdr:to>
      <xdr:col>19</xdr:col>
      <xdr:colOff>177800</xdr:colOff>
      <xdr:row>57</xdr:row>
      <xdr:rowOff>120031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84178"/>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87754</xdr:rowOff>
    </xdr:from>
    <xdr:to>
      <xdr:col>15</xdr:col>
      <xdr:colOff>50800</xdr:colOff>
      <xdr:row>57</xdr:row>
      <xdr:rowOff>120031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60404"/>
          <a:ext cx="8890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87754</xdr:rowOff>
    </xdr:from>
    <xdr:to>
      <xdr:col>10</xdr:col>
      <xdr:colOff>114300</xdr:colOff>
      <xdr:row>57</xdr:row>
      <xdr:rowOff>167284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60404"/>
          <a:ext cx="8890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29418</xdr:rowOff>
    </xdr:from>
    <xdr:to>
      <xdr:col>24</xdr:col>
      <xdr:colOff>114300</xdr:colOff>
      <xdr:row>57</xdr:row>
      <xdr:rowOff>131018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52295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5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60728</xdr:rowOff>
    </xdr:from>
    <xdr:to>
      <xdr:col>20</xdr:col>
      <xdr:colOff>38100</xdr:colOff>
      <xdr:row>57</xdr:row>
      <xdr:rowOff>162328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3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153455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2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69231</xdr:rowOff>
    </xdr:from>
    <xdr:to>
      <xdr:col>15</xdr:col>
      <xdr:colOff>101600</xdr:colOff>
      <xdr:row>57</xdr:row>
      <xdr:rowOff>170831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161958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3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36954</xdr:rowOff>
    </xdr:from>
    <xdr:to>
      <xdr:col>10</xdr:col>
      <xdr:colOff>165100</xdr:colOff>
      <xdr:row>57</xdr:row>
      <xdr:rowOff>138554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155081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8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116484</xdr:rowOff>
    </xdr:from>
    <xdr:to>
      <xdr:col>6</xdr:col>
      <xdr:colOff>38100</xdr:colOff>
      <xdr:row>58</xdr:row>
      <xdr:rowOff>46634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37761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8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73036</xdr:rowOff>
    </xdr:from>
    <xdr:to>
      <xdr:col>24</xdr:col>
      <xdr:colOff>63500</xdr:colOff>
      <xdr:row>77</xdr:row>
      <xdr:rowOff>73338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74686"/>
          <a:ext cx="8382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22529</xdr:rowOff>
    </xdr:from>
    <xdr:to>
      <xdr:col>19</xdr:col>
      <xdr:colOff>177800</xdr:colOff>
      <xdr:row>77</xdr:row>
      <xdr:rowOff>73036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24179"/>
          <a:ext cx="889000" cy="5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22529</xdr:rowOff>
    </xdr:from>
    <xdr:to>
      <xdr:col>15</xdr:col>
      <xdr:colOff>50800</xdr:colOff>
      <xdr:row>77</xdr:row>
      <xdr:rowOff>32779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24179"/>
          <a:ext cx="889000" cy="1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32779</xdr:rowOff>
    </xdr:from>
    <xdr:to>
      <xdr:col>10</xdr:col>
      <xdr:colOff>114300</xdr:colOff>
      <xdr:row>77</xdr:row>
      <xdr:rowOff>90218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34429"/>
          <a:ext cx="889000" cy="5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22538</xdr:rowOff>
    </xdr:from>
    <xdr:to>
      <xdr:col>24</xdr:col>
      <xdr:colOff>114300</xdr:colOff>
      <xdr:row>77</xdr:row>
      <xdr:rowOff>124138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45415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7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22236</xdr:rowOff>
    </xdr:from>
    <xdr:to>
      <xdr:col>20</xdr:col>
      <xdr:colOff>38100</xdr:colOff>
      <xdr:row>77</xdr:row>
      <xdr:rowOff>123836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2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140363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9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143179</xdr:rowOff>
    </xdr:from>
    <xdr:to>
      <xdr:col>15</xdr:col>
      <xdr:colOff>101600</xdr:colOff>
      <xdr:row>77</xdr:row>
      <xdr:rowOff>73329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89856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153429</xdr:rowOff>
    </xdr:from>
    <xdr:to>
      <xdr:col>10</xdr:col>
      <xdr:colOff>165100</xdr:colOff>
      <xdr:row>77</xdr:row>
      <xdr:rowOff>83579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100106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39418</xdr:rowOff>
    </xdr:from>
    <xdr:to>
      <xdr:col>6</xdr:col>
      <xdr:colOff>38100</xdr:colOff>
      <xdr:row>77</xdr:row>
      <xdr:rowOff>141018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157545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1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45549</xdr:rowOff>
    </xdr:from>
    <xdr:to>
      <xdr:col>24</xdr:col>
      <xdr:colOff>63500</xdr:colOff>
      <xdr:row>98</xdr:row>
      <xdr:rowOff>51646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47649"/>
          <a:ext cx="8382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51646</xdr:rowOff>
    </xdr:from>
    <xdr:to>
      <xdr:col>19</xdr:col>
      <xdr:colOff>177800</xdr:colOff>
      <xdr:row>98</xdr:row>
      <xdr:rowOff>58787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53746"/>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57063</xdr:rowOff>
    </xdr:from>
    <xdr:to>
      <xdr:col>15</xdr:col>
      <xdr:colOff>50800</xdr:colOff>
      <xdr:row>98</xdr:row>
      <xdr:rowOff>58787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5916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57063</xdr:rowOff>
    </xdr:from>
    <xdr:to>
      <xdr:col>10</xdr:col>
      <xdr:colOff>114300</xdr:colOff>
      <xdr:row>98</xdr:row>
      <xdr:rowOff>75603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59163"/>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166199</xdr:rowOff>
    </xdr:from>
    <xdr:to>
      <xdr:col>24</xdr:col>
      <xdr:colOff>114300</xdr:colOff>
      <xdr:row>98</xdr:row>
      <xdr:rowOff>96349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17626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846</xdr:rowOff>
    </xdr:from>
    <xdr:to>
      <xdr:col>20</xdr:col>
      <xdr:colOff>38100</xdr:colOff>
      <xdr:row>98</xdr:row>
      <xdr:rowOff>102446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118973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7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7987</xdr:rowOff>
    </xdr:from>
    <xdr:to>
      <xdr:col>15</xdr:col>
      <xdr:colOff>101600</xdr:colOff>
      <xdr:row>98</xdr:row>
      <xdr:rowOff>109587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1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126114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6263</xdr:rowOff>
    </xdr:from>
    <xdr:to>
      <xdr:col>10</xdr:col>
      <xdr:colOff>165100</xdr:colOff>
      <xdr:row>98</xdr:row>
      <xdr:rowOff>107863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0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124390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8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24803</xdr:rowOff>
    </xdr:from>
    <xdr:to>
      <xdr:col>6</xdr:col>
      <xdr:colOff>38100</xdr:colOff>
      <xdr:row>98</xdr:row>
      <xdr:rowOff>126403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142930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68795</xdr:rowOff>
    </xdr:from>
    <xdr:to>
      <xdr:col>55</xdr:col>
      <xdr:colOff>0</xdr:colOff>
      <xdr:row>37</xdr:row>
      <xdr:rowOff>83922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12445"/>
          <a:ext cx="838200" cy="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83922</xdr:rowOff>
    </xdr:from>
    <xdr:to>
      <xdr:col>50</xdr:col>
      <xdr:colOff>114300</xdr:colOff>
      <xdr:row>37</xdr:row>
      <xdr:rowOff>132628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27572"/>
          <a:ext cx="889000" cy="4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46828</xdr:rowOff>
    </xdr:from>
    <xdr:to>
      <xdr:col>45</xdr:col>
      <xdr:colOff>177800</xdr:colOff>
      <xdr:row>37</xdr:row>
      <xdr:rowOff>132628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90478"/>
          <a:ext cx="889000" cy="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46828</xdr:rowOff>
    </xdr:from>
    <xdr:to>
      <xdr:col>41</xdr:col>
      <xdr:colOff>50800</xdr:colOff>
      <xdr:row>37</xdr:row>
      <xdr:rowOff>143826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90478"/>
          <a:ext cx="889000" cy="9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17995</xdr:rowOff>
    </xdr:from>
    <xdr:to>
      <xdr:col>55</xdr:col>
      <xdr:colOff>50800</xdr:colOff>
      <xdr:row>37</xdr:row>
      <xdr:rowOff>119595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40872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1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33122</xdr:rowOff>
    </xdr:from>
    <xdr:to>
      <xdr:col>50</xdr:col>
      <xdr:colOff>165100</xdr:colOff>
      <xdr:row>37</xdr:row>
      <xdr:rowOff>134722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151249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5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81828</xdr:rowOff>
    </xdr:from>
    <xdr:to>
      <xdr:col>46</xdr:col>
      <xdr:colOff>38100</xdr:colOff>
      <xdr:row>38</xdr:row>
      <xdr:rowOff>11978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3105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1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167478</xdr:rowOff>
    </xdr:from>
    <xdr:to>
      <xdr:col>41</xdr:col>
      <xdr:colOff>101600</xdr:colOff>
      <xdr:row>37</xdr:row>
      <xdr:rowOff>97628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3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114155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1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93026</xdr:rowOff>
    </xdr:from>
    <xdr:to>
      <xdr:col>36</xdr:col>
      <xdr:colOff>165100</xdr:colOff>
      <xdr:row>38</xdr:row>
      <xdr:rowOff>23176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39703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128856</xdr:rowOff>
    </xdr:from>
    <xdr:to>
      <xdr:col>55</xdr:col>
      <xdr:colOff>0</xdr:colOff>
      <xdr:row>59</xdr:row>
      <xdr:rowOff>25841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72956"/>
          <a:ext cx="838200" cy="6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25841</xdr:rowOff>
    </xdr:from>
    <xdr:to>
      <xdr:col>50</xdr:col>
      <xdr:colOff>114300</xdr:colOff>
      <xdr:row>59</xdr:row>
      <xdr:rowOff>27140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141391"/>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25032</xdr:rowOff>
    </xdr:from>
    <xdr:to>
      <xdr:col>45</xdr:col>
      <xdr:colOff>177800</xdr:colOff>
      <xdr:row>59</xdr:row>
      <xdr:rowOff>27140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140582"/>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7691</xdr:rowOff>
    </xdr:from>
    <xdr:to>
      <xdr:col>41</xdr:col>
      <xdr:colOff>50800</xdr:colOff>
      <xdr:row>59</xdr:row>
      <xdr:rowOff>25032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123241"/>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78056</xdr:rowOff>
    </xdr:from>
    <xdr:to>
      <xdr:col>55</xdr:col>
      <xdr:colOff>50800</xdr:colOff>
      <xdr:row>59</xdr:row>
      <xdr:rowOff>8206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146491</xdr:rowOff>
    </xdr:from>
    <xdr:to>
      <xdr:col>50</xdr:col>
      <xdr:colOff>165100</xdr:colOff>
      <xdr:row>59</xdr:row>
      <xdr:rowOff>76641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67768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8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147790</xdr:rowOff>
    </xdr:from>
    <xdr:to>
      <xdr:col>46</xdr:col>
      <xdr:colOff>38100</xdr:colOff>
      <xdr:row>59</xdr:row>
      <xdr:rowOff>77940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69067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145682</xdr:rowOff>
    </xdr:from>
    <xdr:to>
      <xdr:col>41</xdr:col>
      <xdr:colOff>101600</xdr:colOff>
      <xdr:row>59</xdr:row>
      <xdr:rowOff>75832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66959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8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128341</xdr:rowOff>
    </xdr:from>
    <xdr:to>
      <xdr:col>36</xdr:col>
      <xdr:colOff>165100</xdr:colOff>
      <xdr:row>59</xdr:row>
      <xdr:rowOff>58491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7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49618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6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48645</xdr:rowOff>
    </xdr:from>
    <xdr:to>
      <xdr:col>55</xdr:col>
      <xdr:colOff>0</xdr:colOff>
      <xdr:row>78</xdr:row>
      <xdr:rowOff>138607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21745"/>
          <a:ext cx="838200" cy="8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132228</xdr:rowOff>
    </xdr:from>
    <xdr:to>
      <xdr:col>50</xdr:col>
      <xdr:colOff>114300</xdr:colOff>
      <xdr:row>78</xdr:row>
      <xdr:rowOff>138607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05328"/>
          <a:ext cx="889000" cy="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132228</xdr:rowOff>
    </xdr:from>
    <xdr:to>
      <xdr:col>45</xdr:col>
      <xdr:colOff>177800</xdr:colOff>
      <xdr:row>78</xdr:row>
      <xdr:rowOff>134874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05328"/>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130093</xdr:rowOff>
    </xdr:from>
    <xdr:to>
      <xdr:col>41</xdr:col>
      <xdr:colOff>50800</xdr:colOff>
      <xdr:row>78</xdr:row>
      <xdr:rowOff>134874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03193"/>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169295</xdr:rowOff>
    </xdr:from>
    <xdr:to>
      <xdr:col>55</xdr:col>
      <xdr:colOff>50800</xdr:colOff>
      <xdr:row>78</xdr:row>
      <xdr:rowOff>99445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128672</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5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87807</xdr:rowOff>
    </xdr:from>
    <xdr:to>
      <xdr:col>50</xdr:col>
      <xdr:colOff>165100</xdr:colOff>
      <xdr:row>79</xdr:row>
      <xdr:rowOff>17957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9084</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5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81428</xdr:rowOff>
    </xdr:from>
    <xdr:to>
      <xdr:col>46</xdr:col>
      <xdr:colOff>38100</xdr:colOff>
      <xdr:row>79</xdr:row>
      <xdr:rowOff>11578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2705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84074</xdr:rowOff>
    </xdr:from>
    <xdr:to>
      <xdr:col>41</xdr:col>
      <xdr:colOff>101600</xdr:colOff>
      <xdr:row>79</xdr:row>
      <xdr:rowOff>14224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5351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79293</xdr:rowOff>
    </xdr:from>
    <xdr:to>
      <xdr:col>36</xdr:col>
      <xdr:colOff>165100</xdr:colOff>
      <xdr:row>79</xdr:row>
      <xdr:rowOff>9443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570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101447</xdr:rowOff>
    </xdr:from>
    <xdr:to>
      <xdr:col>55</xdr:col>
      <xdr:colOff>0</xdr:colOff>
      <xdr:row>98</xdr:row>
      <xdr:rowOff>114488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903547"/>
          <a:ext cx="8382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101447</xdr:rowOff>
    </xdr:from>
    <xdr:to>
      <xdr:col>50</xdr:col>
      <xdr:colOff>114300</xdr:colOff>
      <xdr:row>98</xdr:row>
      <xdr:rowOff>124321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03547"/>
          <a:ext cx="889000" cy="2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113750</xdr:rowOff>
    </xdr:from>
    <xdr:to>
      <xdr:col>45</xdr:col>
      <xdr:colOff>177800</xdr:colOff>
      <xdr:row>98</xdr:row>
      <xdr:rowOff>124321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915850"/>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76443</xdr:rowOff>
    </xdr:from>
    <xdr:to>
      <xdr:col>41</xdr:col>
      <xdr:colOff>50800</xdr:colOff>
      <xdr:row>98</xdr:row>
      <xdr:rowOff>113750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78543"/>
          <a:ext cx="8890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63688</xdr:rowOff>
    </xdr:from>
    <xdr:to>
      <xdr:col>55</xdr:col>
      <xdr:colOff>50800</xdr:colOff>
      <xdr:row>98</xdr:row>
      <xdr:rowOff>165288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6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150065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8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50647</xdr:rowOff>
    </xdr:from>
    <xdr:to>
      <xdr:col>50</xdr:col>
      <xdr:colOff>165100</xdr:colOff>
      <xdr:row>98</xdr:row>
      <xdr:rowOff>152247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5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143374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4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73521</xdr:rowOff>
    </xdr:from>
    <xdr:to>
      <xdr:col>46</xdr:col>
      <xdr:colOff>38100</xdr:colOff>
      <xdr:row>99</xdr:row>
      <xdr:rowOff>3671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166248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62950</xdr:rowOff>
    </xdr:from>
    <xdr:to>
      <xdr:col>41</xdr:col>
      <xdr:colOff>101600</xdr:colOff>
      <xdr:row>98</xdr:row>
      <xdr:rowOff>164550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155677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25643</xdr:rowOff>
    </xdr:from>
    <xdr:to>
      <xdr:col>36</xdr:col>
      <xdr:colOff>165100</xdr:colOff>
      <xdr:row>98</xdr:row>
      <xdr:rowOff>127243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118370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64674</xdr:rowOff>
    </xdr:from>
    <xdr:to>
      <xdr:col>85</xdr:col>
      <xdr:colOff>127000</xdr:colOff>
      <xdr:row>39</xdr:row>
      <xdr:rowOff>78201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51224"/>
          <a:ext cx="838200" cy="1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22275</xdr:rowOff>
    </xdr:from>
    <xdr:to>
      <xdr:col>81</xdr:col>
      <xdr:colOff>50800</xdr:colOff>
      <xdr:row>39</xdr:row>
      <xdr:rowOff>64674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08825"/>
          <a:ext cx="889000" cy="4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22275</xdr:rowOff>
    </xdr:from>
    <xdr:to>
      <xdr:col>76</xdr:col>
      <xdr:colOff>114300</xdr:colOff>
      <xdr:row>39</xdr:row>
      <xdr:rowOff>98434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08825"/>
          <a:ext cx="889000" cy="7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90538</xdr:rowOff>
    </xdr:from>
    <xdr:to>
      <xdr:col>71</xdr:col>
      <xdr:colOff>177800</xdr:colOff>
      <xdr:row>39</xdr:row>
      <xdr:rowOff>98434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77088"/>
          <a:ext cx="889000" cy="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27401</xdr:rowOff>
    </xdr:from>
    <xdr:to>
      <xdr:col>85</xdr:col>
      <xdr:colOff>177800</xdr:colOff>
      <xdr:row>39</xdr:row>
      <xdr:rowOff>129001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1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13874</xdr:rowOff>
    </xdr:from>
    <xdr:to>
      <xdr:col>81</xdr:col>
      <xdr:colOff>101600</xdr:colOff>
      <xdr:row>39</xdr:row>
      <xdr:rowOff>115474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132001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7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142925</xdr:rowOff>
    </xdr:from>
    <xdr:to>
      <xdr:col>76</xdr:col>
      <xdr:colOff>165100</xdr:colOff>
      <xdr:row>39</xdr:row>
      <xdr:rowOff>73075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89602</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3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47634</xdr:rowOff>
    </xdr:from>
    <xdr:to>
      <xdr:col>72</xdr:col>
      <xdr:colOff>38100</xdr:colOff>
      <xdr:row>39</xdr:row>
      <xdr:rowOff>149234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140361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6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39738</xdr:rowOff>
    </xdr:from>
    <xdr:to>
      <xdr:col>67</xdr:col>
      <xdr:colOff>101600</xdr:colOff>
      <xdr:row>39</xdr:row>
      <xdr:rowOff>141338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132465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1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124848</xdr:rowOff>
    </xdr:from>
    <xdr:to>
      <xdr:col>85</xdr:col>
      <xdr:colOff>127000</xdr:colOff>
      <xdr:row>77</xdr:row>
      <xdr:rowOff>132105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326498"/>
          <a:ext cx="8382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124848</xdr:rowOff>
    </xdr:from>
    <xdr:to>
      <xdr:col>81</xdr:col>
      <xdr:colOff>50800</xdr:colOff>
      <xdr:row>77</xdr:row>
      <xdr:rowOff>154180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26498"/>
          <a:ext cx="889000" cy="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154180</xdr:rowOff>
    </xdr:from>
    <xdr:to>
      <xdr:col>76</xdr:col>
      <xdr:colOff>114300</xdr:colOff>
      <xdr:row>77</xdr:row>
      <xdr:rowOff>155352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55830"/>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146376</xdr:rowOff>
    </xdr:from>
    <xdr:to>
      <xdr:col>71</xdr:col>
      <xdr:colOff>177800</xdr:colOff>
      <xdr:row>77</xdr:row>
      <xdr:rowOff>155352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48026"/>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81305</xdr:rowOff>
    </xdr:from>
    <xdr:to>
      <xdr:col>85</xdr:col>
      <xdr:colOff>177800</xdr:colOff>
      <xdr:row>78</xdr:row>
      <xdr:rowOff>11455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59732</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6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74048</xdr:rowOff>
    </xdr:from>
    <xdr:to>
      <xdr:col>81</xdr:col>
      <xdr:colOff>101600</xdr:colOff>
      <xdr:row>78</xdr:row>
      <xdr:rowOff>4198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166775</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36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103380</xdr:rowOff>
    </xdr:from>
    <xdr:to>
      <xdr:col>76</xdr:col>
      <xdr:colOff>165100</xdr:colOff>
      <xdr:row>78</xdr:row>
      <xdr:rowOff>33530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24657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39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104552</xdr:rowOff>
    </xdr:from>
    <xdr:to>
      <xdr:col>72</xdr:col>
      <xdr:colOff>38100</xdr:colOff>
      <xdr:row>78</xdr:row>
      <xdr:rowOff>34702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25829</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39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95576</xdr:rowOff>
    </xdr:from>
    <xdr:to>
      <xdr:col>67</xdr:col>
      <xdr:colOff>101600</xdr:colOff>
      <xdr:row>78</xdr:row>
      <xdr:rowOff>25726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16853</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136528</xdr:rowOff>
    </xdr:from>
    <xdr:to>
      <xdr:col>85</xdr:col>
      <xdr:colOff>127000</xdr:colOff>
      <xdr:row>98</xdr:row>
      <xdr:rowOff>138024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38628"/>
          <a:ext cx="8382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111416</xdr:rowOff>
    </xdr:from>
    <xdr:to>
      <xdr:col>81</xdr:col>
      <xdr:colOff>50800</xdr:colOff>
      <xdr:row>98</xdr:row>
      <xdr:rowOff>138024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13516"/>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111416</xdr:rowOff>
    </xdr:from>
    <xdr:to>
      <xdr:col>76</xdr:col>
      <xdr:colOff>114300</xdr:colOff>
      <xdr:row>98</xdr:row>
      <xdr:rowOff>130000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3516"/>
          <a:ext cx="889000" cy="1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120709</xdr:rowOff>
    </xdr:from>
    <xdr:to>
      <xdr:col>71</xdr:col>
      <xdr:colOff>177800</xdr:colOff>
      <xdr:row>98</xdr:row>
      <xdr:rowOff>130000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22809"/>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85728</xdr:rowOff>
    </xdr:from>
    <xdr:to>
      <xdr:col>85</xdr:col>
      <xdr:colOff>177800</xdr:colOff>
      <xdr:row>99</xdr:row>
      <xdr:rowOff>15878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87224</xdr:rowOff>
    </xdr:from>
    <xdr:to>
      <xdr:col>81</xdr:col>
      <xdr:colOff>101600</xdr:colOff>
      <xdr:row>99</xdr:row>
      <xdr:rowOff>17374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8501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8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60616</xdr:rowOff>
    </xdr:from>
    <xdr:to>
      <xdr:col>76</xdr:col>
      <xdr:colOff>165100</xdr:colOff>
      <xdr:row>98</xdr:row>
      <xdr:rowOff>162216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153343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5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79200</xdr:rowOff>
    </xdr:from>
    <xdr:to>
      <xdr:col>72</xdr:col>
      <xdr:colOff>38100</xdr:colOff>
      <xdr:row>99</xdr:row>
      <xdr:rowOff>9350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7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69909</xdr:rowOff>
    </xdr:from>
    <xdr:to>
      <xdr:col>67</xdr:col>
      <xdr:colOff>101600</xdr:colOff>
      <xdr:row>99</xdr:row>
      <xdr:rowOff>59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162636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28905</xdr:rowOff>
    </xdr:from>
    <xdr:to>
      <xdr:col>116</xdr:col>
      <xdr:colOff>63500</xdr:colOff>
      <xdr:row>37</xdr:row>
      <xdr:rowOff>135147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372555"/>
          <a:ext cx="838200" cy="10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123048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8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135147</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478797"/>
          <a:ext cx="889000" cy="25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149555</xdr:rowOff>
    </xdr:from>
    <xdr:to>
      <xdr:col>116</xdr:col>
      <xdr:colOff>114300</xdr:colOff>
      <xdr:row>37</xdr:row>
      <xdr:rowOff>79705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982</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1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84347</xdr:rowOff>
    </xdr:from>
    <xdr:to>
      <xdr:col>112</xdr:col>
      <xdr:colOff>38100</xdr:colOff>
      <xdr:row>38</xdr:row>
      <xdr:rowOff>14497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31024</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62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3511</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19061"/>
          <a:ext cx="889000" cy="4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3511</xdr:rowOff>
    </xdr:from>
    <xdr:to>
      <xdr:col>107</xdr:col>
      <xdr:colOff>50800</xdr:colOff>
      <xdr:row>59</xdr:row>
      <xdr:rowOff>4540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1906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4540</xdr:rowOff>
    </xdr:from>
    <xdr:to>
      <xdr:col>102</xdr:col>
      <xdr:colOff>114300</xdr:colOff>
      <xdr:row>59</xdr:row>
      <xdr:rowOff>5112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2009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124161</xdr:rowOff>
    </xdr:from>
    <xdr:to>
      <xdr:col>107</xdr:col>
      <xdr:colOff>101600</xdr:colOff>
      <xdr:row>59</xdr:row>
      <xdr:rowOff>54311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45438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125190</xdr:rowOff>
    </xdr:from>
    <xdr:to>
      <xdr:col>102</xdr:col>
      <xdr:colOff>165100</xdr:colOff>
      <xdr:row>59</xdr:row>
      <xdr:rowOff>55340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46467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125762</xdr:rowOff>
    </xdr:from>
    <xdr:to>
      <xdr:col>98</xdr:col>
      <xdr:colOff>38100</xdr:colOff>
      <xdr:row>59</xdr:row>
      <xdr:rowOff>55912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47039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6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162804</xdr:rowOff>
    </xdr:from>
    <xdr:to>
      <xdr:col>116</xdr:col>
      <xdr:colOff>63500</xdr:colOff>
      <xdr:row>77</xdr:row>
      <xdr:rowOff>31367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93004"/>
          <a:ext cx="838200" cy="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163497</xdr:rowOff>
    </xdr:from>
    <xdr:to>
      <xdr:col>111</xdr:col>
      <xdr:colOff>177800</xdr:colOff>
      <xdr:row>77</xdr:row>
      <xdr:rowOff>31367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022247"/>
          <a:ext cx="889000" cy="2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163497</xdr:rowOff>
    </xdr:from>
    <xdr:to>
      <xdr:col>107</xdr:col>
      <xdr:colOff>50800</xdr:colOff>
      <xdr:row>76</xdr:row>
      <xdr:rowOff>7714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22247"/>
          <a:ext cx="889000" cy="1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7714</xdr:rowOff>
    </xdr:from>
    <xdr:to>
      <xdr:col>102</xdr:col>
      <xdr:colOff>114300</xdr:colOff>
      <xdr:row>76</xdr:row>
      <xdr:rowOff>33344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37914"/>
          <a:ext cx="889000" cy="2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112004</xdr:rowOff>
    </xdr:from>
    <xdr:to>
      <xdr:col>116</xdr:col>
      <xdr:colOff>114300</xdr:colOff>
      <xdr:row>77</xdr:row>
      <xdr:rowOff>42154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4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90431</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2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152017</xdr:rowOff>
    </xdr:from>
    <xdr:to>
      <xdr:col>112</xdr:col>
      <xdr:colOff>38100</xdr:colOff>
      <xdr:row>77</xdr:row>
      <xdr:rowOff>82167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73294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112697</xdr:rowOff>
    </xdr:from>
    <xdr:to>
      <xdr:col>107</xdr:col>
      <xdr:colOff>101600</xdr:colOff>
      <xdr:row>76</xdr:row>
      <xdr:rowOff>42847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97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59374</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74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128364</xdr:rowOff>
    </xdr:from>
    <xdr:to>
      <xdr:col>102</xdr:col>
      <xdr:colOff>165100</xdr:colOff>
      <xdr:row>76</xdr:row>
      <xdr:rowOff>58514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75041</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76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153994</xdr:rowOff>
    </xdr:from>
    <xdr:to>
      <xdr:col>98</xdr:col>
      <xdr:colOff>38100</xdr:colOff>
      <xdr:row>76</xdr:row>
      <xdr:rowOff>84144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100671</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78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類似団体と比べ、大きく上回っているのは維持補修費、扶助費、普通建設事業費（新規）、投資及び出資金である。</a:t>
          </a:r>
        </a:p>
        <a:p>
          <a:r>
            <a:rPr kumimoji="1" lang="ja-JP" altLang="en-US" sz="1300">
              <a:latin typeface="ＭＳ Ｐゴシック" panose="020B0600070205080204" pitchFamily="50" charset="-128"/>
              <a:ea typeface="ＭＳ Ｐゴシック" panose="020B0600070205080204" pitchFamily="50" charset="-128"/>
            </a:rPr>
            <a:t>　維持補修費については、除雪経費の増加や町道等を含めた公共施設の修繕費用が他団体を上回る要因となった。扶助費については高齢化による医療費の増加、低所得者対策での扶助費が主な要因である。普通建設事業費（新規）については大規模新規事業（庁舎建設事業、デジタル防災無線整備事業）の実施により増加している。投資及び出資金については、公営企業会計である上下水道事業への出資金が発生したことにより他団体を大きく上回る数値となった。</a:t>
          </a:r>
        </a:p>
        <a:p>
          <a:r>
            <a:rPr kumimoji="1" lang="ja-JP" altLang="en-US" sz="1300">
              <a:latin typeface="ＭＳ Ｐゴシック" panose="020B0600070205080204" pitchFamily="50" charset="-128"/>
              <a:ea typeface="ＭＳ Ｐゴシック" panose="020B0600070205080204" pitchFamily="50" charset="-128"/>
            </a:rPr>
            <a:t>　今後の対策として、主な要因である人口減少、少子高齢化を抑制するための施策を行っていく。また、維持経費節減のため、事務事業の見直しにより経費の節減を図り、健康対策による医療費の抑制も図っていく。また、上下水道事業については長期的な経営戦略を立てて、維持管理や施設更新に係る費用の平準化、抑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2,849
2,837
124.52
3,849,161
3,689,426
152,358
2,018,749
4,087,927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81.9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128880</xdr:rowOff>
    </xdr:from>
    <xdr:to>
      <xdr:col>24</xdr:col>
      <xdr:colOff>63500</xdr:colOff>
      <xdr:row>36</xdr:row>
      <xdr:rowOff>138004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01080"/>
          <a:ext cx="838200" cy="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138004</xdr:rowOff>
    </xdr:from>
    <xdr:to>
      <xdr:col>19</xdr:col>
      <xdr:colOff>177800</xdr:colOff>
      <xdr:row>36</xdr:row>
      <xdr:rowOff>170218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10204"/>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170218</xdr:rowOff>
    </xdr:from>
    <xdr:to>
      <xdr:col>15</xdr:col>
      <xdr:colOff>50800</xdr:colOff>
      <xdr:row>37</xdr:row>
      <xdr:rowOff>2102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42418"/>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134804</xdr:rowOff>
    </xdr:from>
    <xdr:to>
      <xdr:col>10</xdr:col>
      <xdr:colOff>114300</xdr:colOff>
      <xdr:row>37</xdr:row>
      <xdr:rowOff>2102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07004"/>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78080</xdr:rowOff>
    </xdr:from>
    <xdr:to>
      <xdr:col>24</xdr:col>
      <xdr:colOff>114300</xdr:colOff>
      <xdr:row>37</xdr:row>
      <xdr:rowOff>8230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100957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0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87204</xdr:rowOff>
    </xdr:from>
    <xdr:to>
      <xdr:col>20</xdr:col>
      <xdr:colOff>38100</xdr:colOff>
      <xdr:row>37</xdr:row>
      <xdr:rowOff>17354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33881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3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119418</xdr:rowOff>
    </xdr:from>
    <xdr:to>
      <xdr:col>15</xdr:col>
      <xdr:colOff>101600</xdr:colOff>
      <xdr:row>37</xdr:row>
      <xdr:rowOff>49568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66095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122752</xdr:rowOff>
    </xdr:from>
    <xdr:to>
      <xdr:col>10</xdr:col>
      <xdr:colOff>165100</xdr:colOff>
      <xdr:row>37</xdr:row>
      <xdr:rowOff>52902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69429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7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84004</xdr:rowOff>
    </xdr:from>
    <xdr:to>
      <xdr:col>6</xdr:col>
      <xdr:colOff>38100</xdr:colOff>
      <xdr:row>37</xdr:row>
      <xdr:rowOff>14154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5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30681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89750</xdr:rowOff>
    </xdr:from>
    <xdr:to>
      <xdr:col>24</xdr:col>
      <xdr:colOff>63500</xdr:colOff>
      <xdr:row>58</xdr:row>
      <xdr:rowOff>147972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33850"/>
          <a:ext cx="838200" cy="5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124535</xdr:rowOff>
    </xdr:from>
    <xdr:to>
      <xdr:col>19</xdr:col>
      <xdr:colOff>177800</xdr:colOff>
      <xdr:row>58</xdr:row>
      <xdr:rowOff>147972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68635"/>
          <a:ext cx="889000" cy="2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124535</xdr:rowOff>
    </xdr:from>
    <xdr:to>
      <xdr:col>15</xdr:col>
      <xdr:colOff>50800</xdr:colOff>
      <xdr:row>58</xdr:row>
      <xdr:rowOff>134334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68635"/>
          <a:ext cx="889000" cy="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127098</xdr:rowOff>
    </xdr:from>
    <xdr:to>
      <xdr:col>10</xdr:col>
      <xdr:colOff>114300</xdr:colOff>
      <xdr:row>58</xdr:row>
      <xdr:rowOff>134334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71198"/>
          <a:ext cx="889000" cy="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38950</xdr:rowOff>
    </xdr:from>
    <xdr:to>
      <xdr:col>24</xdr:col>
      <xdr:colOff>114300</xdr:colOff>
      <xdr:row>58</xdr:row>
      <xdr:rowOff>140550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169777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7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97172</xdr:rowOff>
    </xdr:from>
    <xdr:to>
      <xdr:col>20</xdr:col>
      <xdr:colOff>38100</xdr:colOff>
      <xdr:row>59</xdr:row>
      <xdr:rowOff>27322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18449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73735</xdr:rowOff>
    </xdr:from>
    <xdr:to>
      <xdr:col>15</xdr:col>
      <xdr:colOff>101600</xdr:colOff>
      <xdr:row>59</xdr:row>
      <xdr:rowOff>3885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166462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1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83534</xdr:rowOff>
    </xdr:from>
    <xdr:to>
      <xdr:col>10</xdr:col>
      <xdr:colOff>165100</xdr:colOff>
      <xdr:row>59</xdr:row>
      <xdr:rowOff>13684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2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4811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2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76298</xdr:rowOff>
    </xdr:from>
    <xdr:to>
      <xdr:col>6</xdr:col>
      <xdr:colOff>38100</xdr:colOff>
      <xdr:row>59</xdr:row>
      <xdr:rowOff>6448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2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169025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1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56118</xdr:rowOff>
    </xdr:from>
    <xdr:to>
      <xdr:col>24</xdr:col>
      <xdr:colOff>63500</xdr:colOff>
      <xdr:row>77</xdr:row>
      <xdr:rowOff>60590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57768"/>
          <a:ext cx="8382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56118</xdr:rowOff>
    </xdr:from>
    <xdr:to>
      <xdr:col>19</xdr:col>
      <xdr:colOff>177800</xdr:colOff>
      <xdr:row>77</xdr:row>
      <xdr:rowOff>90526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7768"/>
          <a:ext cx="889000" cy="3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46780</xdr:rowOff>
    </xdr:from>
    <xdr:to>
      <xdr:col>15</xdr:col>
      <xdr:colOff>50800</xdr:colOff>
      <xdr:row>77</xdr:row>
      <xdr:rowOff>90526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48430"/>
          <a:ext cx="889000" cy="4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46780</xdr:rowOff>
    </xdr:from>
    <xdr:to>
      <xdr:col>10</xdr:col>
      <xdr:colOff>114300</xdr:colOff>
      <xdr:row>77</xdr:row>
      <xdr:rowOff>91305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48430"/>
          <a:ext cx="889000" cy="4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9790</xdr:rowOff>
    </xdr:from>
    <xdr:to>
      <xdr:col>24</xdr:col>
      <xdr:colOff>114300</xdr:colOff>
      <xdr:row>77</xdr:row>
      <xdr:rowOff>111390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32667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5318</xdr:rowOff>
    </xdr:from>
    <xdr:to>
      <xdr:col>20</xdr:col>
      <xdr:colOff>38100</xdr:colOff>
      <xdr:row>77</xdr:row>
      <xdr:rowOff>106918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123445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8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39726</xdr:rowOff>
    </xdr:from>
    <xdr:to>
      <xdr:col>15</xdr:col>
      <xdr:colOff>101600</xdr:colOff>
      <xdr:row>77</xdr:row>
      <xdr:rowOff>141326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132453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3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167430</xdr:rowOff>
    </xdr:from>
    <xdr:to>
      <xdr:col>10</xdr:col>
      <xdr:colOff>165100</xdr:colOff>
      <xdr:row>77</xdr:row>
      <xdr:rowOff>97580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114107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7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40505</xdr:rowOff>
    </xdr:from>
    <xdr:to>
      <xdr:col>6</xdr:col>
      <xdr:colOff>38100</xdr:colOff>
      <xdr:row>77</xdr:row>
      <xdr:rowOff>142105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4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158632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1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68962</xdr:rowOff>
    </xdr:from>
    <xdr:to>
      <xdr:col>24</xdr:col>
      <xdr:colOff>63500</xdr:colOff>
      <xdr:row>97</xdr:row>
      <xdr:rowOff>95140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99612"/>
          <a:ext cx="838200" cy="2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34547</xdr:rowOff>
    </xdr:from>
    <xdr:to>
      <xdr:col>19</xdr:col>
      <xdr:colOff>177800</xdr:colOff>
      <xdr:row>97</xdr:row>
      <xdr:rowOff>95140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65197"/>
          <a:ext cx="889000" cy="6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157570</xdr:rowOff>
    </xdr:from>
    <xdr:to>
      <xdr:col>15</xdr:col>
      <xdr:colOff>50800</xdr:colOff>
      <xdr:row>97</xdr:row>
      <xdr:rowOff>34547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16770"/>
          <a:ext cx="889000" cy="4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157570</xdr:rowOff>
    </xdr:from>
    <xdr:to>
      <xdr:col>10</xdr:col>
      <xdr:colOff>114300</xdr:colOff>
      <xdr:row>97</xdr:row>
      <xdr:rowOff>101595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16770"/>
          <a:ext cx="889000" cy="1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18162</xdr:rowOff>
    </xdr:from>
    <xdr:to>
      <xdr:col>24</xdr:col>
      <xdr:colOff>114300</xdr:colOff>
      <xdr:row>97</xdr:row>
      <xdr:rowOff>119762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41039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00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44340</xdr:rowOff>
    </xdr:from>
    <xdr:to>
      <xdr:col>20</xdr:col>
      <xdr:colOff>38100</xdr:colOff>
      <xdr:row>97</xdr:row>
      <xdr:rowOff>145940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162467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5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155197</xdr:rowOff>
    </xdr:from>
    <xdr:to>
      <xdr:col>15</xdr:col>
      <xdr:colOff>101600</xdr:colOff>
      <xdr:row>97</xdr:row>
      <xdr:rowOff>85347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101874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8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106770</xdr:rowOff>
    </xdr:from>
    <xdr:to>
      <xdr:col>10</xdr:col>
      <xdr:colOff>165100</xdr:colOff>
      <xdr:row>97</xdr:row>
      <xdr:rowOff>36920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53447</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34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50795</xdr:rowOff>
    </xdr:from>
    <xdr:to>
      <xdr:col>6</xdr:col>
      <xdr:colOff>38100</xdr:colOff>
      <xdr:row>97</xdr:row>
      <xdr:rowOff>152395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168922</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5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43942</xdr:rowOff>
    </xdr:from>
    <xdr:to>
      <xdr:col>55</xdr:col>
      <xdr:colOff>0</xdr:colOff>
      <xdr:row>39</xdr:row>
      <xdr:rowOff>44069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30492"/>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145415</xdr:rowOff>
    </xdr:from>
    <xdr:to>
      <xdr:col>45</xdr:col>
      <xdr:colOff>177800</xdr:colOff>
      <xdr:row>39</xdr:row>
      <xdr:rowOff>44069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60515"/>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145415</xdr:rowOff>
    </xdr:from>
    <xdr:to>
      <xdr:col>41</xdr:col>
      <xdr:colOff>50800</xdr:colOff>
      <xdr:row>38</xdr:row>
      <xdr:rowOff>166370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605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164592</xdr:rowOff>
    </xdr:from>
    <xdr:to>
      <xdr:col>55</xdr:col>
      <xdr:colOff>50800</xdr:colOff>
      <xdr:row>39</xdr:row>
      <xdr:rowOff>94742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79519</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4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94615</xdr:rowOff>
    </xdr:from>
    <xdr:to>
      <xdr:col>41</xdr:col>
      <xdr:colOff>101600</xdr:colOff>
      <xdr:row>39</xdr:row>
      <xdr:rowOff>24765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15892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02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115570</xdr:rowOff>
    </xdr:from>
    <xdr:to>
      <xdr:col>36</xdr:col>
      <xdr:colOff>165100</xdr:colOff>
      <xdr:row>39</xdr:row>
      <xdr:rowOff>45720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36847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51353</xdr:rowOff>
    </xdr:from>
    <xdr:to>
      <xdr:col>55</xdr:col>
      <xdr:colOff>0</xdr:colOff>
      <xdr:row>58</xdr:row>
      <xdr:rowOff>72131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95453"/>
          <a:ext cx="838200" cy="2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21913</xdr:rowOff>
    </xdr:from>
    <xdr:to>
      <xdr:col>50</xdr:col>
      <xdr:colOff>114300</xdr:colOff>
      <xdr:row>58</xdr:row>
      <xdr:rowOff>72131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66013"/>
          <a:ext cx="889000" cy="5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21913</xdr:rowOff>
    </xdr:from>
    <xdr:to>
      <xdr:col>45</xdr:col>
      <xdr:colOff>177800</xdr:colOff>
      <xdr:row>58</xdr:row>
      <xdr:rowOff>27330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66013"/>
          <a:ext cx="889000" cy="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27330</xdr:rowOff>
    </xdr:from>
    <xdr:to>
      <xdr:col>41</xdr:col>
      <xdr:colOff>50800</xdr:colOff>
      <xdr:row>58</xdr:row>
      <xdr:rowOff>34454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71430"/>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553</xdr:rowOff>
    </xdr:from>
    <xdr:to>
      <xdr:col>55</xdr:col>
      <xdr:colOff>50800</xdr:colOff>
      <xdr:row>58</xdr:row>
      <xdr:rowOff>102153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150430</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21331</xdr:rowOff>
    </xdr:from>
    <xdr:to>
      <xdr:col>50</xdr:col>
      <xdr:colOff>165100</xdr:colOff>
      <xdr:row>58</xdr:row>
      <xdr:rowOff>122931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114058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1005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142563</xdr:rowOff>
    </xdr:from>
    <xdr:to>
      <xdr:col>46</xdr:col>
      <xdr:colOff>38100</xdr:colOff>
      <xdr:row>58</xdr:row>
      <xdr:rowOff>72713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63840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0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147980</xdr:rowOff>
    </xdr:from>
    <xdr:to>
      <xdr:col>41</xdr:col>
      <xdr:colOff>101600</xdr:colOff>
      <xdr:row>58</xdr:row>
      <xdr:rowOff>78130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69257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1001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155104</xdr:rowOff>
    </xdr:from>
    <xdr:to>
      <xdr:col>36</xdr:col>
      <xdr:colOff>165100</xdr:colOff>
      <xdr:row>58</xdr:row>
      <xdr:rowOff>85254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76381</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1002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101802</xdr:rowOff>
    </xdr:from>
    <xdr:to>
      <xdr:col>55</xdr:col>
      <xdr:colOff>0</xdr:colOff>
      <xdr:row>78</xdr:row>
      <xdr:rowOff>134553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74902"/>
          <a:ext cx="838200" cy="3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134553</xdr:rowOff>
    </xdr:from>
    <xdr:to>
      <xdr:col>50</xdr:col>
      <xdr:colOff>114300</xdr:colOff>
      <xdr:row>78</xdr:row>
      <xdr:rowOff>150647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07653"/>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99151</xdr:rowOff>
    </xdr:from>
    <xdr:to>
      <xdr:col>45</xdr:col>
      <xdr:colOff>177800</xdr:colOff>
      <xdr:row>78</xdr:row>
      <xdr:rowOff>150647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72251"/>
          <a:ext cx="889000" cy="5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75239</xdr:rowOff>
    </xdr:from>
    <xdr:to>
      <xdr:col>41</xdr:col>
      <xdr:colOff>50800</xdr:colOff>
      <xdr:row>78</xdr:row>
      <xdr:rowOff>99151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48339"/>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51002</xdr:rowOff>
    </xdr:from>
    <xdr:to>
      <xdr:col>55</xdr:col>
      <xdr:colOff>50800</xdr:colOff>
      <xdr:row>78</xdr:row>
      <xdr:rowOff>152602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2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137379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83753</xdr:rowOff>
    </xdr:from>
    <xdr:to>
      <xdr:col>50</xdr:col>
      <xdr:colOff>165100</xdr:colOff>
      <xdr:row>79</xdr:row>
      <xdr:rowOff>13903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5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5030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99847</xdr:rowOff>
    </xdr:from>
    <xdr:to>
      <xdr:col>46</xdr:col>
      <xdr:colOff>38100</xdr:colOff>
      <xdr:row>79</xdr:row>
      <xdr:rowOff>29997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21124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48351</xdr:rowOff>
    </xdr:from>
    <xdr:to>
      <xdr:col>41</xdr:col>
      <xdr:colOff>101600</xdr:colOff>
      <xdr:row>78</xdr:row>
      <xdr:rowOff>149951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141078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24439</xdr:rowOff>
    </xdr:from>
    <xdr:to>
      <xdr:col>36</xdr:col>
      <xdr:colOff>165100</xdr:colOff>
      <xdr:row>78</xdr:row>
      <xdr:rowOff>126039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117166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70566</xdr:rowOff>
    </xdr:from>
    <xdr:to>
      <xdr:col>55</xdr:col>
      <xdr:colOff>0</xdr:colOff>
      <xdr:row>98</xdr:row>
      <xdr:rowOff>83159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72666"/>
          <a:ext cx="838200" cy="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83159</xdr:rowOff>
    </xdr:from>
    <xdr:to>
      <xdr:col>50</xdr:col>
      <xdr:colOff>114300</xdr:colOff>
      <xdr:row>98</xdr:row>
      <xdr:rowOff>106730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85259"/>
          <a:ext cx="889000" cy="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106730</xdr:rowOff>
    </xdr:from>
    <xdr:to>
      <xdr:col>45</xdr:col>
      <xdr:colOff>177800</xdr:colOff>
      <xdr:row>98</xdr:row>
      <xdr:rowOff>116649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08830"/>
          <a:ext cx="889000" cy="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116649</xdr:rowOff>
    </xdr:from>
    <xdr:to>
      <xdr:col>41</xdr:col>
      <xdr:colOff>50800</xdr:colOff>
      <xdr:row>98</xdr:row>
      <xdr:rowOff>156561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18749"/>
          <a:ext cx="889000" cy="3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19766</xdr:rowOff>
    </xdr:from>
    <xdr:to>
      <xdr:col>55</xdr:col>
      <xdr:colOff>50800</xdr:colOff>
      <xdr:row>98</xdr:row>
      <xdr:rowOff>121366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2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169643</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0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32359</xdr:rowOff>
    </xdr:from>
    <xdr:to>
      <xdr:col>50</xdr:col>
      <xdr:colOff>165100</xdr:colOff>
      <xdr:row>98</xdr:row>
      <xdr:rowOff>133959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125086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9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55930</xdr:rowOff>
    </xdr:from>
    <xdr:to>
      <xdr:col>46</xdr:col>
      <xdr:colOff>38100</xdr:colOff>
      <xdr:row>98</xdr:row>
      <xdr:rowOff>157530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148657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9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65849</xdr:rowOff>
    </xdr:from>
    <xdr:to>
      <xdr:col>41</xdr:col>
      <xdr:colOff>101600</xdr:colOff>
      <xdr:row>98</xdr:row>
      <xdr:rowOff>167449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6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158576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6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105761</xdr:rowOff>
    </xdr:from>
    <xdr:to>
      <xdr:col>36</xdr:col>
      <xdr:colOff>165100</xdr:colOff>
      <xdr:row>99</xdr:row>
      <xdr:rowOff>35911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27038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0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91759</xdr:rowOff>
    </xdr:from>
    <xdr:to>
      <xdr:col>85</xdr:col>
      <xdr:colOff>127000</xdr:colOff>
      <xdr:row>38</xdr:row>
      <xdr:rowOff>164501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06859"/>
          <a:ext cx="838200" cy="7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162689</xdr:rowOff>
    </xdr:from>
    <xdr:to>
      <xdr:col>81</xdr:col>
      <xdr:colOff>50800</xdr:colOff>
      <xdr:row>38</xdr:row>
      <xdr:rowOff>164501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77789"/>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162689</xdr:rowOff>
    </xdr:from>
    <xdr:to>
      <xdr:col>76</xdr:col>
      <xdr:colOff>114300</xdr:colOff>
      <xdr:row>38</xdr:row>
      <xdr:rowOff>166048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77789"/>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164183</xdr:rowOff>
    </xdr:from>
    <xdr:to>
      <xdr:col>71</xdr:col>
      <xdr:colOff>177800</xdr:colOff>
      <xdr:row>38</xdr:row>
      <xdr:rowOff>166048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79283"/>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40959</xdr:rowOff>
    </xdr:from>
    <xdr:to>
      <xdr:col>85</xdr:col>
      <xdr:colOff>177800</xdr:colOff>
      <xdr:row>38</xdr:row>
      <xdr:rowOff>142559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5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113701</xdr:rowOff>
    </xdr:from>
    <xdr:to>
      <xdr:col>81</xdr:col>
      <xdr:colOff>101600</xdr:colOff>
      <xdr:row>39</xdr:row>
      <xdr:rowOff>43851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34978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2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111889</xdr:rowOff>
    </xdr:from>
    <xdr:to>
      <xdr:col>76</xdr:col>
      <xdr:colOff>165100</xdr:colOff>
      <xdr:row>39</xdr:row>
      <xdr:rowOff>42039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33166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115248</xdr:rowOff>
    </xdr:from>
    <xdr:to>
      <xdr:col>72</xdr:col>
      <xdr:colOff>38100</xdr:colOff>
      <xdr:row>39</xdr:row>
      <xdr:rowOff>45398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3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36525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113383</xdr:rowOff>
    </xdr:from>
    <xdr:to>
      <xdr:col>67</xdr:col>
      <xdr:colOff>101600</xdr:colOff>
      <xdr:row>39</xdr:row>
      <xdr:rowOff>43533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34660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2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96934</xdr:rowOff>
    </xdr:from>
    <xdr:to>
      <xdr:col>85</xdr:col>
      <xdr:colOff>127000</xdr:colOff>
      <xdr:row>57</xdr:row>
      <xdr:rowOff>105005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69584"/>
          <a:ext cx="838200" cy="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105005</xdr:rowOff>
    </xdr:from>
    <xdr:to>
      <xdr:col>81</xdr:col>
      <xdr:colOff>50800</xdr:colOff>
      <xdr:row>57</xdr:row>
      <xdr:rowOff>124996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77655"/>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114824</xdr:rowOff>
    </xdr:from>
    <xdr:to>
      <xdr:col>76</xdr:col>
      <xdr:colOff>114300</xdr:colOff>
      <xdr:row>57</xdr:row>
      <xdr:rowOff>124996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87474"/>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102623</xdr:rowOff>
    </xdr:from>
    <xdr:to>
      <xdr:col>71</xdr:col>
      <xdr:colOff>177800</xdr:colOff>
      <xdr:row>57</xdr:row>
      <xdr:rowOff>114824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75273"/>
          <a:ext cx="8890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46134</xdr:rowOff>
    </xdr:from>
    <xdr:to>
      <xdr:col>85</xdr:col>
      <xdr:colOff>177800</xdr:colOff>
      <xdr:row>57</xdr:row>
      <xdr:rowOff>147734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24561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9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54205</xdr:rowOff>
    </xdr:from>
    <xdr:to>
      <xdr:col>81</xdr:col>
      <xdr:colOff>101600</xdr:colOff>
      <xdr:row>57</xdr:row>
      <xdr:rowOff>155805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146932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74196</xdr:rowOff>
    </xdr:from>
    <xdr:to>
      <xdr:col>76</xdr:col>
      <xdr:colOff>165100</xdr:colOff>
      <xdr:row>58</xdr:row>
      <xdr:rowOff>4346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166923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64024</xdr:rowOff>
    </xdr:from>
    <xdr:to>
      <xdr:col>72</xdr:col>
      <xdr:colOff>38100</xdr:colOff>
      <xdr:row>57</xdr:row>
      <xdr:rowOff>165624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3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156751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2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51823</xdr:rowOff>
    </xdr:from>
    <xdr:to>
      <xdr:col>67</xdr:col>
      <xdr:colOff>101600</xdr:colOff>
      <xdr:row>57</xdr:row>
      <xdr:rowOff>153423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144550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64674</xdr:rowOff>
    </xdr:from>
    <xdr:to>
      <xdr:col>85</xdr:col>
      <xdr:colOff>127000</xdr:colOff>
      <xdr:row>79</xdr:row>
      <xdr:rowOff>78201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09224"/>
          <a:ext cx="838200" cy="1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22275</xdr:rowOff>
    </xdr:from>
    <xdr:to>
      <xdr:col>81</xdr:col>
      <xdr:colOff>50800</xdr:colOff>
      <xdr:row>79</xdr:row>
      <xdr:rowOff>64674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66825"/>
          <a:ext cx="889000" cy="4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22275</xdr:rowOff>
    </xdr:from>
    <xdr:to>
      <xdr:col>76</xdr:col>
      <xdr:colOff>114300</xdr:colOff>
      <xdr:row>79</xdr:row>
      <xdr:rowOff>98433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66825"/>
          <a:ext cx="889000" cy="7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90539</xdr:rowOff>
    </xdr:from>
    <xdr:to>
      <xdr:col>71</xdr:col>
      <xdr:colOff>177800</xdr:colOff>
      <xdr:row>79</xdr:row>
      <xdr:rowOff>98433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35089"/>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27401</xdr:rowOff>
    </xdr:from>
    <xdr:to>
      <xdr:col>85</xdr:col>
      <xdr:colOff>177800</xdr:colOff>
      <xdr:row>79</xdr:row>
      <xdr:rowOff>129001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13874</xdr:rowOff>
    </xdr:from>
    <xdr:to>
      <xdr:col>81</xdr:col>
      <xdr:colOff>101600</xdr:colOff>
      <xdr:row>79</xdr:row>
      <xdr:rowOff>115474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5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132001</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33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142925</xdr:rowOff>
    </xdr:from>
    <xdr:to>
      <xdr:col>76</xdr:col>
      <xdr:colOff>165100</xdr:colOff>
      <xdr:row>79</xdr:row>
      <xdr:rowOff>73075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1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89602</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2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47633</xdr:rowOff>
    </xdr:from>
    <xdr:to>
      <xdr:col>72</xdr:col>
      <xdr:colOff>38100</xdr:colOff>
      <xdr:row>79</xdr:row>
      <xdr:rowOff>149233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140360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8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39739</xdr:rowOff>
    </xdr:from>
    <xdr:to>
      <xdr:col>67</xdr:col>
      <xdr:colOff>101600</xdr:colOff>
      <xdr:row>79</xdr:row>
      <xdr:rowOff>141339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8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132466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7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124848</xdr:rowOff>
    </xdr:from>
    <xdr:to>
      <xdr:col>85</xdr:col>
      <xdr:colOff>127000</xdr:colOff>
      <xdr:row>97</xdr:row>
      <xdr:rowOff>132105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55498"/>
          <a:ext cx="8382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124848</xdr:rowOff>
    </xdr:from>
    <xdr:to>
      <xdr:col>81</xdr:col>
      <xdr:colOff>50800</xdr:colOff>
      <xdr:row>97</xdr:row>
      <xdr:rowOff>154180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55498"/>
          <a:ext cx="889000" cy="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154180</xdr:rowOff>
    </xdr:from>
    <xdr:to>
      <xdr:col>76</xdr:col>
      <xdr:colOff>114300</xdr:colOff>
      <xdr:row>97</xdr:row>
      <xdr:rowOff>155352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84830"/>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146376</xdr:rowOff>
    </xdr:from>
    <xdr:to>
      <xdr:col>71</xdr:col>
      <xdr:colOff>177800</xdr:colOff>
      <xdr:row>97</xdr:row>
      <xdr:rowOff>155352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77026"/>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81305</xdr:rowOff>
    </xdr:from>
    <xdr:to>
      <xdr:col>85</xdr:col>
      <xdr:colOff>177800</xdr:colOff>
      <xdr:row>98</xdr:row>
      <xdr:rowOff>11455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59732</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9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74048</xdr:rowOff>
    </xdr:from>
    <xdr:to>
      <xdr:col>81</xdr:col>
      <xdr:colOff>101600</xdr:colOff>
      <xdr:row>98</xdr:row>
      <xdr:rowOff>4198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166775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79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103380</xdr:rowOff>
    </xdr:from>
    <xdr:to>
      <xdr:col>76</xdr:col>
      <xdr:colOff>165100</xdr:colOff>
      <xdr:row>98</xdr:row>
      <xdr:rowOff>33530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24657</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82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104552</xdr:rowOff>
    </xdr:from>
    <xdr:to>
      <xdr:col>72</xdr:col>
      <xdr:colOff>38100</xdr:colOff>
      <xdr:row>98</xdr:row>
      <xdr:rowOff>34702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25829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82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95576</xdr:rowOff>
    </xdr:from>
    <xdr:to>
      <xdr:col>67</xdr:col>
      <xdr:colOff>101600</xdr:colOff>
      <xdr:row>98</xdr:row>
      <xdr:rowOff>25726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16853</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1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総務費及び消防費については、大規模新規事業（庁舎建設事業、デジタル防災無線整備事業）の実施により増加している。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そのほかの費目については、類似団体平均から大きく乖離する項目はない。</a:t>
          </a:r>
        </a:p>
        <a:p>
          <a:r>
            <a:rPr kumimoji="1" lang="ja-JP" altLang="en-US" sz="1300">
              <a:latin typeface="ＭＳ Ｐゴシック" panose="020B0600070205080204" pitchFamily="50" charset="-128"/>
              <a:ea typeface="ＭＳ Ｐゴシック" panose="020B0600070205080204" pitchFamily="50" charset="-128"/>
            </a:rPr>
            <a:t>　今後も事務事業の見直しなど、経費の削減を図り財政の健全化を目指す。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実質収支は経費の節減などで標準財政規模に対する比率は上昇し、財政調整基金の取り崩しを行うことなく財政運営できた。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公営企業の施設整備は概ね行き届いているが、利用人口の減少により料金収入のみでの経営が難しいため、繰入をしている。今後も施設維持に係る費用等に対しての繰り入れを行わざるを得ない。</a:t>
          </a:r>
        </a:p>
        <a:p>
          <a:r>
            <a:rPr kumimoji="1" lang="ja-JP" altLang="en-US" sz="1400">
              <a:latin typeface="ＭＳ ゴシック" pitchFamily="49" charset="-128"/>
              <a:ea typeface="ＭＳ ゴシック" pitchFamily="49" charset="-128"/>
            </a:rPr>
            <a:t>　公営企業等会計も適正かつコストの削減を図るよう努め、普通会計への負担軽減を図る必要がある。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3849161</v>
      </c>
      <c r="BO4" s="431"/>
      <c r="BP4" s="431"/>
      <c r="BQ4" s="431"/>
      <c r="BR4" s="431"/>
      <c r="BS4" s="431"/>
      <c r="BT4" s="431"/>
      <c r="BU4" s="432"/>
      <c r="BV4" s="430">
        <v>3271641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7.5</v>
      </c>
      <c r="CU4" s="437"/>
      <c r="CV4" s="437"/>
      <c r="CW4" s="437"/>
      <c r="CX4" s="437"/>
      <c r="CY4" s="437"/>
      <c r="CZ4" s="437"/>
      <c r="DA4" s="438"/>
      <c r="DB4" s="436">
        <v>4</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3689426</v>
      </c>
      <c r="BO5" s="468"/>
      <c r="BP5" s="468"/>
      <c r="BQ5" s="468"/>
      <c r="BR5" s="468"/>
      <c r="BS5" s="468"/>
      <c r="BT5" s="468"/>
      <c r="BU5" s="469"/>
      <c r="BV5" s="467">
        <v>3171191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86.9</v>
      </c>
      <c r="CU5" s="465"/>
      <c r="CV5" s="465"/>
      <c r="CW5" s="465"/>
      <c r="CX5" s="465"/>
      <c r="CY5" s="465"/>
      <c r="CZ5" s="465"/>
      <c r="DA5" s="466"/>
      <c r="DB5" s="464">
        <v>90.2</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159735</v>
      </c>
      <c r="BO6" s="468"/>
      <c r="BP6" s="468"/>
      <c r="BQ6" s="468"/>
      <c r="BR6" s="468"/>
      <c r="BS6" s="468"/>
      <c r="BT6" s="468"/>
      <c r="BU6" s="469"/>
      <c r="BV6" s="467">
        <v>100450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90.2</v>
      </c>
      <c r="CU6" s="505"/>
      <c r="CV6" s="505"/>
      <c r="CW6" s="505"/>
      <c r="CX6" s="505"/>
      <c r="CY6" s="505"/>
      <c r="CZ6" s="505"/>
      <c r="DA6" s="506"/>
      <c r="DB6" s="504">
        <v>94.6</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7377</v>
      </c>
      <c r="BO7" s="468"/>
      <c r="BP7" s="468"/>
      <c r="BQ7" s="468"/>
      <c r="BR7" s="468"/>
      <c r="BS7" s="468"/>
      <c r="BT7" s="468"/>
      <c r="BU7" s="469"/>
      <c r="BV7" s="467">
        <v>19445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2018749</v>
      </c>
      <c r="CU7" s="468"/>
      <c r="CV7" s="468"/>
      <c r="CW7" s="468"/>
      <c r="CX7" s="468"/>
      <c r="CY7" s="468"/>
      <c r="CZ7" s="468"/>
      <c r="DA7" s="469"/>
      <c r="DB7" s="467">
        <v>2034934</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152358</v>
      </c>
      <c r="BO8" s="468"/>
      <c r="BP8" s="468"/>
      <c r="BQ8" s="468"/>
      <c r="BR8" s="468"/>
      <c r="BS8" s="468"/>
      <c r="BT8" s="468"/>
      <c r="BU8" s="469"/>
      <c r="BV8" s="467">
        <v>81005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0.33</v>
      </c>
      <c r="CU8" s="508"/>
      <c r="CV8" s="508"/>
      <c r="CW8" s="508"/>
      <c r="CX8" s="508"/>
      <c r="CY8" s="508"/>
      <c r="CZ8" s="508"/>
      <c r="DA8" s="509"/>
      <c r="DB8" s="507">
        <v>0.34</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3004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71353</v>
      </c>
      <c r="BO9" s="468"/>
      <c r="BP9" s="468"/>
      <c r="BQ9" s="468"/>
      <c r="BR9" s="468"/>
      <c r="BS9" s="468"/>
      <c r="BT9" s="468"/>
      <c r="BU9" s="469"/>
      <c r="BV9" s="467">
        <v>-70091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15.1</v>
      </c>
      <c r="CU9" s="465"/>
      <c r="CV9" s="465"/>
      <c r="CW9" s="465"/>
      <c r="CX9" s="465"/>
      <c r="CY9" s="465"/>
      <c r="CZ9" s="465"/>
      <c r="DA9" s="466"/>
      <c r="DB9" s="464">
        <v>16.399999999999999</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117</v>
      </c>
      <c r="M10" s="497"/>
      <c r="N10" s="497"/>
      <c r="O10" s="497"/>
      <c r="P10" s="497"/>
      <c r="Q10" s="498"/>
      <c r="R10" s="518">
        <v>3379</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340</v>
      </c>
      <c r="BO10" s="468"/>
      <c r="BP10" s="468"/>
      <c r="BQ10" s="468"/>
      <c r="BR10" s="468"/>
      <c r="BS10" s="468"/>
      <c r="BT10" s="468"/>
      <c r="BU10" s="469"/>
      <c r="BV10" s="467">
        <v>308</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
      <c r="A12" s="187"/>
      <c r="B12" s="527" t="s">
        <v>130</v>
      </c>
      <c r="C12" s="528"/>
      <c r="D12" s="528"/>
      <c r="E12" s="528"/>
      <c r="F12" s="528"/>
      <c r="G12" s="528"/>
      <c r="H12" s="528"/>
      <c r="I12" s="528"/>
      <c r="J12" s="528"/>
      <c r="K12" s="529"/>
      <c r="L12" s="536" t="s">
        <v>131</v>
      </c>
      <c r="M12" s="537"/>
      <c r="N12" s="537"/>
      <c r="O12" s="537"/>
      <c r="P12" s="537"/>
      <c r="Q12" s="538"/>
      <c r="R12" s="539">
        <v>2849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2837</v>
      </c>
      <c r="S13" s="552"/>
      <c r="T13" s="552"/>
      <c r="U13" s="552"/>
      <c r="V13" s="553"/>
      <c r="W13" s="483" t="s">
        <v>140</v>
      </c>
      <c r="X13" s="484"/>
      <c r="Y13" s="484"/>
      <c r="Z13" s="484"/>
      <c r="AA13" s="484"/>
      <c r="AB13" s="474"/>
      <c r="AC13" s="518">
        <v>473</v>
      </c>
      <c r="AD13" s="519"/>
      <c r="AE13" s="519"/>
      <c r="AF13" s="519"/>
      <c r="AG13" s="561"/>
      <c r="AH13" s="518">
        <v>518</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71693</v>
      </c>
      <c r="BO13" s="468"/>
      <c r="BP13" s="468"/>
      <c r="BQ13" s="468"/>
      <c r="BR13" s="468"/>
      <c r="BS13" s="468"/>
      <c r="BT13" s="468"/>
      <c r="BU13" s="469"/>
      <c r="BV13" s="467">
        <v>-69783</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13.4</v>
      </c>
      <c r="CU13" s="465"/>
      <c r="CV13" s="465"/>
      <c r="CW13" s="465"/>
      <c r="CX13" s="465"/>
      <c r="CY13" s="465"/>
      <c r="CZ13" s="465"/>
      <c r="DA13" s="466"/>
      <c r="DB13" s="464">
        <v>12.6</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145</v>
      </c>
      <c r="M14" s="549"/>
      <c r="N14" s="549"/>
      <c r="O14" s="549"/>
      <c r="P14" s="549"/>
      <c r="Q14" s="550"/>
      <c r="R14" s="551">
        <v>2941</v>
      </c>
      <c r="S14" s="552"/>
      <c r="T14" s="552"/>
      <c r="U14" s="552"/>
      <c r="V14" s="553"/>
      <c r="W14" s="457"/>
      <c r="X14" s="458"/>
      <c r="Y14" s="458"/>
      <c r="Z14" s="458"/>
      <c r="AA14" s="458"/>
      <c r="AB14" s="447"/>
      <c r="AC14" s="554">
        <v>28.4</v>
      </c>
      <c r="AD14" s="555"/>
      <c r="AE14" s="555"/>
      <c r="AF14" s="555"/>
      <c r="AG14" s="556"/>
      <c r="AH14" s="554">
        <v>29.7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81.900000000000006</v>
      </c>
      <c r="CU14" s="566"/>
      <c r="CV14" s="566"/>
      <c r="CW14" s="566"/>
      <c r="CX14" s="566"/>
      <c r="CY14" s="566"/>
      <c r="CZ14" s="566"/>
      <c r="DA14" s="567"/>
      <c r="DB14" s="565">
        <v>71.3</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147</v>
      </c>
      <c r="N15" s="559"/>
      <c r="O15" s="559"/>
      <c r="P15" s="559"/>
      <c r="Q15" s="560"/>
      <c r="R15" s="551">
        <v>2928</v>
      </c>
      <c r="S15" s="552"/>
      <c r="T15" s="552"/>
      <c r="U15" s="552"/>
      <c r="V15" s="553"/>
      <c r="W15" s="483" t="s">
        <v>148</v>
      </c>
      <c r="X15" s="484"/>
      <c r="Y15" s="484"/>
      <c r="Z15" s="484"/>
      <c r="AA15" s="484"/>
      <c r="AB15" s="474"/>
      <c r="AC15" s="518">
        <v>323</v>
      </c>
      <c r="AD15" s="519"/>
      <c r="AE15" s="519"/>
      <c r="AF15" s="519"/>
      <c r="AG15" s="561"/>
      <c r="AH15" s="518">
        <v>334</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545424</v>
      </c>
      <c r="BO15" s="431"/>
      <c r="BP15" s="431"/>
      <c r="BQ15" s="431"/>
      <c r="BR15" s="431"/>
      <c r="BS15" s="431"/>
      <c r="BT15" s="431"/>
      <c r="BU15" s="432"/>
      <c r="BV15" s="430">
        <v>631503</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19.399999999999999</v>
      </c>
      <c r="AD16" s="555"/>
      <c r="AE16" s="555"/>
      <c r="AF16" s="555"/>
      <c r="AG16" s="556"/>
      <c r="AH16" s="554">
        <v>19.100000000000001</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1786775</v>
      </c>
      <c r="BO16" s="468"/>
      <c r="BP16" s="468"/>
      <c r="BQ16" s="468"/>
      <c r="BR16" s="468"/>
      <c r="BS16" s="468"/>
      <c r="BT16" s="468"/>
      <c r="BU16" s="469"/>
      <c r="BV16" s="467">
        <v>1754812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868</v>
      </c>
      <c r="AD17" s="519"/>
      <c r="AE17" s="519"/>
      <c r="AF17" s="519"/>
      <c r="AG17" s="561"/>
      <c r="AH17" s="518">
        <v>894</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702320</v>
      </c>
      <c r="BO17" s="468"/>
      <c r="BP17" s="468"/>
      <c r="BQ17" s="468"/>
      <c r="BR17" s="468"/>
      <c r="BS17" s="468"/>
      <c r="BT17" s="468"/>
      <c r="BU17" s="469"/>
      <c r="BV17" s="467">
        <v>818922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158</v>
      </c>
      <c r="C18" s="510"/>
      <c r="D18" s="510"/>
      <c r="E18" s="582"/>
      <c r="F18" s="582"/>
      <c r="G18" s="582"/>
      <c r="H18" s="582"/>
      <c r="I18" s="582"/>
      <c r="J18" s="582"/>
      <c r="K18" s="582"/>
      <c r="L18" s="583">
        <v>124.52</v>
      </c>
      <c r="M18" s="583"/>
      <c r="N18" s="583"/>
      <c r="O18" s="583"/>
      <c r="P18" s="583"/>
      <c r="Q18" s="583"/>
      <c r="R18" s="584"/>
      <c r="S18" s="584"/>
      <c r="T18" s="584"/>
      <c r="U18" s="584"/>
      <c r="V18" s="585"/>
      <c r="W18" s="485"/>
      <c r="X18" s="486"/>
      <c r="Y18" s="486"/>
      <c r="Z18" s="486"/>
      <c r="AA18" s="486"/>
      <c r="AB18" s="477"/>
      <c r="AC18" s="586">
        <v>52.2</v>
      </c>
      <c r="AD18" s="587"/>
      <c r="AE18" s="587"/>
      <c r="AF18" s="587"/>
      <c r="AG18" s="588"/>
      <c r="AH18" s="586">
        <v>51.2</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1844189</v>
      </c>
      <c r="BO18" s="468"/>
      <c r="BP18" s="468"/>
      <c r="BQ18" s="468"/>
      <c r="BR18" s="468"/>
      <c r="BS18" s="468"/>
      <c r="BT18" s="468"/>
      <c r="BU18" s="469"/>
      <c r="BV18" s="467">
        <v>1826411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160</v>
      </c>
      <c r="C19" s="510"/>
      <c r="D19" s="510"/>
      <c r="E19" s="582"/>
      <c r="F19" s="582"/>
      <c r="G19" s="582"/>
      <c r="H19" s="582"/>
      <c r="I19" s="582"/>
      <c r="J19" s="582"/>
      <c r="K19" s="582"/>
      <c r="L19" s="590">
        <v>24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2475262</v>
      </c>
      <c r="BO19" s="468"/>
      <c r="BP19" s="468"/>
      <c r="BQ19" s="468"/>
      <c r="BR19" s="468"/>
      <c r="BS19" s="468"/>
      <c r="BT19" s="468"/>
      <c r="BU19" s="469"/>
      <c r="BV19" s="467">
        <v>2419518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162</v>
      </c>
      <c r="C20" s="510"/>
      <c r="D20" s="510"/>
      <c r="E20" s="582"/>
      <c r="F20" s="582"/>
      <c r="G20" s="582"/>
      <c r="H20" s="582"/>
      <c r="I20" s="582"/>
      <c r="J20" s="582"/>
      <c r="K20" s="582"/>
      <c r="L20" s="590">
        <v>1010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4087927</v>
      </c>
      <c r="BO23" s="468"/>
      <c r="BP23" s="468"/>
      <c r="BQ23" s="468"/>
      <c r="BR23" s="468"/>
      <c r="BS23" s="468"/>
      <c r="BT23" s="468"/>
      <c r="BU23" s="469"/>
      <c r="BV23" s="467">
        <v>3758976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171</v>
      </c>
      <c r="F24" s="497"/>
      <c r="G24" s="497"/>
      <c r="H24" s="497"/>
      <c r="I24" s="497"/>
      <c r="J24" s="497"/>
      <c r="K24" s="498"/>
      <c r="L24" s="518">
        <v>1</v>
      </c>
      <c r="M24" s="519"/>
      <c r="N24" s="519"/>
      <c r="O24" s="519"/>
      <c r="P24" s="561"/>
      <c r="Q24" s="518">
        <v>8100</v>
      </c>
      <c r="R24" s="519"/>
      <c r="S24" s="519"/>
      <c r="T24" s="519"/>
      <c r="U24" s="519"/>
      <c r="V24" s="561"/>
      <c r="W24" s="620"/>
      <c r="X24" s="608"/>
      <c r="Y24" s="609"/>
      <c r="Z24" s="517" t="s">
        <v>172</v>
      </c>
      <c r="AA24" s="497"/>
      <c r="AB24" s="497"/>
      <c r="AC24" s="497"/>
      <c r="AD24" s="497"/>
      <c r="AE24" s="497"/>
      <c r="AF24" s="497"/>
      <c r="AG24" s="498"/>
      <c r="AH24" s="518">
        <v>60</v>
      </c>
      <c r="AI24" s="519"/>
      <c r="AJ24" s="519"/>
      <c r="AK24" s="519"/>
      <c r="AL24" s="561"/>
      <c r="AM24" s="518">
        <v>168120</v>
      </c>
      <c r="AN24" s="519"/>
      <c r="AO24" s="519"/>
      <c r="AP24" s="519"/>
      <c r="AQ24" s="519"/>
      <c r="AR24" s="561"/>
      <c r="AS24" s="518">
        <v>2802</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3498068</v>
      </c>
      <c r="BO24" s="468"/>
      <c r="BP24" s="468"/>
      <c r="BQ24" s="468"/>
      <c r="BR24" s="468"/>
      <c r="BS24" s="468"/>
      <c r="BT24" s="468"/>
      <c r="BU24" s="469"/>
      <c r="BV24" s="467">
        <v>3445130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174</v>
      </c>
      <c r="F25" s="497"/>
      <c r="G25" s="497"/>
      <c r="H25" s="497"/>
      <c r="I25" s="497"/>
      <c r="J25" s="497"/>
      <c r="K25" s="498"/>
      <c r="L25" s="518">
        <v>1</v>
      </c>
      <c r="M25" s="519"/>
      <c r="N25" s="519"/>
      <c r="O25" s="519"/>
      <c r="P25" s="561"/>
      <c r="Q25" s="518">
        <v>6480</v>
      </c>
      <c r="R25" s="519"/>
      <c r="S25" s="519"/>
      <c r="T25" s="519"/>
      <c r="U25" s="519"/>
      <c r="V25" s="561"/>
      <c r="W25" s="620"/>
      <c r="X25" s="608"/>
      <c r="Y25" s="609"/>
      <c r="Z25" s="517" t="s">
        <v>175</v>
      </c>
      <c r="AA25" s="497"/>
      <c r="AB25" s="497"/>
      <c r="AC25" s="497"/>
      <c r="AD25" s="497"/>
      <c r="AE25" s="497"/>
      <c r="AF25" s="497"/>
      <c r="AG25" s="498"/>
      <c r="AH25" s="518" t="s">
        <v>137</v>
      </c>
      <c r="AI25" s="519"/>
      <c r="AJ25" s="519"/>
      <c r="AK25" s="519"/>
      <c r="AL25" s="561"/>
      <c r="AM25" s="518" t="s">
        <v>137</v>
      </c>
      <c r="AN25" s="519"/>
      <c r="AO25" s="519"/>
      <c r="AP25" s="519"/>
      <c r="AQ25" s="519"/>
      <c r="AR25" s="561"/>
      <c r="AS25" s="518" t="s">
        <v>138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1231176</v>
      </c>
      <c r="BO25" s="431"/>
      <c r="BP25" s="431"/>
      <c r="BQ25" s="431"/>
      <c r="BR25" s="431"/>
      <c r="BS25" s="431"/>
      <c r="BT25" s="431"/>
      <c r="BU25" s="432"/>
      <c r="BV25" s="430">
        <v>547547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177</v>
      </c>
      <c r="F26" s="497"/>
      <c r="G26" s="497"/>
      <c r="H26" s="497"/>
      <c r="I26" s="497"/>
      <c r="J26" s="497"/>
      <c r="K26" s="498"/>
      <c r="L26" s="518">
        <v>1</v>
      </c>
      <c r="M26" s="519"/>
      <c r="N26" s="519"/>
      <c r="O26" s="519"/>
      <c r="P26" s="561"/>
      <c r="Q26" s="518">
        <v>5880</v>
      </c>
      <c r="R26" s="519"/>
      <c r="S26" s="519"/>
      <c r="T26" s="519"/>
      <c r="U26" s="519"/>
      <c r="V26" s="561"/>
      <c r="W26" s="620"/>
      <c r="X26" s="608"/>
      <c r="Y26" s="609"/>
      <c r="Z26" s="517" t="s">
        <v>178</v>
      </c>
      <c r="AA26" s="630"/>
      <c r="AB26" s="630"/>
      <c r="AC26" s="630"/>
      <c r="AD26" s="630"/>
      <c r="AE26" s="630"/>
      <c r="AF26" s="630"/>
      <c r="AG26" s="631"/>
      <c r="AH26" s="518" t="s">
        <v>137</v>
      </c>
      <c r="AI26" s="519"/>
      <c r="AJ26" s="519"/>
      <c r="AK26" s="519"/>
      <c r="AL26" s="561"/>
      <c r="AM26" s="518" t="s">
        <v>137</v>
      </c>
      <c r="AN26" s="519"/>
      <c r="AO26" s="519"/>
      <c r="AP26" s="519"/>
      <c r="AQ26" s="519"/>
      <c r="AR26" s="561"/>
      <c r="AS26" s="518" t="s">
        <v>138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180</v>
      </c>
      <c r="F27" s="497"/>
      <c r="G27" s="497"/>
      <c r="H27" s="497"/>
      <c r="I27" s="497"/>
      <c r="J27" s="497"/>
      <c r="K27" s="498"/>
      <c r="L27" s="518">
        <v>1</v>
      </c>
      <c r="M27" s="519"/>
      <c r="N27" s="519"/>
      <c r="O27" s="519"/>
      <c r="P27" s="561"/>
      <c r="Q27" s="518">
        <v>3160</v>
      </c>
      <c r="R27" s="519"/>
      <c r="S27" s="519"/>
      <c r="T27" s="519"/>
      <c r="U27" s="519"/>
      <c r="V27" s="561"/>
      <c r="W27" s="620"/>
      <c r="X27" s="608"/>
      <c r="Y27" s="609"/>
      <c r="Z27" s="517" t="s">
        <v>181</v>
      </c>
      <c r="AA27" s="497"/>
      <c r="AB27" s="497"/>
      <c r="AC27" s="497"/>
      <c r="AD27" s="497"/>
      <c r="AE27" s="497"/>
      <c r="AF27" s="497"/>
      <c r="AG27" s="498"/>
      <c r="AH27" s="518">
        <v>1</v>
      </c>
      <c r="AI27" s="519"/>
      <c r="AJ27" s="519"/>
      <c r="AK27" s="519"/>
      <c r="AL27" s="561"/>
      <c r="AM27" s="518" t="s">
        <v>182</v>
      </c>
      <c r="AN27" s="519"/>
      <c r="AO27" s="519"/>
      <c r="AP27" s="519"/>
      <c r="AQ27" s="519"/>
      <c r="AR27" s="561"/>
      <c r="AS27" s="518" t="s">
        <v>183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93482</v>
      </c>
      <c r="BO27" s="644"/>
      <c r="BP27" s="644"/>
      <c r="BQ27" s="644"/>
      <c r="BR27" s="644"/>
      <c r="BS27" s="644"/>
      <c r="BT27" s="644"/>
      <c r="BU27" s="645"/>
      <c r="BV27" s="643">
        <v>93482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185</v>
      </c>
      <c r="F28" s="497"/>
      <c r="G28" s="497"/>
      <c r="H28" s="497"/>
      <c r="I28" s="497"/>
      <c r="J28" s="497"/>
      <c r="K28" s="498"/>
      <c r="L28" s="518">
        <v>1</v>
      </c>
      <c r="M28" s="519"/>
      <c r="N28" s="519"/>
      <c r="O28" s="519"/>
      <c r="P28" s="561"/>
      <c r="Q28" s="518">
        <v>2350</v>
      </c>
      <c r="R28" s="519"/>
      <c r="S28" s="519"/>
      <c r="T28" s="519"/>
      <c r="U28" s="519"/>
      <c r="V28" s="561"/>
      <c r="W28" s="620"/>
      <c r="X28" s="608"/>
      <c r="Y28" s="609"/>
      <c r="Z28" s="517" t="s">
        <v>186</v>
      </c>
      <c r="AA28" s="497"/>
      <c r="AB28" s="497"/>
      <c r="AC28" s="497"/>
      <c r="AD28" s="497"/>
      <c r="AE28" s="497"/>
      <c r="AF28" s="497"/>
      <c r="AG28" s="498"/>
      <c r="AH28" s="518" t="s">
        <v>137</v>
      </c>
      <c r="AI28" s="519"/>
      <c r="AJ28" s="519"/>
      <c r="AK28" s="519"/>
      <c r="AL28" s="561"/>
      <c r="AM28" s="518" t="s">
        <v>138</v>
      </c>
      <c r="AN28" s="519"/>
      <c r="AO28" s="519"/>
      <c r="AP28" s="519"/>
      <c r="AQ28" s="519"/>
      <c r="AR28" s="561"/>
      <c r="AS28" s="518" t="s">
        <v>137</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899320</v>
      </c>
      <c r="BO28" s="431"/>
      <c r="BP28" s="431"/>
      <c r="BQ28" s="431"/>
      <c r="BR28" s="431"/>
      <c r="BS28" s="431"/>
      <c r="BT28" s="431"/>
      <c r="BU28" s="432"/>
      <c r="BV28" s="430">
        <v>898980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188</v>
      </c>
      <c r="F29" s="497"/>
      <c r="G29" s="497"/>
      <c r="H29" s="497"/>
      <c r="I29" s="497"/>
      <c r="J29" s="497"/>
      <c r="K29" s="498"/>
      <c r="L29" s="518">
        <v>8</v>
      </c>
      <c r="M29" s="519"/>
      <c r="N29" s="519"/>
      <c r="O29" s="519"/>
      <c r="P29" s="561"/>
      <c r="Q29" s="518">
        <v>2210</v>
      </c>
      <c r="R29" s="519"/>
      <c r="S29" s="519"/>
      <c r="T29" s="519"/>
      <c r="U29" s="519"/>
      <c r="V29" s="561"/>
      <c r="W29" s="621"/>
      <c r="X29" s="622"/>
      <c r="Y29" s="623"/>
      <c r="Z29" s="517" t="s">
        <v>189</v>
      </c>
      <c r="AA29" s="497"/>
      <c r="AB29" s="497"/>
      <c r="AC29" s="497"/>
      <c r="AD29" s="497"/>
      <c r="AE29" s="497"/>
      <c r="AF29" s="497"/>
      <c r="AG29" s="498"/>
      <c r="AH29" s="518">
        <v>61</v>
      </c>
      <c r="AI29" s="519"/>
      <c r="AJ29" s="519"/>
      <c r="AK29" s="519"/>
      <c r="AL29" s="561"/>
      <c r="AM29" s="518">
        <v>172050</v>
      </c>
      <c r="AN29" s="519"/>
      <c r="AO29" s="519"/>
      <c r="AP29" s="519"/>
      <c r="AQ29" s="519"/>
      <c r="AR29" s="561"/>
      <c r="AS29" s="518">
        <v>2820</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89646</v>
      </c>
      <c r="BO29" s="468"/>
      <c r="BP29" s="468"/>
      <c r="BQ29" s="468"/>
      <c r="BR29" s="468"/>
      <c r="BS29" s="468"/>
      <c r="BT29" s="468"/>
      <c r="BU29" s="469"/>
      <c r="BV29" s="467">
        <v>89582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95.4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401422</v>
      </c>
      <c r="BO30" s="644"/>
      <c r="BP30" s="644"/>
      <c r="BQ30" s="644"/>
      <c r="BR30" s="644"/>
      <c r="BS30" s="644"/>
      <c r="BT30" s="644"/>
      <c r="BU30" s="645"/>
      <c r="BV30" s="643">
        <v>439855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200</v>
      </c>
      <c r="AN33" s="491"/>
      <c r="AO33" s="456" t="s">
        <v>199</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198</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国民健康保険（事業勘定）</v>
      </c>
      <c r="X34" s="657"/>
      <c r="Y34" s="657"/>
      <c r="Z34" s="657"/>
      <c r="AA34" s="657"/>
      <c r="AB34" s="657"/>
      <c r="AC34" s="657"/>
      <c r="AD34" s="657"/>
      <c r="AE34" s="657"/>
      <c r="AF34" s="657"/>
      <c r="AG34" s="657"/>
      <c r="AH34" s="657"/>
      <c r="AI34" s="657"/>
      <c r="AJ34" s="657"/>
      <c r="AK34" s="657"/>
      <c r="AL34" s="214"/>
      <c r="AM34" s="656">
        <f>IF(AO34="","",MAX(C34:D43,U34:V43)+1)</f>
        <v>10</v>
      </c>
      <c r="AN34" s="656"/>
      <c r="AO34" s="657" t="str">
        <f>IF('各会計、関係団体の財政状況及び健全化判断比率'!B34="","",'各会計、関係団体の財政状況及び健全化判断比率'!B34)</f>
        <v>簡易水道事業</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IF('各会計、関係団体の財政状況及び健全化判断比率'!B36="","",'各会計、関係団体の財政状況及び健全化判断比率'!B36)</f>
        <v>索道事業</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鳥取県町村総合事務組合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江府町地域振興</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住宅新築資金等貸付事業</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国民健康保険（施設勘定）</v>
      </c>
      <c r="X35" s="657"/>
      <c r="Y35" s="657"/>
      <c r="Z35" s="657"/>
      <c r="AA35" s="657"/>
      <c r="AB35" s="657"/>
      <c r="AC35" s="657"/>
      <c r="AD35" s="657"/>
      <c r="AE35" s="657"/>
      <c r="AF35" s="657"/>
      <c r="AG35" s="657"/>
      <c r="AH35" s="657"/>
      <c r="AI35" s="657"/>
      <c r="AJ35" s="657"/>
      <c r="AK35" s="657"/>
      <c r="AL35" s="214"/>
      <c r="AM35" s="656">
        <f t="shared" ref="AM35:AM43" si="0">IF(AO35="","",AM34+1)</f>
        <v>11</v>
      </c>
      <c r="AN35" s="656"/>
      <c r="AO35" s="657" t="str">
        <f>IF('各会計、関係団体の財政状況及び健全化判断比率'!B35="","",'各会計、関係団体の財政状況及び健全化判断比率'!B35)</f>
        <v>下水道等事業</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日野町江府町日南町衛生施設組合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西部情報公開・個人情報保護審査会</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介護保険事業（保険事業勘定）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鳥取県西部広域行政管理組合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介護保険事業（サービス事業勘定）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鳥取県後期高齢者医療広域連合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8</v>
      </c>
      <c r="V38" s="656"/>
      <c r="W38" s="657" t="str">
        <f>IF('各会計、関係団体の財政状況及び健全化判断比率'!B32="","",'各会計、関係団体の財政状況及び健全化判断比率'!B32)</f>
        <v>介護老人保健施設</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鳥取県後期高齢者医療広域連合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f t="shared" si="4"/>
        <v>9</v>
      </c>
      <c r="V39" s="656"/>
      <c r="W39" s="657" t="str">
        <f>IF('各会計、関係団体の財政状況及び健全化判断比率'!B33="","",'各会計、関係団体の財政状況及び健全化判断比率'!B33)</f>
        <v>後期高齢者医療</v>
      </c>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日野病院組合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4cEoX/jW0dv6UqLUhigw0WIx4VnOQw1eP/2GKb2LN3XbZl7+ClARovcxb5vCOIaPwfal3ASt3EsIxP7BY4I/TQ==" saltValue="sLigUEg8jBaOkVbrYrpfP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48" t="s">
        <v>572</v>
      </c>
      <c r="D34" s="1248"/>
      <c r="E34" s="1249"/>
      <c r="F34" s="32">
        <v>10.42</v>
      </c>
      <c r="G34" s="33">
        <v>11.42</v>
      </c>
      <c r="H34" s="33">
        <v>7.37</v>
      </c>
      <c r="I34" s="33">
        <v>3.9</v>
      </c>
      <c r="J34" s="34">
        <v>7.47</v>
      </c>
      <c r="K34" s="22"/>
      <c r="L34" s="22"/>
      <c r="M34" s="22"/>
      <c r="N34" s="22"/>
      <c r="O34" s="22"/>
      <c r="P34" s="22"/>
    </row>
    <row r="35" spans="1:16" ht="39" customHeight="1" x14ac:dyDescent="0.2">
      <c r="A35" s="22"/>
      <c r="B35" s="35"/>
      <c r="C35" s="1242" t="s">
        <v>573</v>
      </c>
      <c r="D35" s="1243"/>
      <c r="E35" s="1244"/>
      <c r="F35" s="36">
        <v>1.1000000000000001</v>
      </c>
      <c r="G35" s="37">
        <v>1.89</v>
      </c>
      <c r="H35" s="37">
        <v>2.37</v>
      </c>
      <c r="I35" s="37">
        <v>2.33</v>
      </c>
      <c r="J35" s="38">
        <v>2.38</v>
      </c>
      <c r="K35" s="22"/>
      <c r="L35" s="22"/>
      <c r="M35" s="22"/>
      <c r="N35" s="22"/>
      <c r="O35" s="22"/>
      <c r="P35" s="22"/>
    </row>
    <row r="36" spans="1:16" ht="39" customHeight="1" x14ac:dyDescent="0.2">
      <c r="A36" s="22"/>
      <c r="B36" s="35"/>
      <c r="C36" s="1242" t="s">
        <v>574</v>
      </c>
      <c r="D36" s="1243"/>
      <c r="E36" s="1244"/>
      <c r="F36" s="36" t="s">
        <v>524</v>
      </c>
      <c r="G36" s="37" t="s">
        <v>524</v>
      </c>
      <c r="H36" s="37" t="s">
        <v>524</v>
      </c>
      <c r="I36" s="37">
        <v>1.01</v>
      </c>
      <c r="J36" s="38">
        <v>1.22</v>
      </c>
      <c r="K36" s="22"/>
      <c r="L36" s="22"/>
      <c r="M36" s="22"/>
      <c r="N36" s="22"/>
      <c r="O36" s="22"/>
      <c r="P36" s="22"/>
    </row>
    <row r="37" spans="1:16" ht="39" customHeight="1" x14ac:dyDescent="0.2">
      <c r="A37" s="22"/>
      <c r="B37" s="35"/>
      <c r="C37" s="1242" t="s">
        <v>575</v>
      </c>
      <c r="D37" s="1243"/>
      <c r="E37" s="1244"/>
      <c r="F37" s="36">
        <v>0.11</v>
      </c>
      <c r="G37" s="37">
        <v>0.05</v>
      </c>
      <c r="H37" s="37">
        <v>0.02</v>
      </c>
      <c r="I37" s="37">
        <v>0.78</v>
      </c>
      <c r="J37" s="38">
        <v>0.93</v>
      </c>
      <c r="K37" s="22"/>
      <c r="L37" s="22"/>
      <c r="M37" s="22"/>
      <c r="N37" s="22"/>
      <c r="O37" s="22"/>
      <c r="P37" s="22"/>
    </row>
    <row r="38" spans="1:16" ht="39" customHeight="1" x14ac:dyDescent="0.2">
      <c r="A38" s="22"/>
      <c r="B38" s="35"/>
      <c r="C38" s="1242" t="s">
        <v>576</v>
      </c>
      <c r="D38" s="1243"/>
      <c r="E38" s="1244"/>
      <c r="F38" s="36" t="s">
        <v>577</v>
      </c>
      <c r="G38" s="37">
        <v>0.02</v>
      </c>
      <c r="H38" s="37">
        <v>0.45</v>
      </c>
      <c r="I38" s="37">
        <v>0.01</v>
      </c>
      <c r="J38" s="38">
        <v>0.25</v>
      </c>
      <c r="K38" s="22"/>
      <c r="L38" s="22"/>
      <c r="M38" s="22"/>
      <c r="N38" s="22"/>
      <c r="O38" s="22"/>
      <c r="P38" s="22"/>
    </row>
    <row r="39" spans="1:16" ht="39" customHeight="1" x14ac:dyDescent="0.2">
      <c r="A39" s="22"/>
      <c r="B39" s="35"/>
      <c r="C39" s="1242" t="s">
        <v>578</v>
      </c>
      <c r="D39" s="1243"/>
      <c r="E39" s="1244"/>
      <c r="F39" s="36">
        <v>0.03</v>
      </c>
      <c r="G39" s="37">
        <v>0.04</v>
      </c>
      <c r="H39" s="37">
        <v>0.05</v>
      </c>
      <c r="I39" s="37">
        <v>7.0000000000000007E-2</v>
      </c>
      <c r="J39" s="38">
        <v>0.05</v>
      </c>
      <c r="K39" s="22"/>
      <c r="L39" s="22"/>
      <c r="M39" s="22"/>
      <c r="N39" s="22"/>
      <c r="O39" s="22"/>
      <c r="P39" s="22"/>
    </row>
    <row r="40" spans="1:16" ht="39" customHeight="1" x14ac:dyDescent="0.2">
      <c r="A40" s="22"/>
      <c r="B40" s="35"/>
      <c r="C40" s="1242" t="s">
        <v>579</v>
      </c>
      <c r="D40" s="1243"/>
      <c r="E40" s="1244"/>
      <c r="F40" s="36">
        <v>0.37</v>
      </c>
      <c r="G40" s="37">
        <v>0.27</v>
      </c>
      <c r="H40" s="37">
        <v>0.03</v>
      </c>
      <c r="I40" s="37">
        <v>0.04</v>
      </c>
      <c r="J40" s="38">
        <v>0.04</v>
      </c>
      <c r="K40" s="22"/>
      <c r="L40" s="22"/>
      <c r="M40" s="22"/>
      <c r="N40" s="22"/>
      <c r="O40" s="22"/>
      <c r="P40" s="22"/>
    </row>
    <row r="41" spans="1:16" ht="39" customHeight="1" x14ac:dyDescent="0.2">
      <c r="A41" s="22"/>
      <c r="B41" s="35"/>
      <c r="C41" s="1242" t="s">
        <v>580</v>
      </c>
      <c r="D41" s="1243"/>
      <c r="E41" s="1244"/>
      <c r="F41" s="36">
        <v>0.02</v>
      </c>
      <c r="G41" s="37">
        <v>0.03</v>
      </c>
      <c r="H41" s="37">
        <v>0.04</v>
      </c>
      <c r="I41" s="37">
        <v>0.04</v>
      </c>
      <c r="J41" s="38">
        <v>0.02</v>
      </c>
      <c r="K41" s="22"/>
      <c r="L41" s="22"/>
      <c r="M41" s="22"/>
      <c r="N41" s="22"/>
      <c r="O41" s="22"/>
      <c r="P41" s="22"/>
    </row>
    <row r="42" spans="1:16" ht="39" customHeight="1" x14ac:dyDescent="0.2">
      <c r="A42" s="22"/>
      <c r="B42" s="39"/>
      <c r="C42" s="1242" t="s">
        <v>581</v>
      </c>
      <c r="D42" s="1243"/>
      <c r="E42" s="1244"/>
      <c r="F42" s="36" t="s">
        <v>524</v>
      </c>
      <c r="G42" s="37" t="s">
        <v>524</v>
      </c>
      <c r="H42" s="37" t="s">
        <v>524</v>
      </c>
      <c r="I42" s="37" t="s">
        <v>524</v>
      </c>
      <c r="J42" s="38" t="s">
        <v>524</v>
      </c>
      <c r="K42" s="22"/>
      <c r="L42" s="22"/>
      <c r="M42" s="22"/>
      <c r="N42" s="22"/>
      <c r="O42" s="22"/>
      <c r="P42" s="22"/>
    </row>
    <row r="43" spans="1:16" ht="39" customHeight="1" thickBot="1" x14ac:dyDescent="0.25">
      <c r="A43" s="22"/>
      <c r="B43" s="40"/>
      <c r="C43" s="1245" t="s">
        <v>582</v>
      </c>
      <c r="D43" s="1246"/>
      <c r="E43" s="1247"/>
      <c r="F43" s="41">
        <v>0.28999999999999998</v>
      </c>
      <c r="G43" s="42">
        <v>0.34</v>
      </c>
      <c r="H43" s="42">
        <v>2.35</v>
      </c>
      <c r="I43" s="42">
        <v>0</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9s3sraiHNTIzlbKtJdb8X6AOEH8mmXvFBl+R9al/S2/1Ge1mNveud7MsI3zv1MfHhsXW4/nKe0waFDExTg1m3w==" saltValue="8+L57gYiYvYeWZhS/vJT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398</v>
      </c>
      <c r="L45" s="60">
        <v>378</v>
      </c>
      <c r="M45" s="60">
        <v>370</v>
      </c>
      <c r="N45" s="60">
        <v>405</v>
      </c>
      <c r="O45" s="61">
        <v>382</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524</v>
      </c>
      <c r="L46" s="64" t="s">
        <v>524</v>
      </c>
      <c r="M46" s="64" t="s">
        <v>524</v>
      </c>
      <c r="N46" s="64" t="s">
        <v>524</v>
      </c>
      <c r="O46" s="65" t="s">
        <v>524</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524</v>
      </c>
      <c r="L47" s="64" t="s">
        <v>524</v>
      </c>
      <c r="M47" s="64" t="s">
        <v>524</v>
      </c>
      <c r="N47" s="64" t="s">
        <v>524</v>
      </c>
      <c r="O47" s="65" t="s">
        <v>524</v>
      </c>
      <c r="P47" s="48"/>
      <c r="Q47" s="48"/>
      <c r="R47" s="48"/>
      <c r="S47" s="48"/>
      <c r="T47" s="48"/>
      <c r="U47" s="48"/>
    </row>
    <row r="48" spans="1:21" ht="30.75" customHeight="1" x14ac:dyDescent="0.2">
      <c r="A48" s="48"/>
      <c r="B48" s="1252"/>
      <c r="C48" s="1253"/>
      <c r="D48" s="62"/>
      <c r="E48" s="1258" t="s">
        <v>15</v>
      </c>
      <c r="F48" s="1258"/>
      <c r="G48" s="1258"/>
      <c r="H48" s="1258"/>
      <c r="I48" s="1258"/>
      <c r="J48" s="1259"/>
      <c r="K48" s="63">
        <v>125</v>
      </c>
      <c r="L48" s="64">
        <v>165</v>
      </c>
      <c r="M48" s="64">
        <v>158</v>
      </c>
      <c r="N48" s="64">
        <v>166</v>
      </c>
      <c r="O48" s="65">
        <v>181</v>
      </c>
      <c r="P48" s="48"/>
      <c r="Q48" s="48"/>
      <c r="R48" s="48"/>
      <c r="S48" s="48"/>
      <c r="T48" s="48"/>
      <c r="U48" s="48"/>
    </row>
    <row r="49" spans="1:21" ht="30.75" customHeight="1" x14ac:dyDescent="0.2">
      <c r="A49" s="48"/>
      <c r="B49" s="1252"/>
      <c r="C49" s="1253"/>
      <c r="D49" s="62"/>
      <c r="E49" s="1258" t="s">
        <v>16</v>
      </c>
      <c r="F49" s="1258"/>
      <c r="G49" s="1258"/>
      <c r="H49" s="1258"/>
      <c r="I49" s="1258"/>
      <c r="J49" s="1259"/>
      <c r="K49" s="63">
        <v>24</v>
      </c>
      <c r="L49" s="64">
        <v>42</v>
      </c>
      <c r="M49" s="64">
        <v>47</v>
      </c>
      <c r="N49" s="64">
        <v>44</v>
      </c>
      <c r="O49" s="65">
        <v>42</v>
      </c>
      <c r="P49" s="48"/>
      <c r="Q49" s="48"/>
      <c r="R49" s="48"/>
      <c r="S49" s="48"/>
      <c r="T49" s="48"/>
      <c r="U49" s="48"/>
    </row>
    <row r="50" spans="1:21" ht="30.75" customHeight="1" x14ac:dyDescent="0.2">
      <c r="A50" s="48"/>
      <c r="B50" s="1252"/>
      <c r="C50" s="1253"/>
      <c r="D50" s="62"/>
      <c r="E50" s="1258" t="s">
        <v>17</v>
      </c>
      <c r="F50" s="1258"/>
      <c r="G50" s="1258"/>
      <c r="H50" s="1258"/>
      <c r="I50" s="1258"/>
      <c r="J50" s="1259"/>
      <c r="K50" s="63">
        <v>0</v>
      </c>
      <c r="L50" s="64">
        <v>0</v>
      </c>
      <c r="M50" s="64">
        <v>0</v>
      </c>
      <c r="N50" s="64">
        <v>0</v>
      </c>
      <c r="O50" s="65">
        <v>0</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524</v>
      </c>
      <c r="L51" s="64" t="s">
        <v>524</v>
      </c>
      <c r="M51" s="64" t="s">
        <v>524</v>
      </c>
      <c r="N51" s="64" t="s">
        <v>524</v>
      </c>
      <c r="O51" s="65" t="s">
        <v>524</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401</v>
      </c>
      <c r="L52" s="64">
        <v>390</v>
      </c>
      <c r="M52" s="64">
        <v>371</v>
      </c>
      <c r="N52" s="64">
        <v>377</v>
      </c>
      <c r="O52" s="65">
        <v>371</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146</v>
      </c>
      <c r="L53" s="69">
        <v>195</v>
      </c>
      <c r="M53" s="69">
        <v>204</v>
      </c>
      <c r="N53" s="69">
        <v>238</v>
      </c>
      <c r="O53" s="70">
        <v>234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66" t="s">
        <v>25</v>
      </c>
      <c r="C57" s="1267"/>
      <c r="D57" s="1270" t="s">
        <v>26</v>
      </c>
      <c r="E57" s="1271"/>
      <c r="F57" s="1271"/>
      <c r="G57" s="1271"/>
      <c r="H57" s="1271"/>
      <c r="I57" s="1271"/>
      <c r="J57" s="1272"/>
      <c r="K57" s="83"/>
      <c r="L57" s="84"/>
      <c r="M57" s="84"/>
      <c r="N57" s="84"/>
      <c r="O57" s="85"/>
    </row>
    <row r="58" spans="1:21" ht="31.5" customHeight="1" thickBot="1" x14ac:dyDescent="0.25">
      <c r="B58" s="1268"/>
      <c r="C58" s="1269"/>
      <c r="D58" s="1273" t="s">
        <v>27</v>
      </c>
      <c r="E58" s="1274"/>
      <c r="F58" s="1274"/>
      <c r="G58" s="1274"/>
      <c r="H58" s="1274"/>
      <c r="I58" s="1274"/>
      <c r="J58" s="127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HfZfZpRr5D1rtf+nqyy9IvpKQ0Rpppzw3PVPoMIavQB3qNLZqSyVVqPfq4RjGhImFgcbNFqnaXsQ+uzMxT7A==" saltValue="0qnKSb24YywdzK0Mboe1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76" t="s">
        <v>30</v>
      </c>
      <c r="C41" s="1277"/>
      <c r="D41" s="102"/>
      <c r="E41" s="1282" t="s">
        <v>31</v>
      </c>
      <c r="F41" s="1282"/>
      <c r="G41" s="1282"/>
      <c r="H41" s="1283"/>
      <c r="I41" s="103">
        <v>3862</v>
      </c>
      <c r="J41" s="104">
        <v>3931</v>
      </c>
      <c r="K41" s="104">
        <v>3893</v>
      </c>
      <c r="L41" s="104">
        <v>3759</v>
      </c>
      <c r="M41" s="105">
        <v>4088</v>
      </c>
    </row>
    <row r="42" spans="2:13" ht="27.75" customHeight="1" x14ac:dyDescent="0.2">
      <c r="B42" s="1278"/>
      <c r="C42" s="1279"/>
      <c r="D42" s="106"/>
      <c r="E42" s="1284" t="s">
        <v>32</v>
      </c>
      <c r="F42" s="1284"/>
      <c r="G42" s="1284"/>
      <c r="H42" s="1285"/>
      <c r="I42" s="107" t="s">
        <v>524</v>
      </c>
      <c r="J42" s="108" t="s">
        <v>524</v>
      </c>
      <c r="K42" s="108" t="s">
        <v>524</v>
      </c>
      <c r="L42" s="108" t="s">
        <v>524</v>
      </c>
      <c r="M42" s="109" t="s">
        <v>524</v>
      </c>
    </row>
    <row r="43" spans="2:13" ht="27.75" customHeight="1" x14ac:dyDescent="0.2">
      <c r="B43" s="1278"/>
      <c r="C43" s="1279"/>
      <c r="D43" s="106"/>
      <c r="E43" s="1284" t="s">
        <v>33</v>
      </c>
      <c r="F43" s="1284"/>
      <c r="G43" s="1284"/>
      <c r="H43" s="1285"/>
      <c r="I43" s="107">
        <v>2063</v>
      </c>
      <c r="J43" s="108">
        <v>2374</v>
      </c>
      <c r="K43" s="108">
        <v>2513</v>
      </c>
      <c r="L43" s="108">
        <v>2670</v>
      </c>
      <c r="M43" s="109">
        <v>2543</v>
      </c>
    </row>
    <row r="44" spans="2:13" ht="27.75" customHeight="1" x14ac:dyDescent="0.2">
      <c r="B44" s="1278"/>
      <c r="C44" s="1279"/>
      <c r="D44" s="106"/>
      <c r="E44" s="1284" t="s">
        <v>34</v>
      </c>
      <c r="F44" s="1284"/>
      <c r="G44" s="1284"/>
      <c r="H44" s="1285"/>
      <c r="I44" s="107">
        <v>244</v>
      </c>
      <c r="J44" s="108">
        <v>217</v>
      </c>
      <c r="K44" s="108">
        <v>182</v>
      </c>
      <c r="L44" s="108">
        <v>160</v>
      </c>
      <c r="M44" s="109">
        <v>131</v>
      </c>
    </row>
    <row r="45" spans="2:13" ht="27.75" customHeight="1" x14ac:dyDescent="0.2">
      <c r="B45" s="1278"/>
      <c r="C45" s="1279"/>
      <c r="D45" s="106"/>
      <c r="E45" s="1284" t="s">
        <v>35</v>
      </c>
      <c r="F45" s="1284"/>
      <c r="G45" s="1284"/>
      <c r="H45" s="1285"/>
      <c r="I45" s="107">
        <v>125</v>
      </c>
      <c r="J45" s="108">
        <v>21</v>
      </c>
      <c r="K45" s="108">
        <v>61</v>
      </c>
      <c r="L45" s="108">
        <v>14</v>
      </c>
      <c r="M45" s="109" t="s">
        <v>524</v>
      </c>
    </row>
    <row r="46" spans="2:13" ht="27.75" customHeight="1" x14ac:dyDescent="0.2">
      <c r="B46" s="1278"/>
      <c r="C46" s="1279"/>
      <c r="D46" s="110"/>
      <c r="E46" s="1284" t="s">
        <v>36</v>
      </c>
      <c r="F46" s="1284"/>
      <c r="G46" s="1284"/>
      <c r="H46" s="1285"/>
      <c r="I46" s="107">
        <v>6</v>
      </c>
      <c r="J46" s="108">
        <v>5</v>
      </c>
      <c r="K46" s="108">
        <v>4</v>
      </c>
      <c r="L46" s="108">
        <v>3</v>
      </c>
      <c r="M46" s="109">
        <v>2</v>
      </c>
    </row>
    <row r="47" spans="2:13" ht="27.75" customHeight="1" x14ac:dyDescent="0.2">
      <c r="B47" s="1278"/>
      <c r="C47" s="1279"/>
      <c r="D47" s="111"/>
      <c r="E47" s="1286" t="s">
        <v>37</v>
      </c>
      <c r="F47" s="1287"/>
      <c r="G47" s="1287"/>
      <c r="H47" s="1288"/>
      <c r="I47" s="107" t="s">
        <v>524</v>
      </c>
      <c r="J47" s="108" t="s">
        <v>524</v>
      </c>
      <c r="K47" s="108" t="s">
        <v>524</v>
      </c>
      <c r="L47" s="108" t="s">
        <v>524</v>
      </c>
      <c r="M47" s="109" t="s">
        <v>524</v>
      </c>
    </row>
    <row r="48" spans="2:13" ht="27.75" customHeight="1" x14ac:dyDescent="0.2">
      <c r="B48" s="1278"/>
      <c r="C48" s="1279"/>
      <c r="D48" s="106"/>
      <c r="E48" s="1284" t="s">
        <v>38</v>
      </c>
      <c r="F48" s="1284"/>
      <c r="G48" s="1284"/>
      <c r="H48" s="1285"/>
      <c r="I48" s="107" t="s">
        <v>524</v>
      </c>
      <c r="J48" s="108" t="s">
        <v>524</v>
      </c>
      <c r="K48" s="108" t="s">
        <v>524</v>
      </c>
      <c r="L48" s="108" t="s">
        <v>524</v>
      </c>
      <c r="M48" s="109" t="s">
        <v>524</v>
      </c>
    </row>
    <row r="49" spans="2:13" ht="27.75" customHeight="1" x14ac:dyDescent="0.2">
      <c r="B49" s="1280"/>
      <c r="C49" s="1281"/>
      <c r="D49" s="106"/>
      <c r="E49" s="1284" t="s">
        <v>39</v>
      </c>
      <c r="F49" s="1284"/>
      <c r="G49" s="1284"/>
      <c r="H49" s="1285"/>
      <c r="I49" s="107">
        <v>2</v>
      </c>
      <c r="J49" s="108" t="s">
        <v>524</v>
      </c>
      <c r="K49" s="108" t="s">
        <v>524</v>
      </c>
      <c r="L49" s="108" t="s">
        <v>524</v>
      </c>
      <c r="M49" s="109" t="s">
        <v>524</v>
      </c>
    </row>
    <row r="50" spans="2:13" ht="27.75" customHeight="1" x14ac:dyDescent="0.2">
      <c r="B50" s="1289" t="s">
        <v>40</v>
      </c>
      <c r="C50" s="1290"/>
      <c r="D50" s="112"/>
      <c r="E50" s="1284" t="s">
        <v>41</v>
      </c>
      <c r="F50" s="1284"/>
      <c r="G50" s="1284"/>
      <c r="H50" s="1285"/>
      <c r="I50" s="107">
        <v>1237</v>
      </c>
      <c r="J50" s="108">
        <v>1295</v>
      </c>
      <c r="K50" s="108">
        <v>1482</v>
      </c>
      <c r="L50" s="108">
        <v>1458</v>
      </c>
      <c r="M50" s="109">
        <v>1420</v>
      </c>
    </row>
    <row r="51" spans="2:13" ht="27.75" customHeight="1" x14ac:dyDescent="0.2">
      <c r="B51" s="1278"/>
      <c r="C51" s="1279"/>
      <c r="D51" s="106"/>
      <c r="E51" s="1284" t="s">
        <v>42</v>
      </c>
      <c r="F51" s="1284"/>
      <c r="G51" s="1284"/>
      <c r="H51" s="1285"/>
      <c r="I51" s="107">
        <v>32</v>
      </c>
      <c r="J51" s="108">
        <v>34</v>
      </c>
      <c r="K51" s="108">
        <v>30</v>
      </c>
      <c r="L51" s="108">
        <v>21</v>
      </c>
      <c r="M51" s="109">
        <v>12</v>
      </c>
    </row>
    <row r="52" spans="2:13" ht="27.75" customHeight="1" x14ac:dyDescent="0.2">
      <c r="B52" s="1280"/>
      <c r="C52" s="1281"/>
      <c r="D52" s="106"/>
      <c r="E52" s="1284" t="s">
        <v>43</v>
      </c>
      <c r="F52" s="1284"/>
      <c r="G52" s="1284"/>
      <c r="H52" s="1285"/>
      <c r="I52" s="107">
        <v>3949</v>
      </c>
      <c r="J52" s="108">
        <v>4129</v>
      </c>
      <c r="K52" s="108">
        <v>3978</v>
      </c>
      <c r="L52" s="108">
        <v>3939</v>
      </c>
      <c r="M52" s="109">
        <v>3974</v>
      </c>
    </row>
    <row r="53" spans="2:13" ht="27.75" customHeight="1" thickBot="1" x14ac:dyDescent="0.25">
      <c r="B53" s="1291" t="s">
        <v>44</v>
      </c>
      <c r="C53" s="1292"/>
      <c r="D53" s="113"/>
      <c r="E53" s="1293" t="s">
        <v>45</v>
      </c>
      <c r="F53" s="1293"/>
      <c r="G53" s="1293"/>
      <c r="H53" s="1294"/>
      <c r="I53" s="114">
        <v>1084</v>
      </c>
      <c r="J53" s="115">
        <v>1090</v>
      </c>
      <c r="K53" s="115">
        <v>1164</v>
      </c>
      <c r="L53" s="115">
        <v>1187</v>
      </c>
      <c r="M53" s="116">
        <v>1358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Xnji0FFAq27L7nkaMtM7D8eOl2ZnJyEkpVDMKReKTMbeaONLbfZo/ZUORWa2beAVeVZf9Wpqfe7Ed76JSouU8g==" saltValue="R/+ydNpNzGLr95DixIPX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567</v>
      </c>
      <c r="G54" s="125" t="s">
        <v>568</v>
      </c>
      <c r="H54" s="126" t="s">
        <v>569</v>
      </c>
    </row>
    <row r="55" spans="2:8" ht="52.5" customHeight="1" x14ac:dyDescent="0.2">
      <c r="B55" s="127"/>
      <c r="C55" s="1303" t="s">
        <v>48</v>
      </c>
      <c r="D55" s="1303"/>
      <c r="E55" s="1304"/>
      <c r="F55" s="128">
        <v>899</v>
      </c>
      <c r="G55" s="128">
        <v>899</v>
      </c>
      <c r="H55" s="129">
        <v>899</v>
      </c>
    </row>
    <row r="56" spans="2:8" ht="52.5" customHeight="1" x14ac:dyDescent="0.2">
      <c r="B56" s="130"/>
      <c r="C56" s="1305" t="s">
        <v>49</v>
      </c>
      <c r="D56" s="1305"/>
      <c r="E56" s="1306"/>
      <c r="F56" s="131">
        <v>90</v>
      </c>
      <c r="G56" s="131">
        <v>90</v>
      </c>
      <c r="H56" s="132">
        <v>90</v>
      </c>
    </row>
    <row r="57" spans="2:8" ht="53.25" customHeight="1" x14ac:dyDescent="0.2">
      <c r="B57" s="130"/>
      <c r="C57" s="1307" t="s">
        <v>50</v>
      </c>
      <c r="D57" s="1307"/>
      <c r="E57" s="1308"/>
      <c r="F57" s="133">
        <v>465</v>
      </c>
      <c r="G57" s="133">
        <v>440</v>
      </c>
      <c r="H57" s="134">
        <v>401</v>
      </c>
    </row>
    <row r="58" spans="2:8" ht="45.75" customHeight="1" x14ac:dyDescent="0.2">
      <c r="B58" s="135"/>
      <c r="C58" s="1295" t="s">
        <v>599</v>
      </c>
      <c r="D58" s="1296"/>
      <c r="E58" s="1297"/>
      <c r="F58" s="136">
        <v>201</v>
      </c>
      <c r="G58" s="136">
        <v>201</v>
      </c>
      <c r="H58" s="137">
        <v>149</v>
      </c>
    </row>
    <row r="59" spans="2:8" ht="45.75" customHeight="1" x14ac:dyDescent="0.2">
      <c r="B59" s="135"/>
      <c r="C59" s="1295" t="s">
        <v>600</v>
      </c>
      <c r="D59" s="1296"/>
      <c r="E59" s="1297"/>
      <c r="F59" s="136">
        <v>125</v>
      </c>
      <c r="G59" s="136">
        <v>125</v>
      </c>
      <c r="H59" s="137">
        <v>125</v>
      </c>
    </row>
    <row r="60" spans="2:8" ht="45.75" customHeight="1" x14ac:dyDescent="0.2">
      <c r="B60" s="135"/>
      <c r="C60" s="1295" t="s">
        <v>601</v>
      </c>
      <c r="D60" s="1296"/>
      <c r="E60" s="1297"/>
      <c r="F60" s="136">
        <v>48</v>
      </c>
      <c r="G60" s="136">
        <v>56</v>
      </c>
      <c r="H60" s="137">
        <v>67</v>
      </c>
    </row>
    <row r="61" spans="2:8" ht="45.75" customHeight="1" x14ac:dyDescent="0.2">
      <c r="B61" s="135"/>
      <c r="C61" s="1295" t="s">
        <v>602</v>
      </c>
      <c r="D61" s="1296"/>
      <c r="E61" s="1297"/>
      <c r="F61" s="136">
        <v>35</v>
      </c>
      <c r="G61" s="136">
        <v>35</v>
      </c>
      <c r="H61" s="137">
        <v>35</v>
      </c>
    </row>
    <row r="62" spans="2:8" ht="45.75" customHeight="1" thickBot="1" x14ac:dyDescent="0.25">
      <c r="B62" s="138"/>
      <c r="C62" s="1298" t="s">
        <v>603</v>
      </c>
      <c r="D62" s="1299"/>
      <c r="E62" s="1300"/>
      <c r="F62" s="139">
        <v>19</v>
      </c>
      <c r="G62" s="139">
        <v>19</v>
      </c>
      <c r="H62" s="140">
        <v>19</v>
      </c>
    </row>
    <row r="63" spans="2:8" ht="52.5" customHeight="1" thickBot="1" x14ac:dyDescent="0.25">
      <c r="B63" s="141"/>
      <c r="C63" s="1301" t="s">
        <v>51</v>
      </c>
      <c r="D63" s="1301"/>
      <c r="E63" s="1302"/>
      <c r="F63" s="142">
        <v>1453</v>
      </c>
      <c r="G63" s="142">
        <v>1428</v>
      </c>
      <c r="H63" s="143">
        <v>1390</v>
      </c>
    </row>
    <row r="64" spans="2:8" ht="15" customHeight="1" x14ac:dyDescent="0.2"/>
  </sheetData>
  <sheetProtection algorithmName="SHA-512" hashValue="3vpx5ADYGwlJvKFvT0OmYGwX+5tE5l12UNp6kL++qX7qv+DCg/SB038C4HMNlKKeF8MX/72oXgpDui3FMH0fXg==" saltValue="pxPzonpKDcOAK5B8B51C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0" t="s">
        <v>615</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2" x14ac:dyDescent="0.2">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2" x14ac:dyDescent="0.2">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2" x14ac:dyDescent="0.2">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2" x14ac:dyDescent="0.2">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607</v>
      </c>
    </row>
    <row r="50" spans="1:109" ht="13.2" x14ac:dyDescent="0.2">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565</v>
      </c>
      <c r="BQ50" s="1323"/>
      <c r="BR50" s="1323"/>
      <c r="BS50" s="1323"/>
      <c r="BT50" s="1323"/>
      <c r="BU50" s="1323"/>
      <c r="BV50" s="1323"/>
      <c r="BW50" s="1323"/>
      <c r="BX50" s="1323" t="s">
        <v>566</v>
      </c>
      <c r="BY50" s="1323"/>
      <c r="BZ50" s="1323"/>
      <c r="CA50" s="1323"/>
      <c r="CB50" s="1323"/>
      <c r="CC50" s="1323"/>
      <c r="CD50" s="1323"/>
      <c r="CE50" s="1323"/>
      <c r="CF50" s="1323" t="s">
        <v>567</v>
      </c>
      <c r="CG50" s="1323"/>
      <c r="CH50" s="1323"/>
      <c r="CI50" s="1323"/>
      <c r="CJ50" s="1323"/>
      <c r="CK50" s="1323"/>
      <c r="CL50" s="1323"/>
      <c r="CM50" s="1323"/>
      <c r="CN50" s="1323" t="s">
        <v>568</v>
      </c>
      <c r="CO50" s="1323"/>
      <c r="CP50" s="1323"/>
      <c r="CQ50" s="1323"/>
      <c r="CR50" s="1323"/>
      <c r="CS50" s="1323"/>
      <c r="CT50" s="1323"/>
      <c r="CU50" s="1323"/>
      <c r="CV50" s="1323" t="s">
        <v>569</v>
      </c>
      <c r="CW50" s="1323"/>
      <c r="CX50" s="1323"/>
      <c r="CY50" s="1323"/>
      <c r="CZ50" s="1323"/>
      <c r="DA50" s="1323"/>
      <c r="DB50" s="1323"/>
      <c r="DC50" s="1323"/>
    </row>
    <row r="51" spans="1:109" ht="13.5" customHeight="1" x14ac:dyDescent="0.2">
      <c r="B51" s="395"/>
      <c r="G51" s="1324"/>
      <c r="H51" s="1324"/>
      <c r="I51" s="1327"/>
      <c r="J51" s="1327"/>
      <c r="K51" s="1325"/>
      <c r="L51" s="1325"/>
      <c r="M51" s="1325"/>
      <c r="N51" s="1325"/>
      <c r="AM51" s="404"/>
      <c r="AN51" s="1326" t="s">
        <v>608</v>
      </c>
      <c r="AO51" s="1326"/>
      <c r="AP51" s="1326"/>
      <c r="AQ51" s="1326"/>
      <c r="AR51" s="1326"/>
      <c r="AS51" s="1326"/>
      <c r="AT51" s="1326"/>
      <c r="AU51" s="1326"/>
      <c r="AV51" s="1326"/>
      <c r="AW51" s="1326"/>
      <c r="AX51" s="1326"/>
      <c r="AY51" s="1326"/>
      <c r="AZ51" s="1326"/>
      <c r="BA51" s="1326"/>
      <c r="BB51" s="1326" t="s">
        <v>609</v>
      </c>
      <c r="BC51" s="1326"/>
      <c r="BD51" s="1326"/>
      <c r="BE51" s="1326"/>
      <c r="BF51" s="1326"/>
      <c r="BG51" s="1326"/>
      <c r="BH51" s="1326"/>
      <c r="BI51" s="1326"/>
      <c r="BJ51" s="1326"/>
      <c r="BK51" s="1326"/>
      <c r="BL51" s="1326"/>
      <c r="BM51" s="1326"/>
      <c r="BN51" s="1326"/>
      <c r="BO51" s="1326"/>
      <c r="BP51" s="1309">
        <v>63.2</v>
      </c>
      <c r="BQ51" s="1309"/>
      <c r="BR51" s="1309"/>
      <c r="BS51" s="1309"/>
      <c r="BT51" s="1309"/>
      <c r="BU51" s="1309"/>
      <c r="BV51" s="1309"/>
      <c r="BW51" s="1309"/>
      <c r="BX51" s="1309">
        <v>65.099999999999994</v>
      </c>
      <c r="BY51" s="1309"/>
      <c r="BZ51" s="1309"/>
      <c r="CA51" s="1309"/>
      <c r="CB51" s="1309"/>
      <c r="CC51" s="1309"/>
      <c r="CD51" s="1309"/>
      <c r="CE51" s="1309"/>
      <c r="CF51" s="1309">
        <v>69.599999999999994</v>
      </c>
      <c r="CG51" s="1309"/>
      <c r="CH51" s="1309"/>
      <c r="CI51" s="1309"/>
      <c r="CJ51" s="1309"/>
      <c r="CK51" s="1309"/>
      <c r="CL51" s="1309"/>
      <c r="CM51" s="1309"/>
      <c r="CN51" s="1309">
        <v>71.3</v>
      </c>
      <c r="CO51" s="1309"/>
      <c r="CP51" s="1309"/>
      <c r="CQ51" s="1309"/>
      <c r="CR51" s="1309"/>
      <c r="CS51" s="1309"/>
      <c r="CT51" s="1309"/>
      <c r="CU51" s="1309"/>
      <c r="CV51" s="1309">
        <v>81.900000000000006</v>
      </c>
      <c r="CW51" s="1309"/>
      <c r="CX51" s="1309"/>
      <c r="CY51" s="1309"/>
      <c r="CZ51" s="1309"/>
      <c r="DA51" s="1309"/>
      <c r="DB51" s="1309"/>
      <c r="DC51" s="1309"/>
    </row>
    <row r="52" spans="1:109" ht="13.2" x14ac:dyDescent="0.2">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610</v>
      </c>
      <c r="BC53" s="1326"/>
      <c r="BD53" s="1326"/>
      <c r="BE53" s="1326"/>
      <c r="BF53" s="1326"/>
      <c r="BG53" s="1326"/>
      <c r="BH53" s="1326"/>
      <c r="BI53" s="1326"/>
      <c r="BJ53" s="1326"/>
      <c r="BK53" s="1326"/>
      <c r="BL53" s="1326"/>
      <c r="BM53" s="1326"/>
      <c r="BN53" s="1326"/>
      <c r="BO53" s="1326"/>
      <c r="BP53" s="1309">
        <v>55.8</v>
      </c>
      <c r="BQ53" s="1309"/>
      <c r="BR53" s="1309"/>
      <c r="BS53" s="1309"/>
      <c r="BT53" s="1309"/>
      <c r="BU53" s="1309"/>
      <c r="BV53" s="1309"/>
      <c r="BW53" s="1309"/>
      <c r="BX53" s="1309">
        <v>60.5</v>
      </c>
      <c r="BY53" s="1309"/>
      <c r="BZ53" s="1309"/>
      <c r="CA53" s="1309"/>
      <c r="CB53" s="1309"/>
      <c r="CC53" s="1309"/>
      <c r="CD53" s="1309"/>
      <c r="CE53" s="1309"/>
      <c r="CF53" s="1309">
        <v>60.6</v>
      </c>
      <c r="CG53" s="1309"/>
      <c r="CH53" s="1309"/>
      <c r="CI53" s="1309"/>
      <c r="CJ53" s="1309"/>
      <c r="CK53" s="1309"/>
      <c r="CL53" s="1309"/>
      <c r="CM53" s="1309"/>
      <c r="CN53" s="1309">
        <v>62.4</v>
      </c>
      <c r="CO53" s="1309"/>
      <c r="CP53" s="1309"/>
      <c r="CQ53" s="1309"/>
      <c r="CR53" s="1309"/>
      <c r="CS53" s="1309"/>
      <c r="CT53" s="1309"/>
      <c r="CU53" s="1309"/>
      <c r="CV53" s="1309">
        <v>64.2</v>
      </c>
      <c r="CW53" s="1309"/>
      <c r="CX53" s="1309"/>
      <c r="CY53" s="1309"/>
      <c r="CZ53" s="1309"/>
      <c r="DA53" s="1309"/>
      <c r="DB53" s="1309"/>
      <c r="DC53" s="1309"/>
    </row>
    <row r="54" spans="1:109" ht="13.2" x14ac:dyDescent="0.2">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9"/>
      <c r="H55" s="1319"/>
      <c r="I55" s="1319"/>
      <c r="J55" s="1319"/>
      <c r="K55" s="1325"/>
      <c r="L55" s="1325"/>
      <c r="M55" s="1325"/>
      <c r="N55" s="1325"/>
      <c r="AN55" s="1323" t="s">
        <v>611</v>
      </c>
      <c r="AO55" s="1323"/>
      <c r="AP55" s="1323"/>
      <c r="AQ55" s="1323"/>
      <c r="AR55" s="1323"/>
      <c r="AS55" s="1323"/>
      <c r="AT55" s="1323"/>
      <c r="AU55" s="1323"/>
      <c r="AV55" s="1323"/>
      <c r="AW55" s="1323"/>
      <c r="AX55" s="1323"/>
      <c r="AY55" s="1323"/>
      <c r="AZ55" s="1323"/>
      <c r="BA55" s="1323"/>
      <c r="BB55" s="1326" t="s">
        <v>609</v>
      </c>
      <c r="BC55" s="1326"/>
      <c r="BD55" s="1326"/>
      <c r="BE55" s="1326"/>
      <c r="BF55" s="1326"/>
      <c r="BG55" s="1326"/>
      <c r="BH55" s="1326"/>
      <c r="BI55" s="1326"/>
      <c r="BJ55" s="1326"/>
      <c r="BK55" s="1326"/>
      <c r="BL55" s="1326"/>
      <c r="BM55" s="1326"/>
      <c r="BN55" s="1326"/>
      <c r="BO55" s="1326"/>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2" x14ac:dyDescent="0.2">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610</v>
      </c>
      <c r="BC57" s="1326"/>
      <c r="BD57" s="1326"/>
      <c r="BE57" s="1326"/>
      <c r="BF57" s="1326"/>
      <c r="BG57" s="1326"/>
      <c r="BH57" s="1326"/>
      <c r="BI57" s="1326"/>
      <c r="BJ57" s="1326"/>
      <c r="BK57" s="1326"/>
      <c r="BL57" s="1326"/>
      <c r="BM57" s="1326"/>
      <c r="BN57" s="1326"/>
      <c r="BO57" s="1326"/>
      <c r="BP57" s="1309">
        <v>54.2</v>
      </c>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08"/>
      <c r="DE57" s="407"/>
    </row>
    <row r="58" spans="1:109" s="403" customFormat="1" ht="13.2" x14ac:dyDescent="0.2">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612</v>
      </c>
    </row>
    <row r="64" spans="1:109" ht="13.2" x14ac:dyDescent="0.2">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0" t="s">
        <v>616</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2" x14ac:dyDescent="0.2">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2" x14ac:dyDescent="0.2">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2" x14ac:dyDescent="0.2">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2" x14ac:dyDescent="0.2">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607</v>
      </c>
    </row>
    <row r="72" spans="2:107" ht="13.2" x14ac:dyDescent="0.2">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565</v>
      </c>
      <c r="BQ72" s="1323"/>
      <c r="BR72" s="1323"/>
      <c r="BS72" s="1323"/>
      <c r="BT72" s="1323"/>
      <c r="BU72" s="1323"/>
      <c r="BV72" s="1323"/>
      <c r="BW72" s="1323"/>
      <c r="BX72" s="1323" t="s">
        <v>566</v>
      </c>
      <c r="BY72" s="1323"/>
      <c r="BZ72" s="1323"/>
      <c r="CA72" s="1323"/>
      <c r="CB72" s="1323"/>
      <c r="CC72" s="1323"/>
      <c r="CD72" s="1323"/>
      <c r="CE72" s="1323"/>
      <c r="CF72" s="1323" t="s">
        <v>567</v>
      </c>
      <c r="CG72" s="1323"/>
      <c r="CH72" s="1323"/>
      <c r="CI72" s="1323"/>
      <c r="CJ72" s="1323"/>
      <c r="CK72" s="1323"/>
      <c r="CL72" s="1323"/>
      <c r="CM72" s="1323"/>
      <c r="CN72" s="1323" t="s">
        <v>568</v>
      </c>
      <c r="CO72" s="1323"/>
      <c r="CP72" s="1323"/>
      <c r="CQ72" s="1323"/>
      <c r="CR72" s="1323"/>
      <c r="CS72" s="1323"/>
      <c r="CT72" s="1323"/>
      <c r="CU72" s="1323"/>
      <c r="CV72" s="1323" t="s">
        <v>569</v>
      </c>
      <c r="CW72" s="1323"/>
      <c r="CX72" s="1323"/>
      <c r="CY72" s="1323"/>
      <c r="CZ72" s="1323"/>
      <c r="DA72" s="1323"/>
      <c r="DB72" s="1323"/>
      <c r="DC72" s="1323"/>
    </row>
    <row r="73" spans="2:107" ht="13.2" x14ac:dyDescent="0.2">
      <c r="B73" s="395"/>
      <c r="G73" s="1324"/>
      <c r="H73" s="1324"/>
      <c r="I73" s="1324"/>
      <c r="J73" s="1324"/>
      <c r="K73" s="1329"/>
      <c r="L73" s="1329"/>
      <c r="M73" s="1329"/>
      <c r="N73" s="1329"/>
      <c r="AM73" s="404"/>
      <c r="AN73" s="1326" t="s">
        <v>608</v>
      </c>
      <c r="AO73" s="1326"/>
      <c r="AP73" s="1326"/>
      <c r="AQ73" s="1326"/>
      <c r="AR73" s="1326"/>
      <c r="AS73" s="1326"/>
      <c r="AT73" s="1326"/>
      <c r="AU73" s="1326"/>
      <c r="AV73" s="1326"/>
      <c r="AW73" s="1326"/>
      <c r="AX73" s="1326"/>
      <c r="AY73" s="1326"/>
      <c r="AZ73" s="1326"/>
      <c r="BA73" s="1326"/>
      <c r="BB73" s="1326" t="s">
        <v>609</v>
      </c>
      <c r="BC73" s="1326"/>
      <c r="BD73" s="1326"/>
      <c r="BE73" s="1326"/>
      <c r="BF73" s="1326"/>
      <c r="BG73" s="1326"/>
      <c r="BH73" s="1326"/>
      <c r="BI73" s="1326"/>
      <c r="BJ73" s="1326"/>
      <c r="BK73" s="1326"/>
      <c r="BL73" s="1326"/>
      <c r="BM73" s="1326"/>
      <c r="BN73" s="1326"/>
      <c r="BO73" s="1326"/>
      <c r="BP73" s="1309">
        <v>63.2</v>
      </c>
      <c r="BQ73" s="1309"/>
      <c r="BR73" s="1309"/>
      <c r="BS73" s="1309"/>
      <c r="BT73" s="1309"/>
      <c r="BU73" s="1309"/>
      <c r="BV73" s="1309"/>
      <c r="BW73" s="1309"/>
      <c r="BX73" s="1309">
        <v>65.099999999999994</v>
      </c>
      <c r="BY73" s="1309"/>
      <c r="BZ73" s="1309"/>
      <c r="CA73" s="1309"/>
      <c r="CB73" s="1309"/>
      <c r="CC73" s="1309"/>
      <c r="CD73" s="1309"/>
      <c r="CE73" s="1309"/>
      <c r="CF73" s="1309">
        <v>69.599999999999994</v>
      </c>
      <c r="CG73" s="1309"/>
      <c r="CH73" s="1309"/>
      <c r="CI73" s="1309"/>
      <c r="CJ73" s="1309"/>
      <c r="CK73" s="1309"/>
      <c r="CL73" s="1309"/>
      <c r="CM73" s="1309"/>
      <c r="CN73" s="1309">
        <v>71.3</v>
      </c>
      <c r="CO73" s="1309"/>
      <c r="CP73" s="1309"/>
      <c r="CQ73" s="1309"/>
      <c r="CR73" s="1309"/>
      <c r="CS73" s="1309"/>
      <c r="CT73" s="1309"/>
      <c r="CU73" s="1309"/>
      <c r="CV73" s="1309">
        <v>81.900000000000006</v>
      </c>
      <c r="CW73" s="1309"/>
      <c r="CX73" s="1309"/>
      <c r="CY73" s="1309"/>
      <c r="CZ73" s="1309"/>
      <c r="DA73" s="1309"/>
      <c r="DB73" s="1309"/>
      <c r="DC73" s="1309"/>
    </row>
    <row r="74" spans="2:107" ht="13.2" x14ac:dyDescent="0.2">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613</v>
      </c>
      <c r="BC75" s="1326"/>
      <c r="BD75" s="1326"/>
      <c r="BE75" s="1326"/>
      <c r="BF75" s="1326"/>
      <c r="BG75" s="1326"/>
      <c r="BH75" s="1326"/>
      <c r="BI75" s="1326"/>
      <c r="BJ75" s="1326"/>
      <c r="BK75" s="1326"/>
      <c r="BL75" s="1326"/>
      <c r="BM75" s="1326"/>
      <c r="BN75" s="1326"/>
      <c r="BO75" s="1326"/>
      <c r="BP75" s="1309">
        <v>10.7</v>
      </c>
      <c r="BQ75" s="1309"/>
      <c r="BR75" s="1309"/>
      <c r="BS75" s="1309"/>
      <c r="BT75" s="1309"/>
      <c r="BU75" s="1309"/>
      <c r="BV75" s="1309"/>
      <c r="BW75" s="1309"/>
      <c r="BX75" s="1309">
        <v>10</v>
      </c>
      <c r="BY75" s="1309"/>
      <c r="BZ75" s="1309"/>
      <c r="CA75" s="1309"/>
      <c r="CB75" s="1309"/>
      <c r="CC75" s="1309"/>
      <c r="CD75" s="1309"/>
      <c r="CE75" s="1309"/>
      <c r="CF75" s="1309">
        <v>10.7</v>
      </c>
      <c r="CG75" s="1309"/>
      <c r="CH75" s="1309"/>
      <c r="CI75" s="1309"/>
      <c r="CJ75" s="1309"/>
      <c r="CK75" s="1309"/>
      <c r="CL75" s="1309"/>
      <c r="CM75" s="1309"/>
      <c r="CN75" s="1309">
        <v>12.6</v>
      </c>
      <c r="CO75" s="1309"/>
      <c r="CP75" s="1309"/>
      <c r="CQ75" s="1309"/>
      <c r="CR75" s="1309"/>
      <c r="CS75" s="1309"/>
      <c r="CT75" s="1309"/>
      <c r="CU75" s="1309"/>
      <c r="CV75" s="1309">
        <v>13.4</v>
      </c>
      <c r="CW75" s="1309"/>
      <c r="CX75" s="1309"/>
      <c r="CY75" s="1309"/>
      <c r="CZ75" s="1309"/>
      <c r="DA75" s="1309"/>
      <c r="DB75" s="1309"/>
      <c r="DC75" s="1309"/>
    </row>
    <row r="76" spans="2:107" ht="13.2" x14ac:dyDescent="0.2">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9"/>
      <c r="H77" s="1319"/>
      <c r="I77" s="1319"/>
      <c r="J77" s="1319"/>
      <c r="K77" s="1329"/>
      <c r="L77" s="1329"/>
      <c r="M77" s="1329"/>
      <c r="N77" s="1329"/>
      <c r="AN77" s="1323" t="s">
        <v>611</v>
      </c>
      <c r="AO77" s="1323"/>
      <c r="AP77" s="1323"/>
      <c r="AQ77" s="1323"/>
      <c r="AR77" s="1323"/>
      <c r="AS77" s="1323"/>
      <c r="AT77" s="1323"/>
      <c r="AU77" s="1323"/>
      <c r="AV77" s="1323"/>
      <c r="AW77" s="1323"/>
      <c r="AX77" s="1323"/>
      <c r="AY77" s="1323"/>
      <c r="AZ77" s="1323"/>
      <c r="BA77" s="1323"/>
      <c r="BB77" s="1326" t="s">
        <v>609</v>
      </c>
      <c r="BC77" s="1326"/>
      <c r="BD77" s="1326"/>
      <c r="BE77" s="1326"/>
      <c r="BF77" s="1326"/>
      <c r="BG77" s="1326"/>
      <c r="BH77" s="1326"/>
      <c r="BI77" s="1326"/>
      <c r="BJ77" s="1326"/>
      <c r="BK77" s="1326"/>
      <c r="BL77" s="1326"/>
      <c r="BM77" s="1326"/>
      <c r="BN77" s="1326"/>
      <c r="BO77" s="1326"/>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2" x14ac:dyDescent="0.2">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613</v>
      </c>
      <c r="BC79" s="1326"/>
      <c r="BD79" s="1326"/>
      <c r="BE79" s="1326"/>
      <c r="BF79" s="1326"/>
      <c r="BG79" s="1326"/>
      <c r="BH79" s="1326"/>
      <c r="BI79" s="1326"/>
      <c r="BJ79" s="1326"/>
      <c r="BK79" s="1326"/>
      <c r="BL79" s="1326"/>
      <c r="BM79" s="1326"/>
      <c r="BN79" s="1326"/>
      <c r="BO79" s="1326"/>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ht="13.2" x14ac:dyDescent="0.2">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rNy7A+HNrfV0jTFtJo30C8lQzmcOE6IHljXRJ55/oXNA2/I2fXy4IQVKX4K2R8gm1fpErDLNzbd4Mny3ng+JAw==" saltValue="tKeOi5DbqdJzKGHihXIn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614</v>
      </c>
    </row>
  </sheetData>
  <sheetProtection algorithmName="SHA-512" hashValue="L75Sog5JYGYtSFh7XA8S2lYeHGOK2kgIm6nliPC3HQyVg5Vz5oxBGuKSZCFLUIyoK9EliEsA3K1PIiyNwcmDow==" saltValue="ZMcVW7J6FpVkWkd09/qID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511</v>
      </c>
    </row>
  </sheetData>
  <sheetProtection algorithmName="SHA-512" hashValue="vUTODUNDd5J1SDKfH5Q48M2FE6f9TgUIS4/gL0kpnV3BVV2VDy9fAXx+ymq3gVg5ugu6gkS9O0GMZxYPoPLo3Q==" saltValue="hJRVjly0wBvvy1NGClaF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96481</v>
      </c>
      <c r="E3" s="162"/>
      <c r="F3" s="163">
        <v>280458</v>
      </c>
      <c r="G3" s="164"/>
      <c r="H3" s="165"/>
    </row>
    <row r="4" spans="1:8" x14ac:dyDescent="0.2">
      <c r="A4" s="166"/>
      <c r="B4" s="167"/>
      <c r="C4" s="168"/>
      <c r="D4" s="169">
        <v>59002</v>
      </c>
      <c r="E4" s="170"/>
      <c r="F4" s="171">
        <v>127286</v>
      </c>
      <c r="G4" s="172"/>
      <c r="H4" s="173"/>
    </row>
    <row r="5" spans="1:8" x14ac:dyDescent="0.2">
      <c r="A5" s="154" t="s">
        <v>557</v>
      </c>
      <c r="B5" s="159"/>
      <c r="C5" s="160"/>
      <c r="D5" s="161">
        <v>50967</v>
      </c>
      <c r="E5" s="162"/>
      <c r="F5" s="163">
        <v>291945</v>
      </c>
      <c r="G5" s="164"/>
      <c r="H5" s="165"/>
    </row>
    <row r="6" spans="1:8" x14ac:dyDescent="0.2">
      <c r="A6" s="166"/>
      <c r="B6" s="167"/>
      <c r="C6" s="168"/>
      <c r="D6" s="169">
        <v>29806</v>
      </c>
      <c r="E6" s="170"/>
      <c r="F6" s="171">
        <v>127651</v>
      </c>
      <c r="G6" s="172"/>
      <c r="H6" s="173"/>
    </row>
    <row r="7" spans="1:8" x14ac:dyDescent="0.2">
      <c r="A7" s="154" t="s">
        <v>558</v>
      </c>
      <c r="B7" s="159"/>
      <c r="C7" s="160"/>
      <c r="D7" s="161">
        <v>45433</v>
      </c>
      <c r="E7" s="162"/>
      <c r="F7" s="163">
        <v>291173</v>
      </c>
      <c r="G7" s="164"/>
      <c r="H7" s="165"/>
    </row>
    <row r="8" spans="1:8" x14ac:dyDescent="0.2">
      <c r="A8" s="166"/>
      <c r="B8" s="167"/>
      <c r="C8" s="168"/>
      <c r="D8" s="169">
        <v>20076</v>
      </c>
      <c r="E8" s="170"/>
      <c r="F8" s="171">
        <v>119071</v>
      </c>
      <c r="G8" s="172"/>
      <c r="H8" s="173"/>
    </row>
    <row r="9" spans="1:8" x14ac:dyDescent="0.2">
      <c r="A9" s="154" t="s">
        <v>559</v>
      </c>
      <c r="B9" s="159"/>
      <c r="C9" s="160"/>
      <c r="D9" s="161">
        <v>48843</v>
      </c>
      <c r="E9" s="162"/>
      <c r="F9" s="163">
        <v>271581</v>
      </c>
      <c r="G9" s="164"/>
      <c r="H9" s="165"/>
    </row>
    <row r="10" spans="1:8" x14ac:dyDescent="0.2">
      <c r="A10" s="166"/>
      <c r="B10" s="167"/>
      <c r="C10" s="168"/>
      <c r="D10" s="169">
        <v>33573</v>
      </c>
      <c r="E10" s="170"/>
      <c r="F10" s="171">
        <v>117844</v>
      </c>
      <c r="G10" s="172"/>
      <c r="H10" s="173"/>
    </row>
    <row r="11" spans="1:8" x14ac:dyDescent="0.2">
      <c r="A11" s="154" t="s">
        <v>560</v>
      </c>
      <c r="B11" s="159"/>
      <c r="C11" s="160"/>
      <c r="D11" s="161">
        <v>228462</v>
      </c>
      <c r="E11" s="162"/>
      <c r="F11" s="163">
        <v>268375</v>
      </c>
      <c r="G11" s="164"/>
      <c r="H11" s="165"/>
    </row>
    <row r="12" spans="1:8" x14ac:dyDescent="0.2">
      <c r="A12" s="166"/>
      <c r="B12" s="167"/>
      <c r="C12" s="174"/>
      <c r="D12" s="169">
        <v>211465</v>
      </c>
      <c r="E12" s="170"/>
      <c r="F12" s="171">
        <v>119602</v>
      </c>
      <c r="G12" s="172"/>
      <c r="H12" s="173"/>
    </row>
    <row r="13" spans="1:8" x14ac:dyDescent="0.2">
      <c r="A13" s="154"/>
      <c r="B13" s="159"/>
      <c r="C13" s="175"/>
      <c r="D13" s="176">
        <v>94037</v>
      </c>
      <c r="E13" s="177"/>
      <c r="F13" s="178">
        <v>280706</v>
      </c>
      <c r="G13" s="179"/>
      <c r="H13" s="165"/>
    </row>
    <row r="14" spans="1:8" x14ac:dyDescent="0.2">
      <c r="A14" s="166"/>
      <c r="B14" s="167"/>
      <c r="C14" s="168"/>
      <c r="D14" s="169">
        <v>70784</v>
      </c>
      <c r="E14" s="170"/>
      <c r="F14" s="171">
        <v>122291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10.46</v>
      </c>
      <c r="C19" s="180">
        <f>ROUND(VALUE(SUBSTITUTE(実質収支比率等に係る経年分析!G$48,"▲","-")),2)</f>
        <v>11.47</v>
      </c>
      <c r="D19" s="180">
        <f>ROUND(VALUE(SUBSTITUTE(実質収支比率等に係る経年分析!H$48,"▲","-")),2)</f>
        <v>7.43</v>
      </c>
      <c r="E19" s="180">
        <f>ROUND(VALUE(SUBSTITUTE(実質収支比率等に係る経年分析!I$48,"▲","-")),2)</f>
        <v>3.98</v>
      </c>
      <c r="F19" s="180">
        <f>ROUND(VALUE(SUBSTITUTE(実質収支比率等に係る経年分析!J$48,"▲","-")),2)</f>
        <v>7.55</v>
      </c>
    </row>
    <row r="20" spans="1:11" x14ac:dyDescent="0.2">
      <c r="A20" s="180" t="s">
        <v>55</v>
      </c>
      <c r="B20" s="180">
        <f>ROUND(VALUE(SUBSTITUTE(実質収支比率等に係る経年分析!F$47,"▲","-")),2)</f>
        <v>40.28</v>
      </c>
      <c r="C20" s="180">
        <f>ROUND(VALUE(SUBSTITUTE(実質収支比率等に係る経年分析!G$47,"▲","-")),2)</f>
        <v>41.28</v>
      </c>
      <c r="D20" s="180">
        <f>ROUND(VALUE(SUBSTITUTE(実質収支比率等に係る経年分析!H$47,"▲","-")),2)</f>
        <v>44.21</v>
      </c>
      <c r="E20" s="180">
        <f>ROUND(VALUE(SUBSTITUTE(実質収支比率等に係る経年分析!I$47,"▲","-")),2)</f>
        <v>44.18</v>
      </c>
      <c r="F20" s="180">
        <f>ROUND(VALUE(SUBSTITUTE(実質収支比率等に係る経年分析!J$47,"▲","-")),2)</f>
        <v>44.55</v>
      </c>
    </row>
    <row r="21" spans="1:11" x14ac:dyDescent="0.2">
      <c r="A21" s="180" t="s">
        <v>56</v>
      </c>
      <c r="B21" s="180">
        <f>IF(ISNUMBER(VALUE(SUBSTITUTE(実質収支比率等に係る経年分析!F$49,"▲","-"))),ROUND(VALUE(SUBSTITUTE(実質収支比率等に係る経年分析!F$49,"▲","-")),2),NA())</f>
        <v>4.43</v>
      </c>
      <c r="C21" s="180">
        <f>IF(ISNUMBER(VALUE(SUBSTITUTE(実質収支比率等に係る経年分析!G$49,"▲","-"))),ROUND(VALUE(SUBSTITUTE(実質収支比率等に係る経年分析!G$49,"▲","-")),2),NA())</f>
        <v>0.77</v>
      </c>
      <c r="D21" s="180">
        <f>IF(ISNUMBER(VALUE(SUBSTITUTE(実質収支比率等に係る経年分析!H$49,"▲","-"))),ROUND(VALUE(SUBSTITUTE(実質収支比率等に係る経年分析!H$49,"▲","-")),2),NA())</f>
        <v>-1.69</v>
      </c>
      <c r="E21" s="180">
        <f>IF(ISNUMBER(VALUE(SUBSTITUTE(実質収支比率等に係る経年分析!I$49,"▲","-"))),ROUND(VALUE(SUBSTITUTE(実質収支比率等に係る経年分析!I$49,"▲","-")),2),NA())</f>
        <v>-3.43</v>
      </c>
      <c r="F21" s="180">
        <f>IF(ISNUMBER(VALUE(SUBSTITUTE(実質収支比率等に係る経年分析!J$49,"▲","-"))),ROUND(VALUE(SUBSTITUTE(実質収支比率等に係る経年分析!J$49,"▲","-")),2),NA())</f>
        <v>3.55</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0.28999999999999998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2.35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国民健康保険（施設勘定）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2">
      <c r="A31" s="181" t="str">
        <f>IF(連結実質赤字比率に係る赤字・黒字の構成分析!C$39="",NA(),連結実質赤字比率に係る赤字・黒字の構成分析!C$39)</f>
        <v>住宅新築資金等貸付事業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2">
      <c r="A32" s="181" t="str">
        <f>IF(連結実質赤字比率に係る赤字・黒字の構成分析!C$38="",NA(),連結実質赤字比率に係る赤字・黒字の構成分析!C$38)</f>
        <v>国民健康保険（事業勘定）</v>
      </c>
      <c r="B32" s="181">
        <f>IF(ROUND(VALUE(SUBSTITUTE(連結実質赤字比率に係る赤字・黒字の構成分析!F$38,"▲", "-")), 2) &lt; 0, ABS(ROUND(VALUE(SUBSTITUTE(連結実質赤字比率に係る赤字・黒字の構成分析!F$38,"▲", "-")), 2)), NA())</f>
        <v>1.07</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0.25</v>
      </c>
    </row>
    <row r="33" spans="1:16" x14ac:dyDescent="0.2">
      <c r="A33" s="181" t="str">
        <f>IF(連結実質赤字比率に係る赤字・黒字の構成分析!C$37="",NA(),連結実質赤字比率に係る赤字・黒字の構成分析!C$37)</f>
        <v>簡易水道事業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0.93</v>
      </c>
    </row>
    <row r="34" spans="1:16" x14ac:dyDescent="0.2">
      <c r="A34" s="181" t="str">
        <f>IF(連結実質赤字比率に係る赤字・黒字の構成分析!C$36="",NA(),連結実質赤字比率に係る赤字・黒字の構成分析!C$36)</f>
        <v>下水道等事業</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1.22</v>
      </c>
    </row>
    <row r="35" spans="1:16" x14ac:dyDescent="0.2">
      <c r="A35" s="181" t="str">
        <f>IF(連結実質赤字比率に係る赤字・黒字の構成分析!C$35="",NA(),連結実質赤字比率に係る赤字・黒字の構成分析!C$35)</f>
        <v>介護保険事業（保険事業勘定）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1.1000000000000001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2.38</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7.47</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401</v>
      </c>
      <c r="E42" s="182"/>
      <c r="F42" s="182"/>
      <c r="G42" s="182">
        <f>'実質公債費比率（分子）の構造'!L$52</f>
        <v>390</v>
      </c>
      <c r="H42" s="182"/>
      <c r="I42" s="182"/>
      <c r="J42" s="182">
        <f>'実質公債費比率（分子）の構造'!M$52</f>
        <v>371</v>
      </c>
      <c r="K42" s="182"/>
      <c r="L42" s="182"/>
      <c r="M42" s="182">
        <f>'実質公債費比率（分子）の構造'!N$52</f>
        <v>377</v>
      </c>
      <c r="N42" s="182"/>
      <c r="O42" s="182"/>
      <c r="P42" s="182">
        <f>'実質公債費比率（分子）の構造'!O$52</f>
        <v>371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2">
      <c r="A45" s="182" t="s">
        <v>66</v>
      </c>
      <c r="B45" s="182">
        <f>'実質公債費比率（分子）の構造'!K$49</f>
        <v>24</v>
      </c>
      <c r="C45" s="182"/>
      <c r="D45" s="182"/>
      <c r="E45" s="182">
        <f>'実質公債費比率（分子）の構造'!L$49</f>
        <v>42</v>
      </c>
      <c r="F45" s="182"/>
      <c r="G45" s="182"/>
      <c r="H45" s="182">
        <f>'実質公債費比率（分子）の構造'!M$49</f>
        <v>47</v>
      </c>
      <c r="I45" s="182"/>
      <c r="J45" s="182"/>
      <c r="K45" s="182">
        <f>'実質公債費比率（分子）の構造'!N$49</f>
        <v>44</v>
      </c>
      <c r="L45" s="182"/>
      <c r="M45" s="182"/>
      <c r="N45" s="182">
        <f>'実質公債費比率（分子）の構造'!O$49</f>
        <v>42</v>
      </c>
      <c r="O45" s="182"/>
      <c r="P45" s="182"/>
    </row>
    <row r="46" spans="1:16" x14ac:dyDescent="0.2">
      <c r="A46" s="182" t="s">
        <v>67</v>
      </c>
      <c r="B46" s="182">
        <f>'実質公債費比率（分子）の構造'!K$48</f>
        <v>125</v>
      </c>
      <c r="C46" s="182"/>
      <c r="D46" s="182"/>
      <c r="E46" s="182">
        <f>'実質公債費比率（分子）の構造'!L$48</f>
        <v>165</v>
      </c>
      <c r="F46" s="182"/>
      <c r="G46" s="182"/>
      <c r="H46" s="182">
        <f>'実質公債費比率（分子）の構造'!M$48</f>
        <v>158</v>
      </c>
      <c r="I46" s="182"/>
      <c r="J46" s="182"/>
      <c r="K46" s="182">
        <f>'実質公債費比率（分子）の構造'!N$48</f>
        <v>166</v>
      </c>
      <c r="L46" s="182"/>
      <c r="M46" s="182"/>
      <c r="N46" s="182">
        <f>'実質公債費比率（分子）の構造'!O$48</f>
        <v>181</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398</v>
      </c>
      <c r="C49" s="182"/>
      <c r="D49" s="182"/>
      <c r="E49" s="182">
        <f>'実質公債費比率（分子）の構造'!L$45</f>
        <v>378</v>
      </c>
      <c r="F49" s="182"/>
      <c r="G49" s="182"/>
      <c r="H49" s="182">
        <f>'実質公債費比率（分子）の構造'!M$45</f>
        <v>370</v>
      </c>
      <c r="I49" s="182"/>
      <c r="J49" s="182"/>
      <c r="K49" s="182">
        <f>'実質公債費比率（分子）の構造'!N$45</f>
        <v>405</v>
      </c>
      <c r="L49" s="182"/>
      <c r="M49" s="182"/>
      <c r="N49" s="182">
        <f>'実質公債費比率（分子）の構造'!O$45</f>
        <v>382</v>
      </c>
      <c r="O49" s="182"/>
      <c r="P49" s="182"/>
    </row>
    <row r="50" spans="1:16" x14ac:dyDescent="0.2">
      <c r="A50" s="182" t="s">
        <v>71</v>
      </c>
      <c r="B50" s="182" t="e">
        <f>NA()</f>
        <v>#N/A</v>
      </c>
      <c r="C50" s="182">
        <f>IF(ISNUMBER('実質公債費比率（分子）の構造'!K$53),'実質公債費比率（分子）の構造'!K$53,NA())</f>
        <v>146</v>
      </c>
      <c r="D50" s="182" t="e">
        <f>NA()</f>
        <v>#N/A</v>
      </c>
      <c r="E50" s="182" t="e">
        <f>NA()</f>
        <v>#N/A</v>
      </c>
      <c r="F50" s="182">
        <f>IF(ISNUMBER('実質公債費比率（分子）の構造'!L$53),'実質公債費比率（分子）の構造'!L$53,NA())</f>
        <v>195</v>
      </c>
      <c r="G50" s="182" t="e">
        <f>NA()</f>
        <v>#N/A</v>
      </c>
      <c r="H50" s="182" t="e">
        <f>NA()</f>
        <v>#N/A</v>
      </c>
      <c r="I50" s="182">
        <f>IF(ISNUMBER('実質公債費比率（分子）の構造'!M$53),'実質公債費比率（分子）の構造'!M$53,NA())</f>
        <v>204</v>
      </c>
      <c r="J50" s="182" t="e">
        <f>NA()</f>
        <v>#N/A</v>
      </c>
      <c r="K50" s="182" t="e">
        <f>NA()</f>
        <v>#N/A</v>
      </c>
      <c r="L50" s="182">
        <f>IF(ISNUMBER('実質公債費比率（分子）の構造'!N$53),'実質公債費比率（分子）の構造'!N$53,NA())</f>
        <v>238</v>
      </c>
      <c r="M50" s="182" t="e">
        <f>NA()</f>
        <v>#N/A</v>
      </c>
      <c r="N50" s="182" t="e">
        <f>NA()</f>
        <v>#N/A</v>
      </c>
      <c r="O50" s="182">
        <f>IF(ISNUMBER('実質公債費比率（分子）の構造'!O$53),'実質公債費比率（分子）の構造'!O$53,NA())</f>
        <v>234</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3949</v>
      </c>
      <c r="E56" s="181"/>
      <c r="F56" s="181"/>
      <c r="G56" s="181">
        <f>'将来負担比率（分子）の構造'!J$52</f>
        <v>4129</v>
      </c>
      <c r="H56" s="181"/>
      <c r="I56" s="181"/>
      <c r="J56" s="181">
        <f>'将来負担比率（分子）の構造'!K$52</f>
        <v>3978</v>
      </c>
      <c r="K56" s="181"/>
      <c r="L56" s="181"/>
      <c r="M56" s="181">
        <f>'将来負担比率（分子）の構造'!L$52</f>
        <v>3939</v>
      </c>
      <c r="N56" s="181"/>
      <c r="O56" s="181"/>
      <c r="P56" s="181">
        <f>'将来負担比率（分子）の構造'!M$52</f>
        <v>3974</v>
      </c>
    </row>
    <row r="57" spans="1:16" x14ac:dyDescent="0.2">
      <c r="A57" s="181" t="s">
        <v>42</v>
      </c>
      <c r="B57" s="181"/>
      <c r="C57" s="181"/>
      <c r="D57" s="181">
        <f>'将来負担比率（分子）の構造'!I$51</f>
        <v>32</v>
      </c>
      <c r="E57" s="181"/>
      <c r="F57" s="181"/>
      <c r="G57" s="181">
        <f>'将来負担比率（分子）の構造'!J$51</f>
        <v>34</v>
      </c>
      <c r="H57" s="181"/>
      <c r="I57" s="181"/>
      <c r="J57" s="181">
        <f>'将来負担比率（分子）の構造'!K$51</f>
        <v>30</v>
      </c>
      <c r="K57" s="181"/>
      <c r="L57" s="181"/>
      <c r="M57" s="181">
        <f>'将来負担比率（分子）の構造'!L$51</f>
        <v>21</v>
      </c>
      <c r="N57" s="181"/>
      <c r="O57" s="181"/>
      <c r="P57" s="181">
        <f>'将来負担比率（分子）の構造'!M$51</f>
        <v>12</v>
      </c>
    </row>
    <row r="58" spans="1:16" x14ac:dyDescent="0.2">
      <c r="A58" s="181" t="s">
        <v>41</v>
      </c>
      <c r="B58" s="181"/>
      <c r="C58" s="181"/>
      <c r="D58" s="181">
        <f>'将来負担比率（分子）の構造'!I$50</f>
        <v>1237</v>
      </c>
      <c r="E58" s="181"/>
      <c r="F58" s="181"/>
      <c r="G58" s="181">
        <f>'将来負担比率（分子）の構造'!J$50</f>
        <v>1295</v>
      </c>
      <c r="H58" s="181"/>
      <c r="I58" s="181"/>
      <c r="J58" s="181">
        <f>'将来負担比率（分子）の構造'!K$50</f>
        <v>1482</v>
      </c>
      <c r="K58" s="181"/>
      <c r="L58" s="181"/>
      <c r="M58" s="181">
        <f>'将来負担比率（分子）の構造'!L$50</f>
        <v>1458</v>
      </c>
      <c r="N58" s="181"/>
      <c r="O58" s="181"/>
      <c r="P58" s="181">
        <f>'将来負担比率（分子）の構造'!M$50</f>
        <v>1420</v>
      </c>
    </row>
    <row r="59" spans="1:16" x14ac:dyDescent="0.2">
      <c r="A59" s="181" t="s">
        <v>39</v>
      </c>
      <c r="B59" s="181">
        <f>'将来負担比率（分子）の構造'!I$49</f>
        <v>2</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6</v>
      </c>
      <c r="C61" s="181"/>
      <c r="D61" s="181"/>
      <c r="E61" s="181">
        <f>'将来負担比率（分子）の構造'!J$46</f>
        <v>5</v>
      </c>
      <c r="F61" s="181"/>
      <c r="G61" s="181"/>
      <c r="H61" s="181">
        <f>'将来負担比率（分子）の構造'!K$46</f>
        <v>4</v>
      </c>
      <c r="I61" s="181"/>
      <c r="J61" s="181"/>
      <c r="K61" s="181">
        <f>'将来負担比率（分子）の構造'!L$46</f>
        <v>3</v>
      </c>
      <c r="L61" s="181"/>
      <c r="M61" s="181"/>
      <c r="N61" s="181">
        <f>'将来負担比率（分子）の構造'!M$46</f>
        <v>2</v>
      </c>
      <c r="O61" s="181"/>
      <c r="P61" s="181"/>
    </row>
    <row r="62" spans="1:16" x14ac:dyDescent="0.2">
      <c r="A62" s="181" t="s">
        <v>35</v>
      </c>
      <c r="B62" s="181">
        <f>'将来負担比率（分子）の構造'!I$45</f>
        <v>125</v>
      </c>
      <c r="C62" s="181"/>
      <c r="D62" s="181"/>
      <c r="E62" s="181">
        <f>'将来負担比率（分子）の構造'!J$45</f>
        <v>21</v>
      </c>
      <c r="F62" s="181"/>
      <c r="G62" s="181"/>
      <c r="H62" s="181">
        <f>'将来負担比率（分子）の構造'!K$45</f>
        <v>61</v>
      </c>
      <c r="I62" s="181"/>
      <c r="J62" s="181"/>
      <c r="K62" s="181">
        <f>'将来負担比率（分子）の構造'!L$45</f>
        <v>14</v>
      </c>
      <c r="L62" s="181"/>
      <c r="M62" s="181"/>
      <c r="N62" s="181" t="str">
        <f>'将来負担比率（分子）の構造'!M$45</f>
        <v>-</v>
      </c>
      <c r="O62" s="181"/>
      <c r="P62" s="181"/>
    </row>
    <row r="63" spans="1:16" x14ac:dyDescent="0.2">
      <c r="A63" s="181" t="s">
        <v>34</v>
      </c>
      <c r="B63" s="181">
        <f>'将来負担比率（分子）の構造'!I$44</f>
        <v>244</v>
      </c>
      <c r="C63" s="181"/>
      <c r="D63" s="181"/>
      <c r="E63" s="181">
        <f>'将来負担比率（分子）の構造'!J$44</f>
        <v>217</v>
      </c>
      <c r="F63" s="181"/>
      <c r="G63" s="181"/>
      <c r="H63" s="181">
        <f>'将来負担比率（分子）の構造'!K$44</f>
        <v>182</v>
      </c>
      <c r="I63" s="181"/>
      <c r="J63" s="181"/>
      <c r="K63" s="181">
        <f>'将来負担比率（分子）の構造'!L$44</f>
        <v>160</v>
      </c>
      <c r="L63" s="181"/>
      <c r="M63" s="181"/>
      <c r="N63" s="181">
        <f>'将来負担比率（分子）の構造'!M$44</f>
        <v>131</v>
      </c>
      <c r="O63" s="181"/>
      <c r="P63" s="181"/>
    </row>
    <row r="64" spans="1:16" x14ac:dyDescent="0.2">
      <c r="A64" s="181" t="s">
        <v>33</v>
      </c>
      <c r="B64" s="181">
        <f>'将来負担比率（分子）の構造'!I$43</f>
        <v>2063</v>
      </c>
      <c r="C64" s="181"/>
      <c r="D64" s="181"/>
      <c r="E64" s="181">
        <f>'将来負担比率（分子）の構造'!J$43</f>
        <v>2374</v>
      </c>
      <c r="F64" s="181"/>
      <c r="G64" s="181"/>
      <c r="H64" s="181">
        <f>'将来負担比率（分子）の構造'!K$43</f>
        <v>2513</v>
      </c>
      <c r="I64" s="181"/>
      <c r="J64" s="181"/>
      <c r="K64" s="181">
        <f>'将来負担比率（分子）の構造'!L$43</f>
        <v>2670</v>
      </c>
      <c r="L64" s="181"/>
      <c r="M64" s="181"/>
      <c r="N64" s="181">
        <f>'将来負担比率（分子）の構造'!M$43</f>
        <v>2543</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3862</v>
      </c>
      <c r="C66" s="181"/>
      <c r="D66" s="181"/>
      <c r="E66" s="181">
        <f>'将来負担比率（分子）の構造'!J$41</f>
        <v>3931</v>
      </c>
      <c r="F66" s="181"/>
      <c r="G66" s="181"/>
      <c r="H66" s="181">
        <f>'将来負担比率（分子）の構造'!K$41</f>
        <v>3893</v>
      </c>
      <c r="I66" s="181"/>
      <c r="J66" s="181"/>
      <c r="K66" s="181">
        <f>'将来負担比率（分子）の構造'!L$41</f>
        <v>3759</v>
      </c>
      <c r="L66" s="181"/>
      <c r="M66" s="181"/>
      <c r="N66" s="181">
        <f>'将来負担比率（分子）の構造'!M$41</f>
        <v>4088</v>
      </c>
      <c r="O66" s="181"/>
      <c r="P66" s="181"/>
    </row>
    <row r="67" spans="1:16" x14ac:dyDescent="0.2">
      <c r="A67" s="181" t="s">
        <v>75</v>
      </c>
      <c r="B67" s="181" t="e">
        <f>NA()</f>
        <v>#N/A</v>
      </c>
      <c r="C67" s="181">
        <f>IF(ISNUMBER('将来負担比率（分子）の構造'!I$53), IF('将来負担比率（分子）の構造'!I$53 &lt; 0, 0, '将来負担比率（分子）の構造'!I$53), NA())</f>
        <v>1084</v>
      </c>
      <c r="D67" s="181" t="e">
        <f>NA()</f>
        <v>#N/A</v>
      </c>
      <c r="E67" s="181" t="e">
        <f>NA()</f>
        <v>#N/A</v>
      </c>
      <c r="F67" s="181">
        <f>IF(ISNUMBER('将来負担比率（分子）の構造'!J$53), IF('将来負担比率（分子）の構造'!J$53 &lt; 0, 0, '将来負担比率（分子）の構造'!J$53), NA())</f>
        <v>1090</v>
      </c>
      <c r="G67" s="181" t="e">
        <f>NA()</f>
        <v>#N/A</v>
      </c>
      <c r="H67" s="181" t="e">
        <f>NA()</f>
        <v>#N/A</v>
      </c>
      <c r="I67" s="181">
        <f>IF(ISNUMBER('将来負担比率（分子）の構造'!K$53), IF('将来負担比率（分子）の構造'!K$53 &lt; 0, 0, '将来負担比率（分子）の構造'!K$53), NA())</f>
        <v>1164</v>
      </c>
      <c r="J67" s="181" t="e">
        <f>NA()</f>
        <v>#N/A</v>
      </c>
      <c r="K67" s="181" t="e">
        <f>NA()</f>
        <v>#N/A</v>
      </c>
      <c r="L67" s="181">
        <f>IF(ISNUMBER('将来負担比率（分子）の構造'!L$53), IF('将来負担比率（分子）の構造'!L$53 &lt; 0, 0, '将来負担比率（分子）の構造'!L$53), NA())</f>
        <v>1187</v>
      </c>
      <c r="M67" s="181" t="e">
        <f>NA()</f>
        <v>#N/A</v>
      </c>
      <c r="N67" s="181" t="e">
        <f>NA()</f>
        <v>#N/A</v>
      </c>
      <c r="O67" s="181">
        <f>IF(ISNUMBER('将来負担比率（分子）の構造'!M$53), IF('将来負担比率（分子）の構造'!M$53 &lt; 0, 0, '将来負担比率（分子）の構造'!M$53), NA())</f>
        <v>1358</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899</v>
      </c>
      <c r="C72" s="185">
        <f>基金残高に係る経年分析!G55</f>
        <v>899</v>
      </c>
      <c r="D72" s="185">
        <f>基金残高に係る経年分析!H55</f>
        <v>899</v>
      </c>
    </row>
    <row r="73" spans="1:16" x14ac:dyDescent="0.2">
      <c r="A73" s="184" t="s">
        <v>78</v>
      </c>
      <c r="B73" s="185">
        <f>基金残高に係る経年分析!F56</f>
        <v>90</v>
      </c>
      <c r="C73" s="185">
        <f>基金残高に係る経年分析!G56</f>
        <v>90</v>
      </c>
      <c r="D73" s="185">
        <f>基金残高に係る経年分析!H56</f>
        <v>90</v>
      </c>
    </row>
    <row r="74" spans="1:16" x14ac:dyDescent="0.2">
      <c r="A74" s="184" t="s">
        <v>79</v>
      </c>
      <c r="B74" s="185">
        <f>基金残高に係る経年分析!F57</f>
        <v>465</v>
      </c>
      <c r="C74" s="185">
        <f>基金残高に係る経年分析!G57</f>
        <v>440</v>
      </c>
      <c r="D74" s="185">
        <f>基金残高に係る経年分析!H57</f>
        <v>401</v>
      </c>
    </row>
  </sheetData>
  <sheetProtection algorithmName="SHA-512" hashValue="oRMWoSzzRUWC8vYhK+vLNIQ4s7SS8WHNmo1N+EDPk6BNLRZIBEf5v3FNlyXrlClu571sXsQ5K5Zu3u+uYIaeZg==" saltValue="FyjVSVATgHtikEJNlPjDP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228</v>
      </c>
      <c r="C5" s="670"/>
      <c r="D5" s="670"/>
      <c r="E5" s="670"/>
      <c r="F5" s="670"/>
      <c r="G5" s="670"/>
      <c r="H5" s="670"/>
      <c r="I5" s="670"/>
      <c r="J5" s="670"/>
      <c r="K5" s="670"/>
      <c r="L5" s="670"/>
      <c r="M5" s="670"/>
      <c r="N5" s="670"/>
      <c r="O5" s="670"/>
      <c r="P5" s="670"/>
      <c r="Q5" s="671"/>
      <c r="R5" s="672">
        <v>707044</v>
      </c>
      <c r="S5" s="673"/>
      <c r="T5" s="673"/>
      <c r="U5" s="673"/>
      <c r="V5" s="673"/>
      <c r="W5" s="673"/>
      <c r="X5" s="673"/>
      <c r="Y5" s="674"/>
      <c r="Z5" s="675">
        <v>18.399999999999999</v>
      </c>
      <c r="AA5" s="675"/>
      <c r="AB5" s="675"/>
      <c r="AC5" s="675"/>
      <c r="AD5" s="676">
        <v>707044</v>
      </c>
      <c r="AE5" s="676"/>
      <c r="AF5" s="676"/>
      <c r="AG5" s="676"/>
      <c r="AH5" s="676"/>
      <c r="AI5" s="676"/>
      <c r="AJ5" s="676"/>
      <c r="AK5" s="676"/>
      <c r="AL5" s="677">
        <v>34.6</v>
      </c>
      <c r="AM5" s="678"/>
      <c r="AN5" s="678"/>
      <c r="AO5" s="679"/>
      <c r="AP5" s="669" t="s">
        <v>229</v>
      </c>
      <c r="AQ5" s="670"/>
      <c r="AR5" s="670"/>
      <c r="AS5" s="670"/>
      <c r="AT5" s="670"/>
      <c r="AU5" s="670"/>
      <c r="AV5" s="670"/>
      <c r="AW5" s="670"/>
      <c r="AX5" s="670"/>
      <c r="AY5" s="670"/>
      <c r="AZ5" s="670"/>
      <c r="BA5" s="670"/>
      <c r="BB5" s="670"/>
      <c r="BC5" s="670"/>
      <c r="BD5" s="670"/>
      <c r="BE5" s="670"/>
      <c r="BF5" s="671"/>
      <c r="BG5" s="683">
        <v>707044</v>
      </c>
      <c r="BH5" s="684"/>
      <c r="BI5" s="684"/>
      <c r="BJ5" s="684"/>
      <c r="BK5" s="684"/>
      <c r="BL5" s="684"/>
      <c r="BM5" s="684"/>
      <c r="BN5" s="685"/>
      <c r="BO5" s="686">
        <v>100</v>
      </c>
      <c r="BP5" s="686"/>
      <c r="BQ5" s="686"/>
      <c r="BR5" s="686"/>
      <c r="BS5" s="687">
        <v>69873</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2">
      <c r="B6" s="680" t="s">
        <v>233</v>
      </c>
      <c r="C6" s="681"/>
      <c r="D6" s="681"/>
      <c r="E6" s="681"/>
      <c r="F6" s="681"/>
      <c r="G6" s="681"/>
      <c r="H6" s="681"/>
      <c r="I6" s="681"/>
      <c r="J6" s="681"/>
      <c r="K6" s="681"/>
      <c r="L6" s="681"/>
      <c r="M6" s="681"/>
      <c r="N6" s="681"/>
      <c r="O6" s="681"/>
      <c r="P6" s="681"/>
      <c r="Q6" s="682"/>
      <c r="R6" s="683">
        <v>33858</v>
      </c>
      <c r="S6" s="684"/>
      <c r="T6" s="684"/>
      <c r="U6" s="684"/>
      <c r="V6" s="684"/>
      <c r="W6" s="684"/>
      <c r="X6" s="684"/>
      <c r="Y6" s="685"/>
      <c r="Z6" s="686">
        <v>0.9</v>
      </c>
      <c r="AA6" s="686"/>
      <c r="AB6" s="686"/>
      <c r="AC6" s="686"/>
      <c r="AD6" s="687">
        <v>33858</v>
      </c>
      <c r="AE6" s="687"/>
      <c r="AF6" s="687"/>
      <c r="AG6" s="687"/>
      <c r="AH6" s="687"/>
      <c r="AI6" s="687"/>
      <c r="AJ6" s="687"/>
      <c r="AK6" s="687"/>
      <c r="AL6" s="688">
        <v>1.7</v>
      </c>
      <c r="AM6" s="689"/>
      <c r="AN6" s="689"/>
      <c r="AO6" s="690"/>
      <c r="AP6" s="680" t="s">
        <v>234</v>
      </c>
      <c r="AQ6" s="681"/>
      <c r="AR6" s="681"/>
      <c r="AS6" s="681"/>
      <c r="AT6" s="681"/>
      <c r="AU6" s="681"/>
      <c r="AV6" s="681"/>
      <c r="AW6" s="681"/>
      <c r="AX6" s="681"/>
      <c r="AY6" s="681"/>
      <c r="AZ6" s="681"/>
      <c r="BA6" s="681"/>
      <c r="BB6" s="681"/>
      <c r="BC6" s="681"/>
      <c r="BD6" s="681"/>
      <c r="BE6" s="681"/>
      <c r="BF6" s="682"/>
      <c r="BG6" s="683">
        <v>707044</v>
      </c>
      <c r="BH6" s="684"/>
      <c r="BI6" s="684"/>
      <c r="BJ6" s="684"/>
      <c r="BK6" s="684"/>
      <c r="BL6" s="684"/>
      <c r="BM6" s="684"/>
      <c r="BN6" s="685"/>
      <c r="BO6" s="686">
        <v>100</v>
      </c>
      <c r="BP6" s="686"/>
      <c r="BQ6" s="686"/>
      <c r="BR6" s="686"/>
      <c r="BS6" s="687">
        <v>69873</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64295</v>
      </c>
      <c r="CS6" s="684"/>
      <c r="CT6" s="684"/>
      <c r="CU6" s="684"/>
      <c r="CV6" s="684"/>
      <c r="CW6" s="684"/>
      <c r="CX6" s="684"/>
      <c r="CY6" s="685"/>
      <c r="CZ6" s="677">
        <v>1.7</v>
      </c>
      <c r="DA6" s="678"/>
      <c r="DB6" s="678"/>
      <c r="DC6" s="697"/>
      <c r="DD6" s="692" t="s">
        <v>236</v>
      </c>
      <c r="DE6" s="684"/>
      <c r="DF6" s="684"/>
      <c r="DG6" s="684"/>
      <c r="DH6" s="684"/>
      <c r="DI6" s="684"/>
      <c r="DJ6" s="684"/>
      <c r="DK6" s="684"/>
      <c r="DL6" s="684"/>
      <c r="DM6" s="684"/>
      <c r="DN6" s="684"/>
      <c r="DO6" s="684"/>
      <c r="DP6" s="685"/>
      <c r="DQ6" s="692">
        <v>64295</v>
      </c>
      <c r="DR6" s="684"/>
      <c r="DS6" s="684"/>
      <c r="DT6" s="684"/>
      <c r="DU6" s="684"/>
      <c r="DV6" s="684"/>
      <c r="DW6" s="684"/>
      <c r="DX6" s="684"/>
      <c r="DY6" s="684"/>
      <c r="DZ6" s="684"/>
      <c r="EA6" s="684"/>
      <c r="EB6" s="684"/>
      <c r="EC6" s="693"/>
    </row>
    <row r="7" spans="2:143" ht="11.25" customHeight="1" x14ac:dyDescent="0.2">
      <c r="B7" s="680" t="s">
        <v>237</v>
      </c>
      <c r="C7" s="681"/>
      <c r="D7" s="681"/>
      <c r="E7" s="681"/>
      <c r="F7" s="681"/>
      <c r="G7" s="681"/>
      <c r="H7" s="681"/>
      <c r="I7" s="681"/>
      <c r="J7" s="681"/>
      <c r="K7" s="681"/>
      <c r="L7" s="681"/>
      <c r="M7" s="681"/>
      <c r="N7" s="681"/>
      <c r="O7" s="681"/>
      <c r="P7" s="681"/>
      <c r="Q7" s="682"/>
      <c r="R7" s="683">
        <v>280</v>
      </c>
      <c r="S7" s="684"/>
      <c r="T7" s="684"/>
      <c r="U7" s="684"/>
      <c r="V7" s="684"/>
      <c r="W7" s="684"/>
      <c r="X7" s="684"/>
      <c r="Y7" s="685"/>
      <c r="Z7" s="686">
        <v>0</v>
      </c>
      <c r="AA7" s="686"/>
      <c r="AB7" s="686"/>
      <c r="AC7" s="686"/>
      <c r="AD7" s="687">
        <v>280</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122308</v>
      </c>
      <c r="BH7" s="684"/>
      <c r="BI7" s="684"/>
      <c r="BJ7" s="684"/>
      <c r="BK7" s="684"/>
      <c r="BL7" s="684"/>
      <c r="BM7" s="684"/>
      <c r="BN7" s="685"/>
      <c r="BO7" s="686">
        <v>17.3</v>
      </c>
      <c r="BP7" s="686"/>
      <c r="BQ7" s="686"/>
      <c r="BR7" s="686"/>
      <c r="BS7" s="687" t="s">
        <v>138</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943313</v>
      </c>
      <c r="CS7" s="684"/>
      <c r="CT7" s="684"/>
      <c r="CU7" s="684"/>
      <c r="CV7" s="684"/>
      <c r="CW7" s="684"/>
      <c r="CX7" s="684"/>
      <c r="CY7" s="685"/>
      <c r="CZ7" s="686">
        <v>25.6</v>
      </c>
      <c r="DA7" s="686"/>
      <c r="DB7" s="686"/>
      <c r="DC7" s="686"/>
      <c r="DD7" s="692">
        <v>433906</v>
      </c>
      <c r="DE7" s="684"/>
      <c r="DF7" s="684"/>
      <c r="DG7" s="684"/>
      <c r="DH7" s="684"/>
      <c r="DI7" s="684"/>
      <c r="DJ7" s="684"/>
      <c r="DK7" s="684"/>
      <c r="DL7" s="684"/>
      <c r="DM7" s="684"/>
      <c r="DN7" s="684"/>
      <c r="DO7" s="684"/>
      <c r="DP7" s="685"/>
      <c r="DQ7" s="692">
        <v>450288</v>
      </c>
      <c r="DR7" s="684"/>
      <c r="DS7" s="684"/>
      <c r="DT7" s="684"/>
      <c r="DU7" s="684"/>
      <c r="DV7" s="684"/>
      <c r="DW7" s="684"/>
      <c r="DX7" s="684"/>
      <c r="DY7" s="684"/>
      <c r="DZ7" s="684"/>
      <c r="EA7" s="684"/>
      <c r="EB7" s="684"/>
      <c r="EC7" s="693"/>
    </row>
    <row r="8" spans="2:143" ht="11.25" customHeight="1" x14ac:dyDescent="0.2">
      <c r="B8" s="680" t="s">
        <v>240</v>
      </c>
      <c r="C8" s="681"/>
      <c r="D8" s="681"/>
      <c r="E8" s="681"/>
      <c r="F8" s="681"/>
      <c r="G8" s="681"/>
      <c r="H8" s="681"/>
      <c r="I8" s="681"/>
      <c r="J8" s="681"/>
      <c r="K8" s="681"/>
      <c r="L8" s="681"/>
      <c r="M8" s="681"/>
      <c r="N8" s="681"/>
      <c r="O8" s="681"/>
      <c r="P8" s="681"/>
      <c r="Q8" s="682"/>
      <c r="R8" s="683">
        <v>992</v>
      </c>
      <c r="S8" s="684"/>
      <c r="T8" s="684"/>
      <c r="U8" s="684"/>
      <c r="V8" s="684"/>
      <c r="W8" s="684"/>
      <c r="X8" s="684"/>
      <c r="Y8" s="685"/>
      <c r="Z8" s="686">
        <v>0</v>
      </c>
      <c r="AA8" s="686"/>
      <c r="AB8" s="686"/>
      <c r="AC8" s="686"/>
      <c r="AD8" s="687">
        <v>992</v>
      </c>
      <c r="AE8" s="687"/>
      <c r="AF8" s="687"/>
      <c r="AG8" s="687"/>
      <c r="AH8" s="687"/>
      <c r="AI8" s="687"/>
      <c r="AJ8" s="687"/>
      <c r="AK8" s="687"/>
      <c r="AL8" s="688">
        <v>0</v>
      </c>
      <c r="AM8" s="689"/>
      <c r="AN8" s="689"/>
      <c r="AO8" s="690"/>
      <c r="AP8" s="680" t="s">
        <v>241</v>
      </c>
      <c r="AQ8" s="681"/>
      <c r="AR8" s="681"/>
      <c r="AS8" s="681"/>
      <c r="AT8" s="681"/>
      <c r="AU8" s="681"/>
      <c r="AV8" s="681"/>
      <c r="AW8" s="681"/>
      <c r="AX8" s="681"/>
      <c r="AY8" s="681"/>
      <c r="AZ8" s="681"/>
      <c r="BA8" s="681"/>
      <c r="BB8" s="681"/>
      <c r="BC8" s="681"/>
      <c r="BD8" s="681"/>
      <c r="BE8" s="681"/>
      <c r="BF8" s="682"/>
      <c r="BG8" s="683">
        <v>4664</v>
      </c>
      <c r="BH8" s="684"/>
      <c r="BI8" s="684"/>
      <c r="BJ8" s="684"/>
      <c r="BK8" s="684"/>
      <c r="BL8" s="684"/>
      <c r="BM8" s="684"/>
      <c r="BN8" s="685"/>
      <c r="BO8" s="686">
        <v>0.7</v>
      </c>
      <c r="BP8" s="686"/>
      <c r="BQ8" s="686"/>
      <c r="BR8" s="686"/>
      <c r="BS8" s="692" t="s">
        <v>138</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665096</v>
      </c>
      <c r="CS8" s="684"/>
      <c r="CT8" s="684"/>
      <c r="CU8" s="684"/>
      <c r="CV8" s="684"/>
      <c r="CW8" s="684"/>
      <c r="CX8" s="684"/>
      <c r="CY8" s="685"/>
      <c r="CZ8" s="686">
        <v>18</v>
      </c>
      <c r="DA8" s="686"/>
      <c r="DB8" s="686"/>
      <c r="DC8" s="686"/>
      <c r="DD8" s="692">
        <v>7233</v>
      </c>
      <c r="DE8" s="684"/>
      <c r="DF8" s="684"/>
      <c r="DG8" s="684"/>
      <c r="DH8" s="684"/>
      <c r="DI8" s="684"/>
      <c r="DJ8" s="684"/>
      <c r="DK8" s="684"/>
      <c r="DL8" s="684"/>
      <c r="DM8" s="684"/>
      <c r="DN8" s="684"/>
      <c r="DO8" s="684"/>
      <c r="DP8" s="685"/>
      <c r="DQ8" s="692">
        <v>430580</v>
      </c>
      <c r="DR8" s="684"/>
      <c r="DS8" s="684"/>
      <c r="DT8" s="684"/>
      <c r="DU8" s="684"/>
      <c r="DV8" s="684"/>
      <c r="DW8" s="684"/>
      <c r="DX8" s="684"/>
      <c r="DY8" s="684"/>
      <c r="DZ8" s="684"/>
      <c r="EA8" s="684"/>
      <c r="EB8" s="684"/>
      <c r="EC8" s="693"/>
    </row>
    <row r="9" spans="2:143" ht="11.25" customHeight="1" x14ac:dyDescent="0.2">
      <c r="B9" s="680" t="s">
        <v>243</v>
      </c>
      <c r="C9" s="681"/>
      <c r="D9" s="681"/>
      <c r="E9" s="681"/>
      <c r="F9" s="681"/>
      <c r="G9" s="681"/>
      <c r="H9" s="681"/>
      <c r="I9" s="681"/>
      <c r="J9" s="681"/>
      <c r="K9" s="681"/>
      <c r="L9" s="681"/>
      <c r="M9" s="681"/>
      <c r="N9" s="681"/>
      <c r="O9" s="681"/>
      <c r="P9" s="681"/>
      <c r="Q9" s="682"/>
      <c r="R9" s="683">
        <v>694</v>
      </c>
      <c r="S9" s="684"/>
      <c r="T9" s="684"/>
      <c r="U9" s="684"/>
      <c r="V9" s="684"/>
      <c r="W9" s="684"/>
      <c r="X9" s="684"/>
      <c r="Y9" s="685"/>
      <c r="Z9" s="686">
        <v>0</v>
      </c>
      <c r="AA9" s="686"/>
      <c r="AB9" s="686"/>
      <c r="AC9" s="686"/>
      <c r="AD9" s="687">
        <v>694</v>
      </c>
      <c r="AE9" s="687"/>
      <c r="AF9" s="687"/>
      <c r="AG9" s="687"/>
      <c r="AH9" s="687"/>
      <c r="AI9" s="687"/>
      <c r="AJ9" s="687"/>
      <c r="AK9" s="687"/>
      <c r="AL9" s="688">
        <v>0</v>
      </c>
      <c r="AM9" s="689"/>
      <c r="AN9" s="689"/>
      <c r="AO9" s="690"/>
      <c r="AP9" s="680" t="s">
        <v>244</v>
      </c>
      <c r="AQ9" s="681"/>
      <c r="AR9" s="681"/>
      <c r="AS9" s="681"/>
      <c r="AT9" s="681"/>
      <c r="AU9" s="681"/>
      <c r="AV9" s="681"/>
      <c r="AW9" s="681"/>
      <c r="AX9" s="681"/>
      <c r="AY9" s="681"/>
      <c r="AZ9" s="681"/>
      <c r="BA9" s="681"/>
      <c r="BB9" s="681"/>
      <c r="BC9" s="681"/>
      <c r="BD9" s="681"/>
      <c r="BE9" s="681"/>
      <c r="BF9" s="682"/>
      <c r="BG9" s="683">
        <v>79385</v>
      </c>
      <c r="BH9" s="684"/>
      <c r="BI9" s="684"/>
      <c r="BJ9" s="684"/>
      <c r="BK9" s="684"/>
      <c r="BL9" s="684"/>
      <c r="BM9" s="684"/>
      <c r="BN9" s="685"/>
      <c r="BO9" s="686">
        <v>11.2</v>
      </c>
      <c r="BP9" s="686"/>
      <c r="BQ9" s="686"/>
      <c r="BR9" s="686"/>
      <c r="BS9" s="692" t="s">
        <v>138</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325245</v>
      </c>
      <c r="CS9" s="684"/>
      <c r="CT9" s="684"/>
      <c r="CU9" s="684"/>
      <c r="CV9" s="684"/>
      <c r="CW9" s="684"/>
      <c r="CX9" s="684"/>
      <c r="CY9" s="685"/>
      <c r="CZ9" s="686">
        <v>8.8000000000000007</v>
      </c>
      <c r="DA9" s="686"/>
      <c r="DB9" s="686"/>
      <c r="DC9" s="686"/>
      <c r="DD9" s="692" t="s">
        <v>138</v>
      </c>
      <c r="DE9" s="684"/>
      <c r="DF9" s="684"/>
      <c r="DG9" s="684"/>
      <c r="DH9" s="684"/>
      <c r="DI9" s="684"/>
      <c r="DJ9" s="684"/>
      <c r="DK9" s="684"/>
      <c r="DL9" s="684"/>
      <c r="DM9" s="684"/>
      <c r="DN9" s="684"/>
      <c r="DO9" s="684"/>
      <c r="DP9" s="685"/>
      <c r="DQ9" s="692">
        <v>299094</v>
      </c>
      <c r="DR9" s="684"/>
      <c r="DS9" s="684"/>
      <c r="DT9" s="684"/>
      <c r="DU9" s="684"/>
      <c r="DV9" s="684"/>
      <c r="DW9" s="684"/>
      <c r="DX9" s="684"/>
      <c r="DY9" s="684"/>
      <c r="DZ9" s="684"/>
      <c r="EA9" s="684"/>
      <c r="EB9" s="684"/>
      <c r="EC9" s="693"/>
    </row>
    <row r="10" spans="2:143" ht="11.25" customHeight="1" x14ac:dyDescent="0.2">
      <c r="B10" s="680" t="s">
        <v>246</v>
      </c>
      <c r="C10" s="681"/>
      <c r="D10" s="681"/>
      <c r="E10" s="681"/>
      <c r="F10" s="681"/>
      <c r="G10" s="681"/>
      <c r="H10" s="681"/>
      <c r="I10" s="681"/>
      <c r="J10" s="681"/>
      <c r="K10" s="681"/>
      <c r="L10" s="681"/>
      <c r="M10" s="681"/>
      <c r="N10" s="681"/>
      <c r="O10" s="681"/>
      <c r="P10" s="681"/>
      <c r="Q10" s="682"/>
      <c r="R10" s="683" t="s">
        <v>138</v>
      </c>
      <c r="S10" s="684"/>
      <c r="T10" s="684"/>
      <c r="U10" s="684"/>
      <c r="V10" s="684"/>
      <c r="W10" s="684"/>
      <c r="X10" s="684"/>
      <c r="Y10" s="685"/>
      <c r="Z10" s="686" t="s">
        <v>138</v>
      </c>
      <c r="AA10" s="686"/>
      <c r="AB10" s="686"/>
      <c r="AC10" s="686"/>
      <c r="AD10" s="687" t="s">
        <v>138</v>
      </c>
      <c r="AE10" s="687"/>
      <c r="AF10" s="687"/>
      <c r="AG10" s="687"/>
      <c r="AH10" s="687"/>
      <c r="AI10" s="687"/>
      <c r="AJ10" s="687"/>
      <c r="AK10" s="687"/>
      <c r="AL10" s="688" t="s">
        <v>138</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14672</v>
      </c>
      <c r="BH10" s="684"/>
      <c r="BI10" s="684"/>
      <c r="BJ10" s="684"/>
      <c r="BK10" s="684"/>
      <c r="BL10" s="684"/>
      <c r="BM10" s="684"/>
      <c r="BN10" s="685"/>
      <c r="BO10" s="686">
        <v>2.1</v>
      </c>
      <c r="BP10" s="686"/>
      <c r="BQ10" s="686"/>
      <c r="BR10" s="686"/>
      <c r="BS10" s="692" t="s">
        <v>138</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10</v>
      </c>
      <c r="CS10" s="684"/>
      <c r="CT10" s="684"/>
      <c r="CU10" s="684"/>
      <c r="CV10" s="684"/>
      <c r="CW10" s="684"/>
      <c r="CX10" s="684"/>
      <c r="CY10" s="685"/>
      <c r="CZ10" s="686">
        <v>0</v>
      </c>
      <c r="DA10" s="686"/>
      <c r="DB10" s="686"/>
      <c r="DC10" s="686"/>
      <c r="DD10" s="692" t="s">
        <v>138</v>
      </c>
      <c r="DE10" s="684"/>
      <c r="DF10" s="684"/>
      <c r="DG10" s="684"/>
      <c r="DH10" s="684"/>
      <c r="DI10" s="684"/>
      <c r="DJ10" s="684"/>
      <c r="DK10" s="684"/>
      <c r="DL10" s="684"/>
      <c r="DM10" s="684"/>
      <c r="DN10" s="684"/>
      <c r="DO10" s="684"/>
      <c r="DP10" s="685"/>
      <c r="DQ10" s="692">
        <v>10</v>
      </c>
      <c r="DR10" s="684"/>
      <c r="DS10" s="684"/>
      <c r="DT10" s="684"/>
      <c r="DU10" s="684"/>
      <c r="DV10" s="684"/>
      <c r="DW10" s="684"/>
      <c r="DX10" s="684"/>
      <c r="DY10" s="684"/>
      <c r="DZ10" s="684"/>
      <c r="EA10" s="684"/>
      <c r="EB10" s="684"/>
      <c r="EC10" s="693"/>
    </row>
    <row r="11" spans="2:143" ht="11.25" customHeight="1" x14ac:dyDescent="0.2">
      <c r="B11" s="680" t="s">
        <v>249</v>
      </c>
      <c r="C11" s="681"/>
      <c r="D11" s="681"/>
      <c r="E11" s="681"/>
      <c r="F11" s="681"/>
      <c r="G11" s="681"/>
      <c r="H11" s="681"/>
      <c r="I11" s="681"/>
      <c r="J11" s="681"/>
      <c r="K11" s="681"/>
      <c r="L11" s="681"/>
      <c r="M11" s="681"/>
      <c r="N11" s="681"/>
      <c r="O11" s="681"/>
      <c r="P11" s="681"/>
      <c r="Q11" s="682"/>
      <c r="R11" s="683">
        <v>49245</v>
      </c>
      <c r="S11" s="684"/>
      <c r="T11" s="684"/>
      <c r="U11" s="684"/>
      <c r="V11" s="684"/>
      <c r="W11" s="684"/>
      <c r="X11" s="684"/>
      <c r="Y11" s="685"/>
      <c r="Z11" s="688">
        <v>1.3</v>
      </c>
      <c r="AA11" s="689"/>
      <c r="AB11" s="689"/>
      <c r="AC11" s="701"/>
      <c r="AD11" s="692">
        <v>49245</v>
      </c>
      <c r="AE11" s="684"/>
      <c r="AF11" s="684"/>
      <c r="AG11" s="684"/>
      <c r="AH11" s="684"/>
      <c r="AI11" s="684"/>
      <c r="AJ11" s="684"/>
      <c r="AK11" s="685"/>
      <c r="AL11" s="688">
        <v>2.4</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23587</v>
      </c>
      <c r="BH11" s="684"/>
      <c r="BI11" s="684"/>
      <c r="BJ11" s="684"/>
      <c r="BK11" s="684"/>
      <c r="BL11" s="684"/>
      <c r="BM11" s="684"/>
      <c r="BN11" s="685"/>
      <c r="BO11" s="686">
        <v>3.3</v>
      </c>
      <c r="BP11" s="686"/>
      <c r="BQ11" s="686"/>
      <c r="BR11" s="686"/>
      <c r="BS11" s="692" t="s">
        <v>138</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369128</v>
      </c>
      <c r="CS11" s="684"/>
      <c r="CT11" s="684"/>
      <c r="CU11" s="684"/>
      <c r="CV11" s="684"/>
      <c r="CW11" s="684"/>
      <c r="CX11" s="684"/>
      <c r="CY11" s="685"/>
      <c r="CZ11" s="686">
        <v>10</v>
      </c>
      <c r="DA11" s="686"/>
      <c r="DB11" s="686"/>
      <c r="DC11" s="686"/>
      <c r="DD11" s="692">
        <v>30706</v>
      </c>
      <c r="DE11" s="684"/>
      <c r="DF11" s="684"/>
      <c r="DG11" s="684"/>
      <c r="DH11" s="684"/>
      <c r="DI11" s="684"/>
      <c r="DJ11" s="684"/>
      <c r="DK11" s="684"/>
      <c r="DL11" s="684"/>
      <c r="DM11" s="684"/>
      <c r="DN11" s="684"/>
      <c r="DO11" s="684"/>
      <c r="DP11" s="685"/>
      <c r="DQ11" s="692">
        <v>141076</v>
      </c>
      <c r="DR11" s="684"/>
      <c r="DS11" s="684"/>
      <c r="DT11" s="684"/>
      <c r="DU11" s="684"/>
      <c r="DV11" s="684"/>
      <c r="DW11" s="684"/>
      <c r="DX11" s="684"/>
      <c r="DY11" s="684"/>
      <c r="DZ11" s="684"/>
      <c r="EA11" s="684"/>
      <c r="EB11" s="684"/>
      <c r="EC11" s="693"/>
    </row>
    <row r="12" spans="2:143" ht="11.25" customHeight="1" x14ac:dyDescent="0.2">
      <c r="B12" s="680" t="s">
        <v>252</v>
      </c>
      <c r="C12" s="681"/>
      <c r="D12" s="681"/>
      <c r="E12" s="681"/>
      <c r="F12" s="681"/>
      <c r="G12" s="681"/>
      <c r="H12" s="681"/>
      <c r="I12" s="681"/>
      <c r="J12" s="681"/>
      <c r="K12" s="681"/>
      <c r="L12" s="681"/>
      <c r="M12" s="681"/>
      <c r="N12" s="681"/>
      <c r="O12" s="681"/>
      <c r="P12" s="681"/>
      <c r="Q12" s="682"/>
      <c r="R12" s="683" t="s">
        <v>138</v>
      </c>
      <c r="S12" s="684"/>
      <c r="T12" s="684"/>
      <c r="U12" s="684"/>
      <c r="V12" s="684"/>
      <c r="W12" s="684"/>
      <c r="X12" s="684"/>
      <c r="Y12" s="685"/>
      <c r="Z12" s="686" t="s">
        <v>138</v>
      </c>
      <c r="AA12" s="686"/>
      <c r="AB12" s="686"/>
      <c r="AC12" s="686"/>
      <c r="AD12" s="687" t="s">
        <v>138</v>
      </c>
      <c r="AE12" s="687"/>
      <c r="AF12" s="687"/>
      <c r="AG12" s="687"/>
      <c r="AH12" s="687"/>
      <c r="AI12" s="687"/>
      <c r="AJ12" s="687"/>
      <c r="AK12" s="687"/>
      <c r="AL12" s="688" t="s">
        <v>138</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559484</v>
      </c>
      <c r="BH12" s="684"/>
      <c r="BI12" s="684"/>
      <c r="BJ12" s="684"/>
      <c r="BK12" s="684"/>
      <c r="BL12" s="684"/>
      <c r="BM12" s="684"/>
      <c r="BN12" s="685"/>
      <c r="BO12" s="686">
        <v>79.099999999999994</v>
      </c>
      <c r="BP12" s="686"/>
      <c r="BQ12" s="686"/>
      <c r="BR12" s="686"/>
      <c r="BS12" s="692">
        <v>69873</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85320</v>
      </c>
      <c r="CS12" s="684"/>
      <c r="CT12" s="684"/>
      <c r="CU12" s="684"/>
      <c r="CV12" s="684"/>
      <c r="CW12" s="684"/>
      <c r="CX12" s="684"/>
      <c r="CY12" s="685"/>
      <c r="CZ12" s="686">
        <v>2.2999999999999998</v>
      </c>
      <c r="DA12" s="686"/>
      <c r="DB12" s="686"/>
      <c r="DC12" s="686"/>
      <c r="DD12" s="692">
        <v>14798</v>
      </c>
      <c r="DE12" s="684"/>
      <c r="DF12" s="684"/>
      <c r="DG12" s="684"/>
      <c r="DH12" s="684"/>
      <c r="DI12" s="684"/>
      <c r="DJ12" s="684"/>
      <c r="DK12" s="684"/>
      <c r="DL12" s="684"/>
      <c r="DM12" s="684"/>
      <c r="DN12" s="684"/>
      <c r="DO12" s="684"/>
      <c r="DP12" s="685"/>
      <c r="DQ12" s="692">
        <v>57987</v>
      </c>
      <c r="DR12" s="684"/>
      <c r="DS12" s="684"/>
      <c r="DT12" s="684"/>
      <c r="DU12" s="684"/>
      <c r="DV12" s="684"/>
      <c r="DW12" s="684"/>
      <c r="DX12" s="684"/>
      <c r="DY12" s="684"/>
      <c r="DZ12" s="684"/>
      <c r="EA12" s="684"/>
      <c r="EB12" s="684"/>
      <c r="EC12" s="693"/>
    </row>
    <row r="13" spans="2:143" ht="11.25" customHeight="1" x14ac:dyDescent="0.2">
      <c r="B13" s="680" t="s">
        <v>255</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137</v>
      </c>
      <c r="AA13" s="686"/>
      <c r="AB13" s="686"/>
      <c r="AC13" s="686"/>
      <c r="AD13" s="687" t="s">
        <v>138</v>
      </c>
      <c r="AE13" s="687"/>
      <c r="AF13" s="687"/>
      <c r="AG13" s="687"/>
      <c r="AH13" s="687"/>
      <c r="AI13" s="687"/>
      <c r="AJ13" s="687"/>
      <c r="AK13" s="687"/>
      <c r="AL13" s="688" t="s">
        <v>137</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558983</v>
      </c>
      <c r="BH13" s="684"/>
      <c r="BI13" s="684"/>
      <c r="BJ13" s="684"/>
      <c r="BK13" s="684"/>
      <c r="BL13" s="684"/>
      <c r="BM13" s="684"/>
      <c r="BN13" s="685"/>
      <c r="BO13" s="686">
        <v>79.099999999999994</v>
      </c>
      <c r="BP13" s="686"/>
      <c r="BQ13" s="686"/>
      <c r="BR13" s="686"/>
      <c r="BS13" s="692">
        <v>69873</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348544</v>
      </c>
      <c r="CS13" s="684"/>
      <c r="CT13" s="684"/>
      <c r="CU13" s="684"/>
      <c r="CV13" s="684"/>
      <c r="CW13" s="684"/>
      <c r="CX13" s="684"/>
      <c r="CY13" s="685"/>
      <c r="CZ13" s="686">
        <v>9.4</v>
      </c>
      <c r="DA13" s="686"/>
      <c r="DB13" s="686"/>
      <c r="DC13" s="686"/>
      <c r="DD13" s="692">
        <v>33607</v>
      </c>
      <c r="DE13" s="684"/>
      <c r="DF13" s="684"/>
      <c r="DG13" s="684"/>
      <c r="DH13" s="684"/>
      <c r="DI13" s="684"/>
      <c r="DJ13" s="684"/>
      <c r="DK13" s="684"/>
      <c r="DL13" s="684"/>
      <c r="DM13" s="684"/>
      <c r="DN13" s="684"/>
      <c r="DO13" s="684"/>
      <c r="DP13" s="685"/>
      <c r="DQ13" s="692">
        <v>236032</v>
      </c>
      <c r="DR13" s="684"/>
      <c r="DS13" s="684"/>
      <c r="DT13" s="684"/>
      <c r="DU13" s="684"/>
      <c r="DV13" s="684"/>
      <c r="DW13" s="684"/>
      <c r="DX13" s="684"/>
      <c r="DY13" s="684"/>
      <c r="DZ13" s="684"/>
      <c r="EA13" s="684"/>
      <c r="EB13" s="684"/>
      <c r="EC13" s="693"/>
    </row>
    <row r="14" spans="2:143" ht="11.25" customHeight="1" x14ac:dyDescent="0.2">
      <c r="B14" s="680" t="s">
        <v>258</v>
      </c>
      <c r="C14" s="681"/>
      <c r="D14" s="681"/>
      <c r="E14" s="681"/>
      <c r="F14" s="681"/>
      <c r="G14" s="681"/>
      <c r="H14" s="681"/>
      <c r="I14" s="681"/>
      <c r="J14" s="681"/>
      <c r="K14" s="681"/>
      <c r="L14" s="681"/>
      <c r="M14" s="681"/>
      <c r="N14" s="681"/>
      <c r="O14" s="681"/>
      <c r="P14" s="681"/>
      <c r="Q14" s="682"/>
      <c r="R14" s="683">
        <v>4178</v>
      </c>
      <c r="S14" s="684"/>
      <c r="T14" s="684"/>
      <c r="U14" s="684"/>
      <c r="V14" s="684"/>
      <c r="W14" s="684"/>
      <c r="X14" s="684"/>
      <c r="Y14" s="685"/>
      <c r="Z14" s="686">
        <v>0.1</v>
      </c>
      <c r="AA14" s="686"/>
      <c r="AB14" s="686"/>
      <c r="AC14" s="686"/>
      <c r="AD14" s="687">
        <v>4178</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12900</v>
      </c>
      <c r="BH14" s="684"/>
      <c r="BI14" s="684"/>
      <c r="BJ14" s="684"/>
      <c r="BK14" s="684"/>
      <c r="BL14" s="684"/>
      <c r="BM14" s="684"/>
      <c r="BN14" s="685"/>
      <c r="BO14" s="686">
        <v>1.8</v>
      </c>
      <c r="BP14" s="686"/>
      <c r="BQ14" s="686"/>
      <c r="BR14" s="686"/>
      <c r="BS14" s="692" t="s">
        <v>137</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185657</v>
      </c>
      <c r="CS14" s="684"/>
      <c r="CT14" s="684"/>
      <c r="CU14" s="684"/>
      <c r="CV14" s="684"/>
      <c r="CW14" s="684"/>
      <c r="CX14" s="684"/>
      <c r="CY14" s="685"/>
      <c r="CZ14" s="686">
        <v>5</v>
      </c>
      <c r="DA14" s="686"/>
      <c r="DB14" s="686"/>
      <c r="DC14" s="686"/>
      <c r="DD14" s="692">
        <v>107209</v>
      </c>
      <c r="DE14" s="684"/>
      <c r="DF14" s="684"/>
      <c r="DG14" s="684"/>
      <c r="DH14" s="684"/>
      <c r="DI14" s="684"/>
      <c r="DJ14" s="684"/>
      <c r="DK14" s="684"/>
      <c r="DL14" s="684"/>
      <c r="DM14" s="684"/>
      <c r="DN14" s="684"/>
      <c r="DO14" s="684"/>
      <c r="DP14" s="685"/>
      <c r="DQ14" s="692">
        <v>75671</v>
      </c>
      <c r="DR14" s="684"/>
      <c r="DS14" s="684"/>
      <c r="DT14" s="684"/>
      <c r="DU14" s="684"/>
      <c r="DV14" s="684"/>
      <c r="DW14" s="684"/>
      <c r="DX14" s="684"/>
      <c r="DY14" s="684"/>
      <c r="DZ14" s="684"/>
      <c r="EA14" s="684"/>
      <c r="EB14" s="684"/>
      <c r="EC14" s="693"/>
    </row>
    <row r="15" spans="2:143" ht="11.25" customHeight="1" x14ac:dyDescent="0.2">
      <c r="B15" s="680" t="s">
        <v>261</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236</v>
      </c>
      <c r="AA15" s="686"/>
      <c r="AB15" s="686"/>
      <c r="AC15" s="686"/>
      <c r="AD15" s="687" t="s">
        <v>138</v>
      </c>
      <c r="AE15" s="687"/>
      <c r="AF15" s="687"/>
      <c r="AG15" s="687"/>
      <c r="AH15" s="687"/>
      <c r="AI15" s="687"/>
      <c r="AJ15" s="687"/>
      <c r="AK15" s="687"/>
      <c r="AL15" s="688" t="s">
        <v>137</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12352</v>
      </c>
      <c r="BH15" s="684"/>
      <c r="BI15" s="684"/>
      <c r="BJ15" s="684"/>
      <c r="BK15" s="684"/>
      <c r="BL15" s="684"/>
      <c r="BM15" s="684"/>
      <c r="BN15" s="685"/>
      <c r="BO15" s="686">
        <v>1.7</v>
      </c>
      <c r="BP15" s="686"/>
      <c r="BQ15" s="686"/>
      <c r="BR15" s="686"/>
      <c r="BS15" s="692" t="s">
        <v>138</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266973</v>
      </c>
      <c r="CS15" s="684"/>
      <c r="CT15" s="684"/>
      <c r="CU15" s="684"/>
      <c r="CV15" s="684"/>
      <c r="CW15" s="684"/>
      <c r="CX15" s="684"/>
      <c r="CY15" s="685"/>
      <c r="CZ15" s="686">
        <v>7.2</v>
      </c>
      <c r="DA15" s="686"/>
      <c r="DB15" s="686"/>
      <c r="DC15" s="686"/>
      <c r="DD15" s="692">
        <v>23428</v>
      </c>
      <c r="DE15" s="684"/>
      <c r="DF15" s="684"/>
      <c r="DG15" s="684"/>
      <c r="DH15" s="684"/>
      <c r="DI15" s="684"/>
      <c r="DJ15" s="684"/>
      <c r="DK15" s="684"/>
      <c r="DL15" s="684"/>
      <c r="DM15" s="684"/>
      <c r="DN15" s="684"/>
      <c r="DO15" s="684"/>
      <c r="DP15" s="685"/>
      <c r="DQ15" s="692">
        <v>177504</v>
      </c>
      <c r="DR15" s="684"/>
      <c r="DS15" s="684"/>
      <c r="DT15" s="684"/>
      <c r="DU15" s="684"/>
      <c r="DV15" s="684"/>
      <c r="DW15" s="684"/>
      <c r="DX15" s="684"/>
      <c r="DY15" s="684"/>
      <c r="DZ15" s="684"/>
      <c r="EA15" s="684"/>
      <c r="EB15" s="684"/>
      <c r="EC15" s="693"/>
    </row>
    <row r="16" spans="2:143" ht="11.25" customHeight="1" x14ac:dyDescent="0.2">
      <c r="B16" s="680" t="s">
        <v>264</v>
      </c>
      <c r="C16" s="681"/>
      <c r="D16" s="681"/>
      <c r="E16" s="681"/>
      <c r="F16" s="681"/>
      <c r="G16" s="681"/>
      <c r="H16" s="681"/>
      <c r="I16" s="681"/>
      <c r="J16" s="681"/>
      <c r="K16" s="681"/>
      <c r="L16" s="681"/>
      <c r="M16" s="681"/>
      <c r="N16" s="681"/>
      <c r="O16" s="681"/>
      <c r="P16" s="681"/>
      <c r="Q16" s="682"/>
      <c r="R16" s="683">
        <v>941</v>
      </c>
      <c r="S16" s="684"/>
      <c r="T16" s="684"/>
      <c r="U16" s="684"/>
      <c r="V16" s="684"/>
      <c r="W16" s="684"/>
      <c r="X16" s="684"/>
      <c r="Y16" s="685"/>
      <c r="Z16" s="686">
        <v>0</v>
      </c>
      <c r="AA16" s="686"/>
      <c r="AB16" s="686"/>
      <c r="AC16" s="686"/>
      <c r="AD16" s="687">
        <v>941</v>
      </c>
      <c r="AE16" s="687"/>
      <c r="AF16" s="687"/>
      <c r="AG16" s="687"/>
      <c r="AH16" s="687"/>
      <c r="AI16" s="687"/>
      <c r="AJ16" s="687"/>
      <c r="AK16" s="687"/>
      <c r="AL16" s="688">
        <v>0</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138</v>
      </c>
      <c r="BH16" s="684"/>
      <c r="BI16" s="684"/>
      <c r="BJ16" s="684"/>
      <c r="BK16" s="684"/>
      <c r="BL16" s="684"/>
      <c r="BM16" s="684"/>
      <c r="BN16" s="685"/>
      <c r="BO16" s="686" t="s">
        <v>138</v>
      </c>
      <c r="BP16" s="686"/>
      <c r="BQ16" s="686"/>
      <c r="BR16" s="686"/>
      <c r="BS16" s="692" t="s">
        <v>236</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54116</v>
      </c>
      <c r="CS16" s="684"/>
      <c r="CT16" s="684"/>
      <c r="CU16" s="684"/>
      <c r="CV16" s="684"/>
      <c r="CW16" s="684"/>
      <c r="CX16" s="684"/>
      <c r="CY16" s="685"/>
      <c r="CZ16" s="686">
        <v>1.5</v>
      </c>
      <c r="DA16" s="686"/>
      <c r="DB16" s="686"/>
      <c r="DC16" s="686"/>
      <c r="DD16" s="692" t="s">
        <v>138</v>
      </c>
      <c r="DE16" s="684"/>
      <c r="DF16" s="684"/>
      <c r="DG16" s="684"/>
      <c r="DH16" s="684"/>
      <c r="DI16" s="684"/>
      <c r="DJ16" s="684"/>
      <c r="DK16" s="684"/>
      <c r="DL16" s="684"/>
      <c r="DM16" s="684"/>
      <c r="DN16" s="684"/>
      <c r="DO16" s="684"/>
      <c r="DP16" s="685"/>
      <c r="DQ16" s="692">
        <v>10320</v>
      </c>
      <c r="DR16" s="684"/>
      <c r="DS16" s="684"/>
      <c r="DT16" s="684"/>
      <c r="DU16" s="684"/>
      <c r="DV16" s="684"/>
      <c r="DW16" s="684"/>
      <c r="DX16" s="684"/>
      <c r="DY16" s="684"/>
      <c r="DZ16" s="684"/>
      <c r="EA16" s="684"/>
      <c r="EB16" s="684"/>
      <c r="EC16" s="693"/>
    </row>
    <row r="17" spans="2:133" ht="11.25" customHeight="1" x14ac:dyDescent="0.2">
      <c r="B17" s="680" t="s">
        <v>267</v>
      </c>
      <c r="C17" s="681"/>
      <c r="D17" s="681"/>
      <c r="E17" s="681"/>
      <c r="F17" s="681"/>
      <c r="G17" s="681"/>
      <c r="H17" s="681"/>
      <c r="I17" s="681"/>
      <c r="J17" s="681"/>
      <c r="K17" s="681"/>
      <c r="L17" s="681"/>
      <c r="M17" s="681"/>
      <c r="N17" s="681"/>
      <c r="O17" s="681"/>
      <c r="P17" s="681"/>
      <c r="Q17" s="682"/>
      <c r="R17" s="683">
        <v>7252</v>
      </c>
      <c r="S17" s="684"/>
      <c r="T17" s="684"/>
      <c r="U17" s="684"/>
      <c r="V17" s="684"/>
      <c r="W17" s="684"/>
      <c r="X17" s="684"/>
      <c r="Y17" s="685"/>
      <c r="Z17" s="686">
        <v>0.2</v>
      </c>
      <c r="AA17" s="686"/>
      <c r="AB17" s="686"/>
      <c r="AC17" s="686"/>
      <c r="AD17" s="687">
        <v>7252</v>
      </c>
      <c r="AE17" s="687"/>
      <c r="AF17" s="687"/>
      <c r="AG17" s="687"/>
      <c r="AH17" s="687"/>
      <c r="AI17" s="687"/>
      <c r="AJ17" s="687"/>
      <c r="AK17" s="687"/>
      <c r="AL17" s="688">
        <v>0.4</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138</v>
      </c>
      <c r="BH17" s="684"/>
      <c r="BI17" s="684"/>
      <c r="BJ17" s="684"/>
      <c r="BK17" s="684"/>
      <c r="BL17" s="684"/>
      <c r="BM17" s="684"/>
      <c r="BN17" s="685"/>
      <c r="BO17" s="686" t="s">
        <v>138</v>
      </c>
      <c r="BP17" s="686"/>
      <c r="BQ17" s="686"/>
      <c r="BR17" s="686"/>
      <c r="BS17" s="692" t="s">
        <v>138</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381729</v>
      </c>
      <c r="CS17" s="684"/>
      <c r="CT17" s="684"/>
      <c r="CU17" s="684"/>
      <c r="CV17" s="684"/>
      <c r="CW17" s="684"/>
      <c r="CX17" s="684"/>
      <c r="CY17" s="685"/>
      <c r="CZ17" s="686">
        <v>10.3</v>
      </c>
      <c r="DA17" s="686"/>
      <c r="DB17" s="686"/>
      <c r="DC17" s="686"/>
      <c r="DD17" s="692" t="s">
        <v>138</v>
      </c>
      <c r="DE17" s="684"/>
      <c r="DF17" s="684"/>
      <c r="DG17" s="684"/>
      <c r="DH17" s="684"/>
      <c r="DI17" s="684"/>
      <c r="DJ17" s="684"/>
      <c r="DK17" s="684"/>
      <c r="DL17" s="684"/>
      <c r="DM17" s="684"/>
      <c r="DN17" s="684"/>
      <c r="DO17" s="684"/>
      <c r="DP17" s="685"/>
      <c r="DQ17" s="692">
        <v>372670</v>
      </c>
      <c r="DR17" s="684"/>
      <c r="DS17" s="684"/>
      <c r="DT17" s="684"/>
      <c r="DU17" s="684"/>
      <c r="DV17" s="684"/>
      <c r="DW17" s="684"/>
      <c r="DX17" s="684"/>
      <c r="DY17" s="684"/>
      <c r="DZ17" s="684"/>
      <c r="EA17" s="684"/>
      <c r="EB17" s="684"/>
      <c r="EC17" s="693"/>
    </row>
    <row r="18" spans="2:133" ht="11.25" customHeight="1" x14ac:dyDescent="0.2">
      <c r="B18" s="680" t="s">
        <v>270</v>
      </c>
      <c r="C18" s="681"/>
      <c r="D18" s="681"/>
      <c r="E18" s="681"/>
      <c r="F18" s="681"/>
      <c r="G18" s="681"/>
      <c r="H18" s="681"/>
      <c r="I18" s="681"/>
      <c r="J18" s="681"/>
      <c r="K18" s="681"/>
      <c r="L18" s="681"/>
      <c r="M18" s="681"/>
      <c r="N18" s="681"/>
      <c r="O18" s="681"/>
      <c r="P18" s="681"/>
      <c r="Q18" s="682"/>
      <c r="R18" s="683">
        <v>325</v>
      </c>
      <c r="S18" s="684"/>
      <c r="T18" s="684"/>
      <c r="U18" s="684"/>
      <c r="V18" s="684"/>
      <c r="W18" s="684"/>
      <c r="X18" s="684"/>
      <c r="Y18" s="685"/>
      <c r="Z18" s="686">
        <v>0</v>
      </c>
      <c r="AA18" s="686"/>
      <c r="AB18" s="686"/>
      <c r="AC18" s="686"/>
      <c r="AD18" s="687">
        <v>325</v>
      </c>
      <c r="AE18" s="687"/>
      <c r="AF18" s="687"/>
      <c r="AG18" s="687"/>
      <c r="AH18" s="687"/>
      <c r="AI18" s="687"/>
      <c r="AJ18" s="687"/>
      <c r="AK18" s="687"/>
      <c r="AL18" s="688">
        <v>0</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138</v>
      </c>
      <c r="BP18" s="686"/>
      <c r="BQ18" s="686"/>
      <c r="BR18" s="686"/>
      <c r="BS18" s="692" t="s">
        <v>138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236</v>
      </c>
      <c r="DA18" s="686"/>
      <c r="DB18" s="686"/>
      <c r="DC18" s="686"/>
      <c r="DD18" s="692" t="s">
        <v>138</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x14ac:dyDescent="0.2">
      <c r="B19" s="680" t="s">
        <v>273</v>
      </c>
      <c r="C19" s="681"/>
      <c r="D19" s="681"/>
      <c r="E19" s="681"/>
      <c r="F19" s="681"/>
      <c r="G19" s="681"/>
      <c r="H19" s="681"/>
      <c r="I19" s="681"/>
      <c r="J19" s="681"/>
      <c r="K19" s="681"/>
      <c r="L19" s="681"/>
      <c r="M19" s="681"/>
      <c r="N19" s="681"/>
      <c r="O19" s="681"/>
      <c r="P19" s="681"/>
      <c r="Q19" s="682"/>
      <c r="R19" s="683">
        <v>546</v>
      </c>
      <c r="S19" s="684"/>
      <c r="T19" s="684"/>
      <c r="U19" s="684"/>
      <c r="V19" s="684"/>
      <c r="W19" s="684"/>
      <c r="X19" s="684"/>
      <c r="Y19" s="685"/>
      <c r="Z19" s="686">
        <v>0</v>
      </c>
      <c r="AA19" s="686"/>
      <c r="AB19" s="686"/>
      <c r="AC19" s="686"/>
      <c r="AD19" s="687">
        <v>546</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t="s">
        <v>138</v>
      </c>
      <c r="BH19" s="684"/>
      <c r="BI19" s="684"/>
      <c r="BJ19" s="684"/>
      <c r="BK19" s="684"/>
      <c r="BL19" s="684"/>
      <c r="BM19" s="684"/>
      <c r="BN19" s="685"/>
      <c r="BO19" s="686" t="s">
        <v>138</v>
      </c>
      <c r="BP19" s="686"/>
      <c r="BQ19" s="686"/>
      <c r="BR19" s="686"/>
      <c r="BS19" s="692" t="s">
        <v>138</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137</v>
      </c>
      <c r="DA19" s="686"/>
      <c r="DB19" s="686"/>
      <c r="DC19" s="686"/>
      <c r="DD19" s="692" t="s">
        <v>138</v>
      </c>
      <c r="DE19" s="684"/>
      <c r="DF19" s="684"/>
      <c r="DG19" s="684"/>
      <c r="DH19" s="684"/>
      <c r="DI19" s="684"/>
      <c r="DJ19" s="684"/>
      <c r="DK19" s="684"/>
      <c r="DL19" s="684"/>
      <c r="DM19" s="684"/>
      <c r="DN19" s="684"/>
      <c r="DO19" s="684"/>
      <c r="DP19" s="685"/>
      <c r="DQ19" s="692" t="s">
        <v>236</v>
      </c>
      <c r="DR19" s="684"/>
      <c r="DS19" s="684"/>
      <c r="DT19" s="684"/>
      <c r="DU19" s="684"/>
      <c r="DV19" s="684"/>
      <c r="DW19" s="684"/>
      <c r="DX19" s="684"/>
      <c r="DY19" s="684"/>
      <c r="DZ19" s="684"/>
      <c r="EA19" s="684"/>
      <c r="EB19" s="684"/>
      <c r="EC19" s="693"/>
    </row>
    <row r="20" spans="2:133" ht="11.25" customHeight="1" x14ac:dyDescent="0.2">
      <c r="B20" s="680" t="s">
        <v>276</v>
      </c>
      <c r="C20" s="681"/>
      <c r="D20" s="681"/>
      <c r="E20" s="681"/>
      <c r="F20" s="681"/>
      <c r="G20" s="681"/>
      <c r="H20" s="681"/>
      <c r="I20" s="681"/>
      <c r="J20" s="681"/>
      <c r="K20" s="681"/>
      <c r="L20" s="681"/>
      <c r="M20" s="681"/>
      <c r="N20" s="681"/>
      <c r="O20" s="681"/>
      <c r="P20" s="681"/>
      <c r="Q20" s="682"/>
      <c r="R20" s="683">
        <v>74</v>
      </c>
      <c r="S20" s="684"/>
      <c r="T20" s="684"/>
      <c r="U20" s="684"/>
      <c r="V20" s="684"/>
      <c r="W20" s="684"/>
      <c r="X20" s="684"/>
      <c r="Y20" s="685"/>
      <c r="Z20" s="686">
        <v>0</v>
      </c>
      <c r="AA20" s="686"/>
      <c r="AB20" s="686"/>
      <c r="AC20" s="686"/>
      <c r="AD20" s="687">
        <v>74</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t="s">
        <v>138</v>
      </c>
      <c r="BH20" s="684"/>
      <c r="BI20" s="684"/>
      <c r="BJ20" s="684"/>
      <c r="BK20" s="684"/>
      <c r="BL20" s="684"/>
      <c r="BM20" s="684"/>
      <c r="BN20" s="685"/>
      <c r="BO20" s="686" t="s">
        <v>137</v>
      </c>
      <c r="BP20" s="686"/>
      <c r="BQ20" s="686"/>
      <c r="BR20" s="686"/>
      <c r="BS20" s="692" t="s">
        <v>137</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3689426</v>
      </c>
      <c r="CS20" s="684"/>
      <c r="CT20" s="684"/>
      <c r="CU20" s="684"/>
      <c r="CV20" s="684"/>
      <c r="CW20" s="684"/>
      <c r="CX20" s="684"/>
      <c r="CY20" s="685"/>
      <c r="CZ20" s="686">
        <v>100</v>
      </c>
      <c r="DA20" s="686"/>
      <c r="DB20" s="686"/>
      <c r="DC20" s="686"/>
      <c r="DD20" s="692">
        <v>650887</v>
      </c>
      <c r="DE20" s="684"/>
      <c r="DF20" s="684"/>
      <c r="DG20" s="684"/>
      <c r="DH20" s="684"/>
      <c r="DI20" s="684"/>
      <c r="DJ20" s="684"/>
      <c r="DK20" s="684"/>
      <c r="DL20" s="684"/>
      <c r="DM20" s="684"/>
      <c r="DN20" s="684"/>
      <c r="DO20" s="684"/>
      <c r="DP20" s="685"/>
      <c r="DQ20" s="692">
        <v>2315527</v>
      </c>
      <c r="DR20" s="684"/>
      <c r="DS20" s="684"/>
      <c r="DT20" s="684"/>
      <c r="DU20" s="684"/>
      <c r="DV20" s="684"/>
      <c r="DW20" s="684"/>
      <c r="DX20" s="684"/>
      <c r="DY20" s="684"/>
      <c r="DZ20" s="684"/>
      <c r="EA20" s="684"/>
      <c r="EB20" s="684"/>
      <c r="EC20" s="693"/>
    </row>
    <row r="21" spans="2:133" ht="11.25" customHeight="1" x14ac:dyDescent="0.2">
      <c r="B21" s="680" t="s">
        <v>279</v>
      </c>
      <c r="C21" s="681"/>
      <c r="D21" s="681"/>
      <c r="E21" s="681"/>
      <c r="F21" s="681"/>
      <c r="G21" s="681"/>
      <c r="H21" s="681"/>
      <c r="I21" s="681"/>
      <c r="J21" s="681"/>
      <c r="K21" s="681"/>
      <c r="L21" s="681"/>
      <c r="M21" s="681"/>
      <c r="N21" s="681"/>
      <c r="O21" s="681"/>
      <c r="P21" s="681"/>
      <c r="Q21" s="682"/>
      <c r="R21" s="683">
        <v>6307</v>
      </c>
      <c r="S21" s="684"/>
      <c r="T21" s="684"/>
      <c r="U21" s="684"/>
      <c r="V21" s="684"/>
      <c r="W21" s="684"/>
      <c r="X21" s="684"/>
      <c r="Y21" s="685"/>
      <c r="Z21" s="686">
        <v>0.2</v>
      </c>
      <c r="AA21" s="686"/>
      <c r="AB21" s="686"/>
      <c r="AC21" s="686"/>
      <c r="AD21" s="687">
        <v>6307</v>
      </c>
      <c r="AE21" s="687"/>
      <c r="AF21" s="687"/>
      <c r="AG21" s="687"/>
      <c r="AH21" s="687"/>
      <c r="AI21" s="687"/>
      <c r="AJ21" s="687"/>
      <c r="AK21" s="687"/>
      <c r="AL21" s="688">
        <v>0.3</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138</v>
      </c>
      <c r="BH21" s="684"/>
      <c r="BI21" s="684"/>
      <c r="BJ21" s="684"/>
      <c r="BK21" s="684"/>
      <c r="BL21" s="684"/>
      <c r="BM21" s="684"/>
      <c r="BN21" s="685"/>
      <c r="BO21" s="686" t="s">
        <v>138</v>
      </c>
      <c r="BP21" s="686"/>
      <c r="BQ21" s="686"/>
      <c r="BR21" s="686"/>
      <c r="BS21" s="692" t="s">
        <v>138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281</v>
      </c>
      <c r="C22" s="681"/>
      <c r="D22" s="681"/>
      <c r="E22" s="681"/>
      <c r="F22" s="681"/>
      <c r="G22" s="681"/>
      <c r="H22" s="681"/>
      <c r="I22" s="681"/>
      <c r="J22" s="681"/>
      <c r="K22" s="681"/>
      <c r="L22" s="681"/>
      <c r="M22" s="681"/>
      <c r="N22" s="681"/>
      <c r="O22" s="681"/>
      <c r="P22" s="681"/>
      <c r="Q22" s="682"/>
      <c r="R22" s="683">
        <v>1448521</v>
      </c>
      <c r="S22" s="684"/>
      <c r="T22" s="684"/>
      <c r="U22" s="684"/>
      <c r="V22" s="684"/>
      <c r="W22" s="684"/>
      <c r="X22" s="684"/>
      <c r="Y22" s="685"/>
      <c r="Z22" s="686">
        <v>37.6</v>
      </c>
      <c r="AA22" s="686"/>
      <c r="AB22" s="686"/>
      <c r="AC22" s="686"/>
      <c r="AD22" s="687">
        <v>1239777</v>
      </c>
      <c r="AE22" s="687"/>
      <c r="AF22" s="687"/>
      <c r="AG22" s="687"/>
      <c r="AH22" s="687"/>
      <c r="AI22" s="687"/>
      <c r="AJ22" s="687"/>
      <c r="AK22" s="687"/>
      <c r="AL22" s="688">
        <v>60.6</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138</v>
      </c>
      <c r="BP22" s="686"/>
      <c r="BQ22" s="686"/>
      <c r="BR22" s="686"/>
      <c r="BS22" s="692" t="s">
        <v>138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284</v>
      </c>
      <c r="C23" s="681"/>
      <c r="D23" s="681"/>
      <c r="E23" s="681"/>
      <c r="F23" s="681"/>
      <c r="G23" s="681"/>
      <c r="H23" s="681"/>
      <c r="I23" s="681"/>
      <c r="J23" s="681"/>
      <c r="K23" s="681"/>
      <c r="L23" s="681"/>
      <c r="M23" s="681"/>
      <c r="N23" s="681"/>
      <c r="O23" s="681"/>
      <c r="P23" s="681"/>
      <c r="Q23" s="682"/>
      <c r="R23" s="683">
        <v>1239777</v>
      </c>
      <c r="S23" s="684"/>
      <c r="T23" s="684"/>
      <c r="U23" s="684"/>
      <c r="V23" s="684"/>
      <c r="W23" s="684"/>
      <c r="X23" s="684"/>
      <c r="Y23" s="685"/>
      <c r="Z23" s="686">
        <v>32.200000000000003</v>
      </c>
      <c r="AA23" s="686"/>
      <c r="AB23" s="686"/>
      <c r="AC23" s="686"/>
      <c r="AD23" s="687">
        <v>1239777</v>
      </c>
      <c r="AE23" s="687"/>
      <c r="AF23" s="687"/>
      <c r="AG23" s="687"/>
      <c r="AH23" s="687"/>
      <c r="AI23" s="687"/>
      <c r="AJ23" s="687"/>
      <c r="AK23" s="687"/>
      <c r="AL23" s="688">
        <v>60.6</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138</v>
      </c>
      <c r="BH23" s="684"/>
      <c r="BI23" s="684"/>
      <c r="BJ23" s="684"/>
      <c r="BK23" s="684"/>
      <c r="BL23" s="684"/>
      <c r="BM23" s="684"/>
      <c r="BN23" s="685"/>
      <c r="BO23" s="686" t="s">
        <v>138</v>
      </c>
      <c r="BP23" s="686"/>
      <c r="BQ23" s="686"/>
      <c r="BR23" s="686"/>
      <c r="BS23" s="692" t="s">
        <v>138</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2">
      <c r="B24" s="680" t="s">
        <v>291</v>
      </c>
      <c r="C24" s="681"/>
      <c r="D24" s="681"/>
      <c r="E24" s="681"/>
      <c r="F24" s="681"/>
      <c r="G24" s="681"/>
      <c r="H24" s="681"/>
      <c r="I24" s="681"/>
      <c r="J24" s="681"/>
      <c r="K24" s="681"/>
      <c r="L24" s="681"/>
      <c r="M24" s="681"/>
      <c r="N24" s="681"/>
      <c r="O24" s="681"/>
      <c r="P24" s="681"/>
      <c r="Q24" s="682"/>
      <c r="R24" s="683">
        <v>208744</v>
      </c>
      <c r="S24" s="684"/>
      <c r="T24" s="684"/>
      <c r="U24" s="684"/>
      <c r="V24" s="684"/>
      <c r="W24" s="684"/>
      <c r="X24" s="684"/>
      <c r="Y24" s="685"/>
      <c r="Z24" s="686">
        <v>5.4</v>
      </c>
      <c r="AA24" s="686"/>
      <c r="AB24" s="686"/>
      <c r="AC24" s="686"/>
      <c r="AD24" s="687" t="s">
        <v>137</v>
      </c>
      <c r="AE24" s="687"/>
      <c r="AF24" s="687"/>
      <c r="AG24" s="687"/>
      <c r="AH24" s="687"/>
      <c r="AI24" s="687"/>
      <c r="AJ24" s="687"/>
      <c r="AK24" s="687"/>
      <c r="AL24" s="688" t="s">
        <v>138</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236</v>
      </c>
      <c r="BH24" s="684"/>
      <c r="BI24" s="684"/>
      <c r="BJ24" s="684"/>
      <c r="BK24" s="684"/>
      <c r="BL24" s="684"/>
      <c r="BM24" s="684"/>
      <c r="BN24" s="685"/>
      <c r="BO24" s="686" t="s">
        <v>138</v>
      </c>
      <c r="BP24" s="686"/>
      <c r="BQ24" s="686"/>
      <c r="BR24" s="686"/>
      <c r="BS24" s="692" t="s">
        <v>138</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1185121</v>
      </c>
      <c r="CS24" s="673"/>
      <c r="CT24" s="673"/>
      <c r="CU24" s="673"/>
      <c r="CV24" s="673"/>
      <c r="CW24" s="673"/>
      <c r="CX24" s="673"/>
      <c r="CY24" s="674"/>
      <c r="CZ24" s="677">
        <v>32.1</v>
      </c>
      <c r="DA24" s="678"/>
      <c r="DB24" s="678"/>
      <c r="DC24" s="697"/>
      <c r="DD24" s="722">
        <v>980962</v>
      </c>
      <c r="DE24" s="673"/>
      <c r="DF24" s="673"/>
      <c r="DG24" s="673"/>
      <c r="DH24" s="673"/>
      <c r="DI24" s="673"/>
      <c r="DJ24" s="673"/>
      <c r="DK24" s="674"/>
      <c r="DL24" s="722">
        <v>976374</v>
      </c>
      <c r="DM24" s="673"/>
      <c r="DN24" s="673"/>
      <c r="DO24" s="673"/>
      <c r="DP24" s="673"/>
      <c r="DQ24" s="673"/>
      <c r="DR24" s="673"/>
      <c r="DS24" s="673"/>
      <c r="DT24" s="673"/>
      <c r="DU24" s="673"/>
      <c r="DV24" s="674"/>
      <c r="DW24" s="677">
        <v>46</v>
      </c>
      <c r="DX24" s="678"/>
      <c r="DY24" s="678"/>
      <c r="DZ24" s="678"/>
      <c r="EA24" s="678"/>
      <c r="EB24" s="678"/>
      <c r="EC24" s="679"/>
    </row>
    <row r="25" spans="2:133" ht="11.25" customHeight="1" x14ac:dyDescent="0.2">
      <c r="B25" s="680" t="s">
        <v>294</v>
      </c>
      <c r="C25" s="681"/>
      <c r="D25" s="681"/>
      <c r="E25" s="681"/>
      <c r="F25" s="681"/>
      <c r="G25" s="681"/>
      <c r="H25" s="681"/>
      <c r="I25" s="681"/>
      <c r="J25" s="681"/>
      <c r="K25" s="681"/>
      <c r="L25" s="681"/>
      <c r="M25" s="681"/>
      <c r="N25" s="681"/>
      <c r="O25" s="681"/>
      <c r="P25" s="681"/>
      <c r="Q25" s="682"/>
      <c r="R25" s="683" t="s">
        <v>138</v>
      </c>
      <c r="S25" s="684"/>
      <c r="T25" s="684"/>
      <c r="U25" s="684"/>
      <c r="V25" s="684"/>
      <c r="W25" s="684"/>
      <c r="X25" s="684"/>
      <c r="Y25" s="685"/>
      <c r="Z25" s="686" t="s">
        <v>138</v>
      </c>
      <c r="AA25" s="686"/>
      <c r="AB25" s="686"/>
      <c r="AC25" s="686"/>
      <c r="AD25" s="687" t="s">
        <v>138</v>
      </c>
      <c r="AE25" s="687"/>
      <c r="AF25" s="687"/>
      <c r="AG25" s="687"/>
      <c r="AH25" s="687"/>
      <c r="AI25" s="687"/>
      <c r="AJ25" s="687"/>
      <c r="AK25" s="687"/>
      <c r="AL25" s="688" t="s">
        <v>138</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138</v>
      </c>
      <c r="BH25" s="684"/>
      <c r="BI25" s="684"/>
      <c r="BJ25" s="684"/>
      <c r="BK25" s="684"/>
      <c r="BL25" s="684"/>
      <c r="BM25" s="684"/>
      <c r="BN25" s="685"/>
      <c r="BO25" s="686" t="s">
        <v>138</v>
      </c>
      <c r="BP25" s="686"/>
      <c r="BQ25" s="686"/>
      <c r="BR25" s="686"/>
      <c r="BS25" s="692" t="s">
        <v>138</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548625</v>
      </c>
      <c r="CS25" s="719"/>
      <c r="CT25" s="719"/>
      <c r="CU25" s="719"/>
      <c r="CV25" s="719"/>
      <c r="CW25" s="719"/>
      <c r="CX25" s="719"/>
      <c r="CY25" s="720"/>
      <c r="CZ25" s="688">
        <v>14.9</v>
      </c>
      <c r="DA25" s="717"/>
      <c r="DB25" s="717"/>
      <c r="DC25" s="721"/>
      <c r="DD25" s="692">
        <v>511320</v>
      </c>
      <c r="DE25" s="719"/>
      <c r="DF25" s="719"/>
      <c r="DG25" s="719"/>
      <c r="DH25" s="719"/>
      <c r="DI25" s="719"/>
      <c r="DJ25" s="719"/>
      <c r="DK25" s="720"/>
      <c r="DL25" s="692">
        <v>510329</v>
      </c>
      <c r="DM25" s="719"/>
      <c r="DN25" s="719"/>
      <c r="DO25" s="719"/>
      <c r="DP25" s="719"/>
      <c r="DQ25" s="719"/>
      <c r="DR25" s="719"/>
      <c r="DS25" s="719"/>
      <c r="DT25" s="719"/>
      <c r="DU25" s="719"/>
      <c r="DV25" s="720"/>
      <c r="DW25" s="688">
        <v>24</v>
      </c>
      <c r="DX25" s="717"/>
      <c r="DY25" s="717"/>
      <c r="DZ25" s="717"/>
      <c r="EA25" s="717"/>
      <c r="EB25" s="717"/>
      <c r="EC25" s="718"/>
    </row>
    <row r="26" spans="2:133" ht="11.25" customHeight="1" x14ac:dyDescent="0.2">
      <c r="B26" s="680" t="s">
        <v>297</v>
      </c>
      <c r="C26" s="681"/>
      <c r="D26" s="681"/>
      <c r="E26" s="681"/>
      <c r="F26" s="681"/>
      <c r="G26" s="681"/>
      <c r="H26" s="681"/>
      <c r="I26" s="681"/>
      <c r="J26" s="681"/>
      <c r="K26" s="681"/>
      <c r="L26" s="681"/>
      <c r="M26" s="681"/>
      <c r="N26" s="681"/>
      <c r="O26" s="681"/>
      <c r="P26" s="681"/>
      <c r="Q26" s="682"/>
      <c r="R26" s="683">
        <v>2253005</v>
      </c>
      <c r="S26" s="684"/>
      <c r="T26" s="684"/>
      <c r="U26" s="684"/>
      <c r="V26" s="684"/>
      <c r="W26" s="684"/>
      <c r="X26" s="684"/>
      <c r="Y26" s="685"/>
      <c r="Z26" s="686">
        <v>58.5</v>
      </c>
      <c r="AA26" s="686"/>
      <c r="AB26" s="686"/>
      <c r="AC26" s="686"/>
      <c r="AD26" s="687">
        <v>2044261</v>
      </c>
      <c r="AE26" s="687"/>
      <c r="AF26" s="687"/>
      <c r="AG26" s="687"/>
      <c r="AH26" s="687"/>
      <c r="AI26" s="687"/>
      <c r="AJ26" s="687"/>
      <c r="AK26" s="687"/>
      <c r="AL26" s="688">
        <v>99.9</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137</v>
      </c>
      <c r="BH26" s="684"/>
      <c r="BI26" s="684"/>
      <c r="BJ26" s="684"/>
      <c r="BK26" s="684"/>
      <c r="BL26" s="684"/>
      <c r="BM26" s="684"/>
      <c r="BN26" s="685"/>
      <c r="BO26" s="686" t="s">
        <v>138</v>
      </c>
      <c r="BP26" s="686"/>
      <c r="BQ26" s="686"/>
      <c r="BR26" s="686"/>
      <c r="BS26" s="692" t="s">
        <v>236</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309744</v>
      </c>
      <c r="CS26" s="684"/>
      <c r="CT26" s="684"/>
      <c r="CU26" s="684"/>
      <c r="CV26" s="684"/>
      <c r="CW26" s="684"/>
      <c r="CX26" s="684"/>
      <c r="CY26" s="685"/>
      <c r="CZ26" s="688">
        <v>8.4</v>
      </c>
      <c r="DA26" s="717"/>
      <c r="DB26" s="717"/>
      <c r="DC26" s="721"/>
      <c r="DD26" s="692">
        <v>279175</v>
      </c>
      <c r="DE26" s="684"/>
      <c r="DF26" s="684"/>
      <c r="DG26" s="684"/>
      <c r="DH26" s="684"/>
      <c r="DI26" s="684"/>
      <c r="DJ26" s="684"/>
      <c r="DK26" s="685"/>
      <c r="DL26" s="692" t="s">
        <v>138</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2">
      <c r="B27" s="680" t="s">
        <v>300</v>
      </c>
      <c r="C27" s="681"/>
      <c r="D27" s="681"/>
      <c r="E27" s="681"/>
      <c r="F27" s="681"/>
      <c r="G27" s="681"/>
      <c r="H27" s="681"/>
      <c r="I27" s="681"/>
      <c r="J27" s="681"/>
      <c r="K27" s="681"/>
      <c r="L27" s="681"/>
      <c r="M27" s="681"/>
      <c r="N27" s="681"/>
      <c r="O27" s="681"/>
      <c r="P27" s="681"/>
      <c r="Q27" s="682"/>
      <c r="R27" s="683" t="s">
        <v>138</v>
      </c>
      <c r="S27" s="684"/>
      <c r="T27" s="684"/>
      <c r="U27" s="684"/>
      <c r="V27" s="684"/>
      <c r="W27" s="684"/>
      <c r="X27" s="684"/>
      <c r="Y27" s="685"/>
      <c r="Z27" s="686" t="s">
        <v>236</v>
      </c>
      <c r="AA27" s="686"/>
      <c r="AB27" s="686"/>
      <c r="AC27" s="686"/>
      <c r="AD27" s="687" t="s">
        <v>138</v>
      </c>
      <c r="AE27" s="687"/>
      <c r="AF27" s="687"/>
      <c r="AG27" s="687"/>
      <c r="AH27" s="687"/>
      <c r="AI27" s="687"/>
      <c r="AJ27" s="687"/>
      <c r="AK27" s="687"/>
      <c r="AL27" s="688" t="s">
        <v>138</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707044</v>
      </c>
      <c r="BH27" s="684"/>
      <c r="BI27" s="684"/>
      <c r="BJ27" s="684"/>
      <c r="BK27" s="684"/>
      <c r="BL27" s="684"/>
      <c r="BM27" s="684"/>
      <c r="BN27" s="685"/>
      <c r="BO27" s="686">
        <v>100</v>
      </c>
      <c r="BP27" s="686"/>
      <c r="BQ27" s="686"/>
      <c r="BR27" s="686"/>
      <c r="BS27" s="692">
        <v>69873</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254767</v>
      </c>
      <c r="CS27" s="719"/>
      <c r="CT27" s="719"/>
      <c r="CU27" s="719"/>
      <c r="CV27" s="719"/>
      <c r="CW27" s="719"/>
      <c r="CX27" s="719"/>
      <c r="CY27" s="720"/>
      <c r="CZ27" s="688">
        <v>6.9</v>
      </c>
      <c r="DA27" s="717"/>
      <c r="DB27" s="717"/>
      <c r="DC27" s="721"/>
      <c r="DD27" s="692">
        <v>96972</v>
      </c>
      <c r="DE27" s="719"/>
      <c r="DF27" s="719"/>
      <c r="DG27" s="719"/>
      <c r="DH27" s="719"/>
      <c r="DI27" s="719"/>
      <c r="DJ27" s="719"/>
      <c r="DK27" s="720"/>
      <c r="DL27" s="692">
        <v>93375</v>
      </c>
      <c r="DM27" s="719"/>
      <c r="DN27" s="719"/>
      <c r="DO27" s="719"/>
      <c r="DP27" s="719"/>
      <c r="DQ27" s="719"/>
      <c r="DR27" s="719"/>
      <c r="DS27" s="719"/>
      <c r="DT27" s="719"/>
      <c r="DU27" s="719"/>
      <c r="DV27" s="720"/>
      <c r="DW27" s="688">
        <v>4.4000000000000004</v>
      </c>
      <c r="DX27" s="717"/>
      <c r="DY27" s="717"/>
      <c r="DZ27" s="717"/>
      <c r="EA27" s="717"/>
      <c r="EB27" s="717"/>
      <c r="EC27" s="718"/>
    </row>
    <row r="28" spans="2:133" ht="11.25" customHeight="1" x14ac:dyDescent="0.2">
      <c r="B28" s="680" t="s">
        <v>303</v>
      </c>
      <c r="C28" s="681"/>
      <c r="D28" s="681"/>
      <c r="E28" s="681"/>
      <c r="F28" s="681"/>
      <c r="G28" s="681"/>
      <c r="H28" s="681"/>
      <c r="I28" s="681"/>
      <c r="J28" s="681"/>
      <c r="K28" s="681"/>
      <c r="L28" s="681"/>
      <c r="M28" s="681"/>
      <c r="N28" s="681"/>
      <c r="O28" s="681"/>
      <c r="P28" s="681"/>
      <c r="Q28" s="682"/>
      <c r="R28" s="683">
        <v>17031</v>
      </c>
      <c r="S28" s="684"/>
      <c r="T28" s="684"/>
      <c r="U28" s="684"/>
      <c r="V28" s="684"/>
      <c r="W28" s="684"/>
      <c r="X28" s="684"/>
      <c r="Y28" s="685"/>
      <c r="Z28" s="686">
        <v>0.4</v>
      </c>
      <c r="AA28" s="686"/>
      <c r="AB28" s="686"/>
      <c r="AC28" s="686"/>
      <c r="AD28" s="687" t="s">
        <v>137</v>
      </c>
      <c r="AE28" s="687"/>
      <c r="AF28" s="687"/>
      <c r="AG28" s="687"/>
      <c r="AH28" s="687"/>
      <c r="AI28" s="687"/>
      <c r="AJ28" s="687"/>
      <c r="AK28" s="687"/>
      <c r="AL28" s="688" t="s">
        <v>137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381729</v>
      </c>
      <c r="CS28" s="684"/>
      <c r="CT28" s="684"/>
      <c r="CU28" s="684"/>
      <c r="CV28" s="684"/>
      <c r="CW28" s="684"/>
      <c r="CX28" s="684"/>
      <c r="CY28" s="685"/>
      <c r="CZ28" s="688">
        <v>10.3</v>
      </c>
      <c r="DA28" s="717"/>
      <c r="DB28" s="717"/>
      <c r="DC28" s="721"/>
      <c r="DD28" s="692">
        <v>372670</v>
      </c>
      <c r="DE28" s="684"/>
      <c r="DF28" s="684"/>
      <c r="DG28" s="684"/>
      <c r="DH28" s="684"/>
      <c r="DI28" s="684"/>
      <c r="DJ28" s="684"/>
      <c r="DK28" s="685"/>
      <c r="DL28" s="692">
        <v>372670</v>
      </c>
      <c r="DM28" s="684"/>
      <c r="DN28" s="684"/>
      <c r="DO28" s="684"/>
      <c r="DP28" s="684"/>
      <c r="DQ28" s="684"/>
      <c r="DR28" s="684"/>
      <c r="DS28" s="684"/>
      <c r="DT28" s="684"/>
      <c r="DU28" s="684"/>
      <c r="DV28" s="685"/>
      <c r="DW28" s="688">
        <v>17.600000000000001</v>
      </c>
      <c r="DX28" s="717"/>
      <c r="DY28" s="717"/>
      <c r="DZ28" s="717"/>
      <c r="EA28" s="717"/>
      <c r="EB28" s="717"/>
      <c r="EC28" s="718"/>
    </row>
    <row r="29" spans="2:133" ht="11.25" customHeight="1" x14ac:dyDescent="0.2">
      <c r="B29" s="680" t="s">
        <v>305</v>
      </c>
      <c r="C29" s="681"/>
      <c r="D29" s="681"/>
      <c r="E29" s="681"/>
      <c r="F29" s="681"/>
      <c r="G29" s="681"/>
      <c r="H29" s="681"/>
      <c r="I29" s="681"/>
      <c r="J29" s="681"/>
      <c r="K29" s="681"/>
      <c r="L29" s="681"/>
      <c r="M29" s="681"/>
      <c r="N29" s="681"/>
      <c r="O29" s="681"/>
      <c r="P29" s="681"/>
      <c r="Q29" s="682"/>
      <c r="R29" s="683">
        <v>21885</v>
      </c>
      <c r="S29" s="684"/>
      <c r="T29" s="684"/>
      <c r="U29" s="684"/>
      <c r="V29" s="684"/>
      <c r="W29" s="684"/>
      <c r="X29" s="684"/>
      <c r="Y29" s="685"/>
      <c r="Z29" s="686">
        <v>0.6</v>
      </c>
      <c r="AA29" s="686"/>
      <c r="AB29" s="686"/>
      <c r="AC29" s="686"/>
      <c r="AD29" s="687">
        <v>443</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70</v>
      </c>
      <c r="CG29" s="699"/>
      <c r="CH29" s="699"/>
      <c r="CI29" s="699"/>
      <c r="CJ29" s="699"/>
      <c r="CK29" s="699"/>
      <c r="CL29" s="699"/>
      <c r="CM29" s="699"/>
      <c r="CN29" s="699"/>
      <c r="CO29" s="699"/>
      <c r="CP29" s="699"/>
      <c r="CQ29" s="700"/>
      <c r="CR29" s="683">
        <v>381729</v>
      </c>
      <c r="CS29" s="719"/>
      <c r="CT29" s="719"/>
      <c r="CU29" s="719"/>
      <c r="CV29" s="719"/>
      <c r="CW29" s="719"/>
      <c r="CX29" s="719"/>
      <c r="CY29" s="720"/>
      <c r="CZ29" s="688">
        <v>10.3</v>
      </c>
      <c r="DA29" s="717"/>
      <c r="DB29" s="717"/>
      <c r="DC29" s="721"/>
      <c r="DD29" s="692">
        <v>372670</v>
      </c>
      <c r="DE29" s="719"/>
      <c r="DF29" s="719"/>
      <c r="DG29" s="719"/>
      <c r="DH29" s="719"/>
      <c r="DI29" s="719"/>
      <c r="DJ29" s="719"/>
      <c r="DK29" s="720"/>
      <c r="DL29" s="692">
        <v>372670</v>
      </c>
      <c r="DM29" s="719"/>
      <c r="DN29" s="719"/>
      <c r="DO29" s="719"/>
      <c r="DP29" s="719"/>
      <c r="DQ29" s="719"/>
      <c r="DR29" s="719"/>
      <c r="DS29" s="719"/>
      <c r="DT29" s="719"/>
      <c r="DU29" s="719"/>
      <c r="DV29" s="720"/>
      <c r="DW29" s="688">
        <v>17.600000000000001</v>
      </c>
      <c r="DX29" s="717"/>
      <c r="DY29" s="717"/>
      <c r="DZ29" s="717"/>
      <c r="EA29" s="717"/>
      <c r="EB29" s="717"/>
      <c r="EC29" s="718"/>
    </row>
    <row r="30" spans="2:133" ht="11.25" customHeight="1" x14ac:dyDescent="0.2">
      <c r="B30" s="680" t="s">
        <v>307</v>
      </c>
      <c r="C30" s="681"/>
      <c r="D30" s="681"/>
      <c r="E30" s="681"/>
      <c r="F30" s="681"/>
      <c r="G30" s="681"/>
      <c r="H30" s="681"/>
      <c r="I30" s="681"/>
      <c r="J30" s="681"/>
      <c r="K30" s="681"/>
      <c r="L30" s="681"/>
      <c r="M30" s="681"/>
      <c r="N30" s="681"/>
      <c r="O30" s="681"/>
      <c r="P30" s="681"/>
      <c r="Q30" s="682"/>
      <c r="R30" s="683">
        <v>1825</v>
      </c>
      <c r="S30" s="684"/>
      <c r="T30" s="684"/>
      <c r="U30" s="684"/>
      <c r="V30" s="684"/>
      <c r="W30" s="684"/>
      <c r="X30" s="684"/>
      <c r="Y30" s="685"/>
      <c r="Z30" s="686">
        <v>0</v>
      </c>
      <c r="AA30" s="686"/>
      <c r="AB30" s="686"/>
      <c r="AC30" s="686"/>
      <c r="AD30" s="687" t="s">
        <v>138</v>
      </c>
      <c r="AE30" s="687"/>
      <c r="AF30" s="687"/>
      <c r="AG30" s="687"/>
      <c r="AH30" s="687"/>
      <c r="AI30" s="687"/>
      <c r="AJ30" s="687"/>
      <c r="AK30" s="687"/>
      <c r="AL30" s="688" t="s">
        <v>138</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363701</v>
      </c>
      <c r="CS30" s="684"/>
      <c r="CT30" s="684"/>
      <c r="CU30" s="684"/>
      <c r="CV30" s="684"/>
      <c r="CW30" s="684"/>
      <c r="CX30" s="684"/>
      <c r="CY30" s="685"/>
      <c r="CZ30" s="688">
        <v>9.9</v>
      </c>
      <c r="DA30" s="717"/>
      <c r="DB30" s="717"/>
      <c r="DC30" s="721"/>
      <c r="DD30" s="692">
        <v>354646</v>
      </c>
      <c r="DE30" s="684"/>
      <c r="DF30" s="684"/>
      <c r="DG30" s="684"/>
      <c r="DH30" s="684"/>
      <c r="DI30" s="684"/>
      <c r="DJ30" s="684"/>
      <c r="DK30" s="685"/>
      <c r="DL30" s="692">
        <v>354646</v>
      </c>
      <c r="DM30" s="684"/>
      <c r="DN30" s="684"/>
      <c r="DO30" s="684"/>
      <c r="DP30" s="684"/>
      <c r="DQ30" s="684"/>
      <c r="DR30" s="684"/>
      <c r="DS30" s="684"/>
      <c r="DT30" s="684"/>
      <c r="DU30" s="684"/>
      <c r="DV30" s="685"/>
      <c r="DW30" s="688">
        <v>16.7</v>
      </c>
      <c r="DX30" s="717"/>
      <c r="DY30" s="717"/>
      <c r="DZ30" s="717"/>
      <c r="EA30" s="717"/>
      <c r="EB30" s="717"/>
      <c r="EC30" s="718"/>
    </row>
    <row r="31" spans="2:133" ht="11.25" customHeight="1" x14ac:dyDescent="0.2">
      <c r="B31" s="680" t="s">
        <v>311</v>
      </c>
      <c r="C31" s="681"/>
      <c r="D31" s="681"/>
      <c r="E31" s="681"/>
      <c r="F31" s="681"/>
      <c r="G31" s="681"/>
      <c r="H31" s="681"/>
      <c r="I31" s="681"/>
      <c r="J31" s="681"/>
      <c r="K31" s="681"/>
      <c r="L31" s="681"/>
      <c r="M31" s="681"/>
      <c r="N31" s="681"/>
      <c r="O31" s="681"/>
      <c r="P31" s="681"/>
      <c r="Q31" s="682"/>
      <c r="R31" s="683">
        <v>155443</v>
      </c>
      <c r="S31" s="684"/>
      <c r="T31" s="684"/>
      <c r="U31" s="684"/>
      <c r="V31" s="684"/>
      <c r="W31" s="684"/>
      <c r="X31" s="684"/>
      <c r="Y31" s="685"/>
      <c r="Z31" s="686">
        <v>4</v>
      </c>
      <c r="AA31" s="686"/>
      <c r="AB31" s="686"/>
      <c r="AC31" s="686"/>
      <c r="AD31" s="687" t="s">
        <v>236</v>
      </c>
      <c r="AE31" s="687"/>
      <c r="AF31" s="687"/>
      <c r="AG31" s="687"/>
      <c r="AH31" s="687"/>
      <c r="AI31" s="687"/>
      <c r="AJ31" s="687"/>
      <c r="AK31" s="687"/>
      <c r="AL31" s="688" t="s">
        <v>138</v>
      </c>
      <c r="AM31" s="689"/>
      <c r="AN31" s="689"/>
      <c r="AO31" s="690"/>
      <c r="AP31" s="740" t="s">
        <v>312</v>
      </c>
      <c r="AQ31" s="741"/>
      <c r="AR31" s="741"/>
      <c r="AS31" s="741"/>
      <c r="AT31" s="746" t="s">
        <v>313</v>
      </c>
      <c r="AU31" s="231"/>
      <c r="AV31" s="231"/>
      <c r="AW31" s="231"/>
      <c r="AX31" s="669" t="s">
        <v>189</v>
      </c>
      <c r="AY31" s="670"/>
      <c r="AZ31" s="670"/>
      <c r="BA31" s="670"/>
      <c r="BB31" s="670"/>
      <c r="BC31" s="670"/>
      <c r="BD31" s="670"/>
      <c r="BE31" s="670"/>
      <c r="BF31" s="671"/>
      <c r="BG31" s="751">
        <v>99.7</v>
      </c>
      <c r="BH31" s="738"/>
      <c r="BI31" s="738"/>
      <c r="BJ31" s="738"/>
      <c r="BK31" s="738"/>
      <c r="BL31" s="738"/>
      <c r="BM31" s="678">
        <v>98.5</v>
      </c>
      <c r="BN31" s="738"/>
      <c r="BO31" s="738"/>
      <c r="BP31" s="738"/>
      <c r="BQ31" s="739"/>
      <c r="BR31" s="751">
        <v>99.8</v>
      </c>
      <c r="BS31" s="738"/>
      <c r="BT31" s="738"/>
      <c r="BU31" s="738"/>
      <c r="BV31" s="738"/>
      <c r="BW31" s="738"/>
      <c r="BX31" s="678">
        <v>98.6</v>
      </c>
      <c r="BY31" s="738"/>
      <c r="BZ31" s="738"/>
      <c r="CA31" s="738"/>
      <c r="CB31" s="739"/>
      <c r="CD31" s="725"/>
      <c r="CE31" s="726"/>
      <c r="CF31" s="698" t="s">
        <v>314</v>
      </c>
      <c r="CG31" s="699"/>
      <c r="CH31" s="699"/>
      <c r="CI31" s="699"/>
      <c r="CJ31" s="699"/>
      <c r="CK31" s="699"/>
      <c r="CL31" s="699"/>
      <c r="CM31" s="699"/>
      <c r="CN31" s="699"/>
      <c r="CO31" s="699"/>
      <c r="CP31" s="699"/>
      <c r="CQ31" s="700"/>
      <c r="CR31" s="683">
        <v>18028</v>
      </c>
      <c r="CS31" s="719"/>
      <c r="CT31" s="719"/>
      <c r="CU31" s="719"/>
      <c r="CV31" s="719"/>
      <c r="CW31" s="719"/>
      <c r="CX31" s="719"/>
      <c r="CY31" s="720"/>
      <c r="CZ31" s="688">
        <v>0.5</v>
      </c>
      <c r="DA31" s="717"/>
      <c r="DB31" s="717"/>
      <c r="DC31" s="721"/>
      <c r="DD31" s="692">
        <v>18024</v>
      </c>
      <c r="DE31" s="719"/>
      <c r="DF31" s="719"/>
      <c r="DG31" s="719"/>
      <c r="DH31" s="719"/>
      <c r="DI31" s="719"/>
      <c r="DJ31" s="719"/>
      <c r="DK31" s="720"/>
      <c r="DL31" s="692">
        <v>18024</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2">
      <c r="B32" s="729" t="s">
        <v>315</v>
      </c>
      <c r="C32" s="730"/>
      <c r="D32" s="730"/>
      <c r="E32" s="730"/>
      <c r="F32" s="730"/>
      <c r="G32" s="730"/>
      <c r="H32" s="730"/>
      <c r="I32" s="730"/>
      <c r="J32" s="730"/>
      <c r="K32" s="730"/>
      <c r="L32" s="730"/>
      <c r="M32" s="730"/>
      <c r="N32" s="730"/>
      <c r="O32" s="730"/>
      <c r="P32" s="730"/>
      <c r="Q32" s="731"/>
      <c r="R32" s="683">
        <v>730</v>
      </c>
      <c r="S32" s="684"/>
      <c r="T32" s="684"/>
      <c r="U32" s="684"/>
      <c r="V32" s="684"/>
      <c r="W32" s="684"/>
      <c r="X32" s="684"/>
      <c r="Y32" s="685"/>
      <c r="Z32" s="686">
        <v>0</v>
      </c>
      <c r="AA32" s="686"/>
      <c r="AB32" s="686"/>
      <c r="AC32" s="686"/>
      <c r="AD32" s="687">
        <v>730</v>
      </c>
      <c r="AE32" s="687"/>
      <c r="AF32" s="687"/>
      <c r="AG32" s="687"/>
      <c r="AH32" s="687"/>
      <c r="AI32" s="687"/>
      <c r="AJ32" s="687"/>
      <c r="AK32" s="687"/>
      <c r="AL32" s="688">
        <v>0</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99.5</v>
      </c>
      <c r="BH32" s="719"/>
      <c r="BI32" s="719"/>
      <c r="BJ32" s="719"/>
      <c r="BK32" s="719"/>
      <c r="BL32" s="719"/>
      <c r="BM32" s="689">
        <v>97.6</v>
      </c>
      <c r="BN32" s="749"/>
      <c r="BO32" s="749"/>
      <c r="BP32" s="749"/>
      <c r="BQ32" s="750"/>
      <c r="BR32" s="752">
        <v>99.7</v>
      </c>
      <c r="BS32" s="719"/>
      <c r="BT32" s="719"/>
      <c r="BU32" s="719"/>
      <c r="BV32" s="719"/>
      <c r="BW32" s="719"/>
      <c r="BX32" s="689">
        <v>97.5</v>
      </c>
      <c r="BY32" s="749"/>
      <c r="BZ32" s="749"/>
      <c r="CA32" s="749"/>
      <c r="CB32" s="750"/>
      <c r="CD32" s="727"/>
      <c r="CE32" s="728"/>
      <c r="CF32" s="698" t="s">
        <v>318</v>
      </c>
      <c r="CG32" s="699"/>
      <c r="CH32" s="699"/>
      <c r="CI32" s="699"/>
      <c r="CJ32" s="699"/>
      <c r="CK32" s="699"/>
      <c r="CL32" s="699"/>
      <c r="CM32" s="699"/>
      <c r="CN32" s="699"/>
      <c r="CO32" s="699"/>
      <c r="CP32" s="699"/>
      <c r="CQ32" s="700"/>
      <c r="CR32" s="683" t="s">
        <v>138</v>
      </c>
      <c r="CS32" s="684"/>
      <c r="CT32" s="684"/>
      <c r="CU32" s="684"/>
      <c r="CV32" s="684"/>
      <c r="CW32" s="684"/>
      <c r="CX32" s="684"/>
      <c r="CY32" s="685"/>
      <c r="CZ32" s="688" t="s">
        <v>137</v>
      </c>
      <c r="DA32" s="717"/>
      <c r="DB32" s="717"/>
      <c r="DC32" s="721"/>
      <c r="DD32" s="692" t="s">
        <v>138</v>
      </c>
      <c r="DE32" s="684"/>
      <c r="DF32" s="684"/>
      <c r="DG32" s="684"/>
      <c r="DH32" s="684"/>
      <c r="DI32" s="684"/>
      <c r="DJ32" s="684"/>
      <c r="DK32" s="685"/>
      <c r="DL32" s="692" t="s">
        <v>138</v>
      </c>
      <c r="DM32" s="684"/>
      <c r="DN32" s="684"/>
      <c r="DO32" s="684"/>
      <c r="DP32" s="684"/>
      <c r="DQ32" s="684"/>
      <c r="DR32" s="684"/>
      <c r="DS32" s="684"/>
      <c r="DT32" s="684"/>
      <c r="DU32" s="684"/>
      <c r="DV32" s="685"/>
      <c r="DW32" s="688" t="s">
        <v>138</v>
      </c>
      <c r="DX32" s="717"/>
      <c r="DY32" s="717"/>
      <c r="DZ32" s="717"/>
      <c r="EA32" s="717"/>
      <c r="EB32" s="717"/>
      <c r="EC32" s="718"/>
    </row>
    <row r="33" spans="2:133" ht="11.25" customHeight="1" x14ac:dyDescent="0.2">
      <c r="B33" s="680" t="s">
        <v>319</v>
      </c>
      <c r="C33" s="681"/>
      <c r="D33" s="681"/>
      <c r="E33" s="681"/>
      <c r="F33" s="681"/>
      <c r="G33" s="681"/>
      <c r="H33" s="681"/>
      <c r="I33" s="681"/>
      <c r="J33" s="681"/>
      <c r="K33" s="681"/>
      <c r="L33" s="681"/>
      <c r="M33" s="681"/>
      <c r="N33" s="681"/>
      <c r="O33" s="681"/>
      <c r="P33" s="681"/>
      <c r="Q33" s="682"/>
      <c r="R33" s="683">
        <v>439613</v>
      </c>
      <c r="S33" s="684"/>
      <c r="T33" s="684"/>
      <c r="U33" s="684"/>
      <c r="V33" s="684"/>
      <c r="W33" s="684"/>
      <c r="X33" s="684"/>
      <c r="Y33" s="685"/>
      <c r="Z33" s="686">
        <v>11.4</v>
      </c>
      <c r="AA33" s="686"/>
      <c r="AB33" s="686"/>
      <c r="AC33" s="686"/>
      <c r="AD33" s="687" t="s">
        <v>138</v>
      </c>
      <c r="AE33" s="687"/>
      <c r="AF33" s="687"/>
      <c r="AG33" s="687"/>
      <c r="AH33" s="687"/>
      <c r="AI33" s="687"/>
      <c r="AJ33" s="687"/>
      <c r="AK33" s="687"/>
      <c r="AL33" s="688" t="s">
        <v>137</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99.8</v>
      </c>
      <c r="BH33" s="754"/>
      <c r="BI33" s="754"/>
      <c r="BJ33" s="754"/>
      <c r="BK33" s="754"/>
      <c r="BL33" s="754"/>
      <c r="BM33" s="755">
        <v>98.7</v>
      </c>
      <c r="BN33" s="754"/>
      <c r="BO33" s="754"/>
      <c r="BP33" s="754"/>
      <c r="BQ33" s="756"/>
      <c r="BR33" s="753">
        <v>99.8</v>
      </c>
      <c r="BS33" s="754"/>
      <c r="BT33" s="754"/>
      <c r="BU33" s="754"/>
      <c r="BV33" s="754"/>
      <c r="BW33" s="754"/>
      <c r="BX33" s="755">
        <v>98.9</v>
      </c>
      <c r="BY33" s="754"/>
      <c r="BZ33" s="754"/>
      <c r="CA33" s="754"/>
      <c r="CB33" s="756"/>
      <c r="CD33" s="698" t="s">
        <v>321</v>
      </c>
      <c r="CE33" s="699"/>
      <c r="CF33" s="699"/>
      <c r="CG33" s="699"/>
      <c r="CH33" s="699"/>
      <c r="CI33" s="699"/>
      <c r="CJ33" s="699"/>
      <c r="CK33" s="699"/>
      <c r="CL33" s="699"/>
      <c r="CM33" s="699"/>
      <c r="CN33" s="699"/>
      <c r="CO33" s="699"/>
      <c r="CP33" s="699"/>
      <c r="CQ33" s="700"/>
      <c r="CR33" s="683">
        <v>1799302</v>
      </c>
      <c r="CS33" s="719"/>
      <c r="CT33" s="719"/>
      <c r="CU33" s="719"/>
      <c r="CV33" s="719"/>
      <c r="CW33" s="719"/>
      <c r="CX33" s="719"/>
      <c r="CY33" s="720"/>
      <c r="CZ33" s="688">
        <v>48.8</v>
      </c>
      <c r="DA33" s="717"/>
      <c r="DB33" s="717"/>
      <c r="DC33" s="721"/>
      <c r="DD33" s="692">
        <v>1293833</v>
      </c>
      <c r="DE33" s="719"/>
      <c r="DF33" s="719"/>
      <c r="DG33" s="719"/>
      <c r="DH33" s="719"/>
      <c r="DI33" s="719"/>
      <c r="DJ33" s="719"/>
      <c r="DK33" s="720"/>
      <c r="DL33" s="692">
        <v>867815</v>
      </c>
      <c r="DM33" s="719"/>
      <c r="DN33" s="719"/>
      <c r="DO33" s="719"/>
      <c r="DP33" s="719"/>
      <c r="DQ33" s="719"/>
      <c r="DR33" s="719"/>
      <c r="DS33" s="719"/>
      <c r="DT33" s="719"/>
      <c r="DU33" s="719"/>
      <c r="DV33" s="720"/>
      <c r="DW33" s="688">
        <v>40.9</v>
      </c>
      <c r="DX33" s="717"/>
      <c r="DY33" s="717"/>
      <c r="DZ33" s="717"/>
      <c r="EA33" s="717"/>
      <c r="EB33" s="717"/>
      <c r="EC33" s="718"/>
    </row>
    <row r="34" spans="2:133" ht="11.25" customHeight="1" x14ac:dyDescent="0.2">
      <c r="B34" s="680" t="s">
        <v>322</v>
      </c>
      <c r="C34" s="681"/>
      <c r="D34" s="681"/>
      <c r="E34" s="681"/>
      <c r="F34" s="681"/>
      <c r="G34" s="681"/>
      <c r="H34" s="681"/>
      <c r="I34" s="681"/>
      <c r="J34" s="681"/>
      <c r="K34" s="681"/>
      <c r="L34" s="681"/>
      <c r="M34" s="681"/>
      <c r="N34" s="681"/>
      <c r="O34" s="681"/>
      <c r="P34" s="681"/>
      <c r="Q34" s="682"/>
      <c r="R34" s="683">
        <v>17612</v>
      </c>
      <c r="S34" s="684"/>
      <c r="T34" s="684"/>
      <c r="U34" s="684"/>
      <c r="V34" s="684"/>
      <c r="W34" s="684"/>
      <c r="X34" s="684"/>
      <c r="Y34" s="685"/>
      <c r="Z34" s="686">
        <v>0.5</v>
      </c>
      <c r="AA34" s="686"/>
      <c r="AB34" s="686"/>
      <c r="AC34" s="686"/>
      <c r="AD34" s="687" t="s">
        <v>138</v>
      </c>
      <c r="AE34" s="687"/>
      <c r="AF34" s="687"/>
      <c r="AG34" s="687"/>
      <c r="AH34" s="687"/>
      <c r="AI34" s="687"/>
      <c r="AJ34" s="687"/>
      <c r="AK34" s="687"/>
      <c r="AL34" s="688" t="s">
        <v>138</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630848</v>
      </c>
      <c r="CS34" s="684"/>
      <c r="CT34" s="684"/>
      <c r="CU34" s="684"/>
      <c r="CV34" s="684"/>
      <c r="CW34" s="684"/>
      <c r="CX34" s="684"/>
      <c r="CY34" s="685"/>
      <c r="CZ34" s="688">
        <v>17.100000000000001</v>
      </c>
      <c r="DA34" s="717"/>
      <c r="DB34" s="717"/>
      <c r="DC34" s="721"/>
      <c r="DD34" s="692">
        <v>372454</v>
      </c>
      <c r="DE34" s="684"/>
      <c r="DF34" s="684"/>
      <c r="DG34" s="684"/>
      <c r="DH34" s="684"/>
      <c r="DI34" s="684"/>
      <c r="DJ34" s="684"/>
      <c r="DK34" s="685"/>
      <c r="DL34" s="692">
        <v>303478</v>
      </c>
      <c r="DM34" s="684"/>
      <c r="DN34" s="684"/>
      <c r="DO34" s="684"/>
      <c r="DP34" s="684"/>
      <c r="DQ34" s="684"/>
      <c r="DR34" s="684"/>
      <c r="DS34" s="684"/>
      <c r="DT34" s="684"/>
      <c r="DU34" s="684"/>
      <c r="DV34" s="685"/>
      <c r="DW34" s="688">
        <v>14.3</v>
      </c>
      <c r="DX34" s="717"/>
      <c r="DY34" s="717"/>
      <c r="DZ34" s="717"/>
      <c r="EA34" s="717"/>
      <c r="EB34" s="717"/>
      <c r="EC34" s="718"/>
    </row>
    <row r="35" spans="2:133" ht="11.25" customHeight="1" x14ac:dyDescent="0.2">
      <c r="B35" s="680" t="s">
        <v>324</v>
      </c>
      <c r="C35" s="681"/>
      <c r="D35" s="681"/>
      <c r="E35" s="681"/>
      <c r="F35" s="681"/>
      <c r="G35" s="681"/>
      <c r="H35" s="681"/>
      <c r="I35" s="681"/>
      <c r="J35" s="681"/>
      <c r="K35" s="681"/>
      <c r="L35" s="681"/>
      <c r="M35" s="681"/>
      <c r="N35" s="681"/>
      <c r="O35" s="681"/>
      <c r="P35" s="681"/>
      <c r="Q35" s="682"/>
      <c r="R35" s="683">
        <v>37756</v>
      </c>
      <c r="S35" s="684"/>
      <c r="T35" s="684"/>
      <c r="U35" s="684"/>
      <c r="V35" s="684"/>
      <c r="W35" s="684"/>
      <c r="X35" s="684"/>
      <c r="Y35" s="685"/>
      <c r="Z35" s="686">
        <v>1</v>
      </c>
      <c r="AA35" s="686"/>
      <c r="AB35" s="686"/>
      <c r="AC35" s="686"/>
      <c r="AD35" s="687" t="s">
        <v>138</v>
      </c>
      <c r="AE35" s="687"/>
      <c r="AF35" s="687"/>
      <c r="AG35" s="687"/>
      <c r="AH35" s="687"/>
      <c r="AI35" s="687"/>
      <c r="AJ35" s="687"/>
      <c r="AK35" s="687"/>
      <c r="AL35" s="688" t="s">
        <v>138</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148190</v>
      </c>
      <c r="CS35" s="719"/>
      <c r="CT35" s="719"/>
      <c r="CU35" s="719"/>
      <c r="CV35" s="719"/>
      <c r="CW35" s="719"/>
      <c r="CX35" s="719"/>
      <c r="CY35" s="720"/>
      <c r="CZ35" s="688">
        <v>4</v>
      </c>
      <c r="DA35" s="717"/>
      <c r="DB35" s="717"/>
      <c r="DC35" s="721"/>
      <c r="DD35" s="692">
        <v>62546</v>
      </c>
      <c r="DE35" s="719"/>
      <c r="DF35" s="719"/>
      <c r="DG35" s="719"/>
      <c r="DH35" s="719"/>
      <c r="DI35" s="719"/>
      <c r="DJ35" s="719"/>
      <c r="DK35" s="720"/>
      <c r="DL35" s="692">
        <v>43371</v>
      </c>
      <c r="DM35" s="719"/>
      <c r="DN35" s="719"/>
      <c r="DO35" s="719"/>
      <c r="DP35" s="719"/>
      <c r="DQ35" s="719"/>
      <c r="DR35" s="719"/>
      <c r="DS35" s="719"/>
      <c r="DT35" s="719"/>
      <c r="DU35" s="719"/>
      <c r="DV35" s="720"/>
      <c r="DW35" s="688">
        <v>2</v>
      </c>
      <c r="DX35" s="717"/>
      <c r="DY35" s="717"/>
      <c r="DZ35" s="717"/>
      <c r="EA35" s="717"/>
      <c r="EB35" s="717"/>
      <c r="EC35" s="718"/>
    </row>
    <row r="36" spans="2:133" ht="11.25" customHeight="1" x14ac:dyDescent="0.2">
      <c r="B36" s="680" t="s">
        <v>328</v>
      </c>
      <c r="C36" s="681"/>
      <c r="D36" s="681"/>
      <c r="E36" s="681"/>
      <c r="F36" s="681"/>
      <c r="G36" s="681"/>
      <c r="H36" s="681"/>
      <c r="I36" s="681"/>
      <c r="J36" s="681"/>
      <c r="K36" s="681"/>
      <c r="L36" s="681"/>
      <c r="M36" s="681"/>
      <c r="N36" s="681"/>
      <c r="O36" s="681"/>
      <c r="P36" s="681"/>
      <c r="Q36" s="682"/>
      <c r="R36" s="683">
        <v>62748</v>
      </c>
      <c r="S36" s="684"/>
      <c r="T36" s="684"/>
      <c r="U36" s="684"/>
      <c r="V36" s="684"/>
      <c r="W36" s="684"/>
      <c r="X36" s="684"/>
      <c r="Y36" s="685"/>
      <c r="Z36" s="686">
        <v>1.6</v>
      </c>
      <c r="AA36" s="686"/>
      <c r="AB36" s="686"/>
      <c r="AC36" s="686"/>
      <c r="AD36" s="687" t="s">
        <v>138</v>
      </c>
      <c r="AE36" s="687"/>
      <c r="AF36" s="687"/>
      <c r="AG36" s="687"/>
      <c r="AH36" s="687"/>
      <c r="AI36" s="687"/>
      <c r="AJ36" s="687"/>
      <c r="AK36" s="687"/>
      <c r="AL36" s="688" t="s">
        <v>137</v>
      </c>
      <c r="AM36" s="689"/>
      <c r="AN36" s="689"/>
      <c r="AO36" s="690"/>
      <c r="AP36" s="235"/>
      <c r="AQ36" s="757" t="s">
        <v>329</v>
      </c>
      <c r="AR36" s="758"/>
      <c r="AS36" s="758"/>
      <c r="AT36" s="758"/>
      <c r="AU36" s="758"/>
      <c r="AV36" s="758"/>
      <c r="AW36" s="758"/>
      <c r="AX36" s="758"/>
      <c r="AY36" s="759"/>
      <c r="AZ36" s="672">
        <v>563877</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5183</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650781</v>
      </c>
      <c r="CS36" s="684"/>
      <c r="CT36" s="684"/>
      <c r="CU36" s="684"/>
      <c r="CV36" s="684"/>
      <c r="CW36" s="684"/>
      <c r="CX36" s="684"/>
      <c r="CY36" s="685"/>
      <c r="CZ36" s="688">
        <v>17.600000000000001</v>
      </c>
      <c r="DA36" s="717"/>
      <c r="DB36" s="717"/>
      <c r="DC36" s="721"/>
      <c r="DD36" s="692">
        <v>522548</v>
      </c>
      <c r="DE36" s="684"/>
      <c r="DF36" s="684"/>
      <c r="DG36" s="684"/>
      <c r="DH36" s="684"/>
      <c r="DI36" s="684"/>
      <c r="DJ36" s="684"/>
      <c r="DK36" s="685"/>
      <c r="DL36" s="692">
        <v>306550</v>
      </c>
      <c r="DM36" s="684"/>
      <c r="DN36" s="684"/>
      <c r="DO36" s="684"/>
      <c r="DP36" s="684"/>
      <c r="DQ36" s="684"/>
      <c r="DR36" s="684"/>
      <c r="DS36" s="684"/>
      <c r="DT36" s="684"/>
      <c r="DU36" s="684"/>
      <c r="DV36" s="685"/>
      <c r="DW36" s="688">
        <v>14.4</v>
      </c>
      <c r="DX36" s="717"/>
      <c r="DY36" s="717"/>
      <c r="DZ36" s="717"/>
      <c r="EA36" s="717"/>
      <c r="EB36" s="717"/>
      <c r="EC36" s="718"/>
    </row>
    <row r="37" spans="2:133" ht="11.25" customHeight="1" x14ac:dyDescent="0.2">
      <c r="B37" s="680" t="s">
        <v>332</v>
      </c>
      <c r="C37" s="681"/>
      <c r="D37" s="681"/>
      <c r="E37" s="681"/>
      <c r="F37" s="681"/>
      <c r="G37" s="681"/>
      <c r="H37" s="681"/>
      <c r="I37" s="681"/>
      <c r="J37" s="681"/>
      <c r="K37" s="681"/>
      <c r="L37" s="681"/>
      <c r="M37" s="681"/>
      <c r="N37" s="681"/>
      <c r="O37" s="681"/>
      <c r="P37" s="681"/>
      <c r="Q37" s="682"/>
      <c r="R37" s="683">
        <v>100450</v>
      </c>
      <c r="S37" s="684"/>
      <c r="T37" s="684"/>
      <c r="U37" s="684"/>
      <c r="V37" s="684"/>
      <c r="W37" s="684"/>
      <c r="X37" s="684"/>
      <c r="Y37" s="685"/>
      <c r="Z37" s="686">
        <v>2.6</v>
      </c>
      <c r="AA37" s="686"/>
      <c r="AB37" s="686"/>
      <c r="AC37" s="686"/>
      <c r="AD37" s="687" t="s">
        <v>137</v>
      </c>
      <c r="AE37" s="687"/>
      <c r="AF37" s="687"/>
      <c r="AG37" s="687"/>
      <c r="AH37" s="687"/>
      <c r="AI37" s="687"/>
      <c r="AJ37" s="687"/>
      <c r="AK37" s="687"/>
      <c r="AL37" s="688" t="s">
        <v>138</v>
      </c>
      <c r="AM37" s="689"/>
      <c r="AN37" s="689"/>
      <c r="AO37" s="690"/>
      <c r="AQ37" s="761" t="s">
        <v>333</v>
      </c>
      <c r="AR37" s="762"/>
      <c r="AS37" s="762"/>
      <c r="AT37" s="762"/>
      <c r="AU37" s="762"/>
      <c r="AV37" s="762"/>
      <c r="AW37" s="762"/>
      <c r="AX37" s="762"/>
      <c r="AY37" s="763"/>
      <c r="AZ37" s="683">
        <v>148655</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984</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169326</v>
      </c>
      <c r="CS37" s="719"/>
      <c r="CT37" s="719"/>
      <c r="CU37" s="719"/>
      <c r="CV37" s="719"/>
      <c r="CW37" s="719"/>
      <c r="CX37" s="719"/>
      <c r="CY37" s="720"/>
      <c r="CZ37" s="688">
        <v>4.5999999999999996</v>
      </c>
      <c r="DA37" s="717"/>
      <c r="DB37" s="717"/>
      <c r="DC37" s="721"/>
      <c r="DD37" s="692">
        <v>163926</v>
      </c>
      <c r="DE37" s="719"/>
      <c r="DF37" s="719"/>
      <c r="DG37" s="719"/>
      <c r="DH37" s="719"/>
      <c r="DI37" s="719"/>
      <c r="DJ37" s="719"/>
      <c r="DK37" s="720"/>
      <c r="DL37" s="692">
        <v>146266</v>
      </c>
      <c r="DM37" s="719"/>
      <c r="DN37" s="719"/>
      <c r="DO37" s="719"/>
      <c r="DP37" s="719"/>
      <c r="DQ37" s="719"/>
      <c r="DR37" s="719"/>
      <c r="DS37" s="719"/>
      <c r="DT37" s="719"/>
      <c r="DU37" s="719"/>
      <c r="DV37" s="720"/>
      <c r="DW37" s="688">
        <v>6.9</v>
      </c>
      <c r="DX37" s="717"/>
      <c r="DY37" s="717"/>
      <c r="DZ37" s="717"/>
      <c r="EA37" s="717"/>
      <c r="EB37" s="717"/>
      <c r="EC37" s="718"/>
    </row>
    <row r="38" spans="2:133" ht="11.25" customHeight="1" x14ac:dyDescent="0.2">
      <c r="B38" s="680" t="s">
        <v>336</v>
      </c>
      <c r="C38" s="681"/>
      <c r="D38" s="681"/>
      <c r="E38" s="681"/>
      <c r="F38" s="681"/>
      <c r="G38" s="681"/>
      <c r="H38" s="681"/>
      <c r="I38" s="681"/>
      <c r="J38" s="681"/>
      <c r="K38" s="681"/>
      <c r="L38" s="681"/>
      <c r="M38" s="681"/>
      <c r="N38" s="681"/>
      <c r="O38" s="681"/>
      <c r="P38" s="681"/>
      <c r="Q38" s="682"/>
      <c r="R38" s="683">
        <v>48411</v>
      </c>
      <c r="S38" s="684"/>
      <c r="T38" s="684"/>
      <c r="U38" s="684"/>
      <c r="V38" s="684"/>
      <c r="W38" s="684"/>
      <c r="X38" s="684"/>
      <c r="Y38" s="685"/>
      <c r="Z38" s="686">
        <v>1.3</v>
      </c>
      <c r="AA38" s="686"/>
      <c r="AB38" s="686"/>
      <c r="AC38" s="686"/>
      <c r="AD38" s="687">
        <v>11</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100626</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360</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296113</v>
      </c>
      <c r="CS38" s="684"/>
      <c r="CT38" s="684"/>
      <c r="CU38" s="684"/>
      <c r="CV38" s="684"/>
      <c r="CW38" s="684"/>
      <c r="CX38" s="684"/>
      <c r="CY38" s="685"/>
      <c r="CZ38" s="688">
        <v>8</v>
      </c>
      <c r="DA38" s="717"/>
      <c r="DB38" s="717"/>
      <c r="DC38" s="721"/>
      <c r="DD38" s="692">
        <v>267069</v>
      </c>
      <c r="DE38" s="684"/>
      <c r="DF38" s="684"/>
      <c r="DG38" s="684"/>
      <c r="DH38" s="684"/>
      <c r="DI38" s="684"/>
      <c r="DJ38" s="684"/>
      <c r="DK38" s="685"/>
      <c r="DL38" s="692">
        <v>214416</v>
      </c>
      <c r="DM38" s="684"/>
      <c r="DN38" s="684"/>
      <c r="DO38" s="684"/>
      <c r="DP38" s="684"/>
      <c r="DQ38" s="684"/>
      <c r="DR38" s="684"/>
      <c r="DS38" s="684"/>
      <c r="DT38" s="684"/>
      <c r="DU38" s="684"/>
      <c r="DV38" s="685"/>
      <c r="DW38" s="688">
        <v>10.1</v>
      </c>
      <c r="DX38" s="717"/>
      <c r="DY38" s="717"/>
      <c r="DZ38" s="717"/>
      <c r="EA38" s="717"/>
      <c r="EB38" s="717"/>
      <c r="EC38" s="718"/>
    </row>
    <row r="39" spans="2:133" ht="11.25" customHeight="1" x14ac:dyDescent="0.2">
      <c r="B39" s="680" t="s">
        <v>340</v>
      </c>
      <c r="C39" s="681"/>
      <c r="D39" s="681"/>
      <c r="E39" s="681"/>
      <c r="F39" s="681"/>
      <c r="G39" s="681"/>
      <c r="H39" s="681"/>
      <c r="I39" s="681"/>
      <c r="J39" s="681"/>
      <c r="K39" s="681"/>
      <c r="L39" s="681"/>
      <c r="M39" s="681"/>
      <c r="N39" s="681"/>
      <c r="O39" s="681"/>
      <c r="P39" s="681"/>
      <c r="Q39" s="682"/>
      <c r="R39" s="683">
        <v>692652</v>
      </c>
      <c r="S39" s="684"/>
      <c r="T39" s="684"/>
      <c r="U39" s="684"/>
      <c r="V39" s="684"/>
      <c r="W39" s="684"/>
      <c r="X39" s="684"/>
      <c r="Y39" s="685"/>
      <c r="Z39" s="686">
        <v>18</v>
      </c>
      <c r="AA39" s="686"/>
      <c r="AB39" s="686"/>
      <c r="AC39" s="686"/>
      <c r="AD39" s="687" t="s">
        <v>138</v>
      </c>
      <c r="AE39" s="687"/>
      <c r="AF39" s="687"/>
      <c r="AG39" s="687"/>
      <c r="AH39" s="687"/>
      <c r="AI39" s="687"/>
      <c r="AJ39" s="687"/>
      <c r="AK39" s="687"/>
      <c r="AL39" s="688" t="s">
        <v>138</v>
      </c>
      <c r="AM39" s="689"/>
      <c r="AN39" s="689"/>
      <c r="AO39" s="690"/>
      <c r="AQ39" s="761" t="s">
        <v>341</v>
      </c>
      <c r="AR39" s="762"/>
      <c r="AS39" s="762"/>
      <c r="AT39" s="762"/>
      <c r="AU39" s="762"/>
      <c r="AV39" s="762"/>
      <c r="AW39" s="762"/>
      <c r="AX39" s="762"/>
      <c r="AY39" s="763"/>
      <c r="AZ39" s="683">
        <v>35207</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552</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19764</v>
      </c>
      <c r="CS39" s="719"/>
      <c r="CT39" s="719"/>
      <c r="CU39" s="719"/>
      <c r="CV39" s="719"/>
      <c r="CW39" s="719"/>
      <c r="CX39" s="719"/>
      <c r="CY39" s="720"/>
      <c r="CZ39" s="688">
        <v>0.5</v>
      </c>
      <c r="DA39" s="717"/>
      <c r="DB39" s="717"/>
      <c r="DC39" s="721"/>
      <c r="DD39" s="692">
        <v>18893</v>
      </c>
      <c r="DE39" s="719"/>
      <c r="DF39" s="719"/>
      <c r="DG39" s="719"/>
      <c r="DH39" s="719"/>
      <c r="DI39" s="719"/>
      <c r="DJ39" s="719"/>
      <c r="DK39" s="720"/>
      <c r="DL39" s="692" t="s">
        <v>236</v>
      </c>
      <c r="DM39" s="719"/>
      <c r="DN39" s="719"/>
      <c r="DO39" s="719"/>
      <c r="DP39" s="719"/>
      <c r="DQ39" s="719"/>
      <c r="DR39" s="719"/>
      <c r="DS39" s="719"/>
      <c r="DT39" s="719"/>
      <c r="DU39" s="719"/>
      <c r="DV39" s="720"/>
      <c r="DW39" s="688" t="s">
        <v>138</v>
      </c>
      <c r="DX39" s="717"/>
      <c r="DY39" s="717"/>
      <c r="DZ39" s="717"/>
      <c r="EA39" s="717"/>
      <c r="EB39" s="717"/>
      <c r="EC39" s="718"/>
    </row>
    <row r="40" spans="2:133" ht="11.25" customHeight="1" x14ac:dyDescent="0.2">
      <c r="B40" s="680" t="s">
        <v>344</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138</v>
      </c>
      <c r="AA40" s="686"/>
      <c r="AB40" s="686"/>
      <c r="AC40" s="686"/>
      <c r="AD40" s="687" t="s">
        <v>137</v>
      </c>
      <c r="AE40" s="687"/>
      <c r="AF40" s="687"/>
      <c r="AG40" s="687"/>
      <c r="AH40" s="687"/>
      <c r="AI40" s="687"/>
      <c r="AJ40" s="687"/>
      <c r="AK40" s="687"/>
      <c r="AL40" s="688" t="s">
        <v>138</v>
      </c>
      <c r="AM40" s="689"/>
      <c r="AN40" s="689"/>
      <c r="AO40" s="690"/>
      <c r="AQ40" s="761" t="s">
        <v>345</v>
      </c>
      <c r="AR40" s="762"/>
      <c r="AS40" s="762"/>
      <c r="AT40" s="762"/>
      <c r="AU40" s="762"/>
      <c r="AV40" s="762"/>
      <c r="AW40" s="762"/>
      <c r="AX40" s="762"/>
      <c r="AY40" s="763"/>
      <c r="AZ40" s="683">
        <v>18483</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80</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53606</v>
      </c>
      <c r="CS40" s="684"/>
      <c r="CT40" s="684"/>
      <c r="CU40" s="684"/>
      <c r="CV40" s="684"/>
      <c r="CW40" s="684"/>
      <c r="CX40" s="684"/>
      <c r="CY40" s="685"/>
      <c r="CZ40" s="688">
        <v>1.5</v>
      </c>
      <c r="DA40" s="717"/>
      <c r="DB40" s="717"/>
      <c r="DC40" s="721"/>
      <c r="DD40" s="692">
        <v>50323</v>
      </c>
      <c r="DE40" s="684"/>
      <c r="DF40" s="684"/>
      <c r="DG40" s="684"/>
      <c r="DH40" s="684"/>
      <c r="DI40" s="684"/>
      <c r="DJ40" s="684"/>
      <c r="DK40" s="685"/>
      <c r="DL40" s="692" t="s">
        <v>138</v>
      </c>
      <c r="DM40" s="684"/>
      <c r="DN40" s="684"/>
      <c r="DO40" s="684"/>
      <c r="DP40" s="684"/>
      <c r="DQ40" s="684"/>
      <c r="DR40" s="684"/>
      <c r="DS40" s="684"/>
      <c r="DT40" s="684"/>
      <c r="DU40" s="684"/>
      <c r="DV40" s="685"/>
      <c r="DW40" s="688" t="s">
        <v>138</v>
      </c>
      <c r="DX40" s="717"/>
      <c r="DY40" s="717"/>
      <c r="DZ40" s="717"/>
      <c r="EA40" s="717"/>
      <c r="EB40" s="717"/>
      <c r="EC40" s="718"/>
    </row>
    <row r="41" spans="2:133" ht="11.25" customHeight="1" x14ac:dyDescent="0.2">
      <c r="B41" s="680" t="s">
        <v>349</v>
      </c>
      <c r="C41" s="681"/>
      <c r="D41" s="681"/>
      <c r="E41" s="681"/>
      <c r="F41" s="681"/>
      <c r="G41" s="681"/>
      <c r="H41" s="681"/>
      <c r="I41" s="681"/>
      <c r="J41" s="681"/>
      <c r="K41" s="681"/>
      <c r="L41" s="681"/>
      <c r="M41" s="681"/>
      <c r="N41" s="681"/>
      <c r="O41" s="681"/>
      <c r="P41" s="681"/>
      <c r="Q41" s="682"/>
      <c r="R41" s="683">
        <v>76652</v>
      </c>
      <c r="S41" s="684"/>
      <c r="T41" s="684"/>
      <c r="U41" s="684"/>
      <c r="V41" s="684"/>
      <c r="W41" s="684"/>
      <c r="X41" s="684"/>
      <c r="Y41" s="685"/>
      <c r="Z41" s="686">
        <v>2</v>
      </c>
      <c r="AA41" s="686"/>
      <c r="AB41" s="686"/>
      <c r="AC41" s="686"/>
      <c r="AD41" s="687" t="s">
        <v>138</v>
      </c>
      <c r="AE41" s="687"/>
      <c r="AF41" s="687"/>
      <c r="AG41" s="687"/>
      <c r="AH41" s="687"/>
      <c r="AI41" s="687"/>
      <c r="AJ41" s="687"/>
      <c r="AK41" s="687"/>
      <c r="AL41" s="688" t="s">
        <v>236</v>
      </c>
      <c r="AM41" s="689"/>
      <c r="AN41" s="689"/>
      <c r="AO41" s="690"/>
      <c r="AQ41" s="761" t="s">
        <v>350</v>
      </c>
      <c r="AR41" s="762"/>
      <c r="AS41" s="762"/>
      <c r="AT41" s="762"/>
      <c r="AU41" s="762"/>
      <c r="AV41" s="762"/>
      <c r="AW41" s="762"/>
      <c r="AX41" s="762"/>
      <c r="AY41" s="763"/>
      <c r="AZ41" s="683">
        <v>60972</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v>2</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138</v>
      </c>
      <c r="CS41" s="719"/>
      <c r="CT41" s="719"/>
      <c r="CU41" s="719"/>
      <c r="CV41" s="719"/>
      <c r="CW41" s="719"/>
      <c r="CX41" s="719"/>
      <c r="CY41" s="720"/>
      <c r="CZ41" s="688" t="s">
        <v>138</v>
      </c>
      <c r="DA41" s="717"/>
      <c r="DB41" s="717"/>
      <c r="DC41" s="721"/>
      <c r="DD41" s="692" t="s">
        <v>138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353</v>
      </c>
      <c r="C42" s="734"/>
      <c r="D42" s="734"/>
      <c r="E42" s="734"/>
      <c r="F42" s="734"/>
      <c r="G42" s="734"/>
      <c r="H42" s="734"/>
      <c r="I42" s="734"/>
      <c r="J42" s="734"/>
      <c r="K42" s="734"/>
      <c r="L42" s="734"/>
      <c r="M42" s="734"/>
      <c r="N42" s="734"/>
      <c r="O42" s="734"/>
      <c r="P42" s="734"/>
      <c r="Q42" s="735"/>
      <c r="R42" s="768">
        <v>3849161</v>
      </c>
      <c r="S42" s="769"/>
      <c r="T42" s="769"/>
      <c r="U42" s="769"/>
      <c r="V42" s="769"/>
      <c r="W42" s="769"/>
      <c r="X42" s="769"/>
      <c r="Y42" s="777"/>
      <c r="Z42" s="778">
        <v>100</v>
      </c>
      <c r="AA42" s="778"/>
      <c r="AB42" s="778"/>
      <c r="AC42" s="778"/>
      <c r="AD42" s="779">
        <v>2045445</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199934</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494</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705003</v>
      </c>
      <c r="CS42" s="684"/>
      <c r="CT42" s="684"/>
      <c r="CU42" s="684"/>
      <c r="CV42" s="684"/>
      <c r="CW42" s="684"/>
      <c r="CX42" s="684"/>
      <c r="CY42" s="685"/>
      <c r="CZ42" s="688">
        <v>19.100000000000001</v>
      </c>
      <c r="DA42" s="689"/>
      <c r="DB42" s="689"/>
      <c r="DC42" s="701"/>
      <c r="DD42" s="692">
        <v>40732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6144</v>
      </c>
      <c r="CS43" s="719"/>
      <c r="CT43" s="719"/>
      <c r="CU43" s="719"/>
      <c r="CV43" s="719"/>
      <c r="CW43" s="719"/>
      <c r="CX43" s="719"/>
      <c r="CY43" s="720"/>
      <c r="CZ43" s="688">
        <v>0.2</v>
      </c>
      <c r="DA43" s="717"/>
      <c r="DB43" s="717"/>
      <c r="DC43" s="721"/>
      <c r="DD43" s="692">
        <v>6144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306</v>
      </c>
      <c r="CE44" s="796"/>
      <c r="CF44" s="680" t="s">
        <v>358</v>
      </c>
      <c r="CG44" s="681"/>
      <c r="CH44" s="681"/>
      <c r="CI44" s="681"/>
      <c r="CJ44" s="681"/>
      <c r="CK44" s="681"/>
      <c r="CL44" s="681"/>
      <c r="CM44" s="681"/>
      <c r="CN44" s="681"/>
      <c r="CO44" s="681"/>
      <c r="CP44" s="681"/>
      <c r="CQ44" s="682"/>
      <c r="CR44" s="683">
        <v>650887</v>
      </c>
      <c r="CS44" s="684"/>
      <c r="CT44" s="684"/>
      <c r="CU44" s="684"/>
      <c r="CV44" s="684"/>
      <c r="CW44" s="684"/>
      <c r="CX44" s="684"/>
      <c r="CY44" s="685"/>
      <c r="CZ44" s="688">
        <v>17.600000000000001</v>
      </c>
      <c r="DA44" s="689"/>
      <c r="DB44" s="689"/>
      <c r="DC44" s="701"/>
      <c r="DD44" s="692">
        <v>30412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359</v>
      </c>
      <c r="CG45" s="681"/>
      <c r="CH45" s="681"/>
      <c r="CI45" s="681"/>
      <c r="CJ45" s="681"/>
      <c r="CK45" s="681"/>
      <c r="CL45" s="681"/>
      <c r="CM45" s="681"/>
      <c r="CN45" s="681"/>
      <c r="CO45" s="681"/>
      <c r="CP45" s="681"/>
      <c r="CQ45" s="682"/>
      <c r="CR45" s="683">
        <v>47365</v>
      </c>
      <c r="CS45" s="719"/>
      <c r="CT45" s="719"/>
      <c r="CU45" s="719"/>
      <c r="CV45" s="719"/>
      <c r="CW45" s="719"/>
      <c r="CX45" s="719"/>
      <c r="CY45" s="720"/>
      <c r="CZ45" s="688">
        <v>1.3</v>
      </c>
      <c r="DA45" s="717"/>
      <c r="DB45" s="717"/>
      <c r="DC45" s="721"/>
      <c r="DD45" s="692">
        <v>7272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602464</v>
      </c>
      <c r="CS46" s="684"/>
      <c r="CT46" s="684"/>
      <c r="CU46" s="684"/>
      <c r="CV46" s="684"/>
      <c r="CW46" s="684"/>
      <c r="CX46" s="684"/>
      <c r="CY46" s="685"/>
      <c r="CZ46" s="688">
        <v>16.3</v>
      </c>
      <c r="DA46" s="689"/>
      <c r="DB46" s="689"/>
      <c r="DC46" s="701"/>
      <c r="DD46" s="692">
        <v>22082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54116</v>
      </c>
      <c r="CS47" s="719"/>
      <c r="CT47" s="719"/>
      <c r="CU47" s="719"/>
      <c r="CV47" s="719"/>
      <c r="CW47" s="719"/>
      <c r="CX47" s="719"/>
      <c r="CY47" s="720"/>
      <c r="CZ47" s="688">
        <v>1.5</v>
      </c>
      <c r="DA47" s="717"/>
      <c r="DB47" s="717"/>
      <c r="DC47" s="721"/>
      <c r="DD47" s="692">
        <v>10320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364</v>
      </c>
      <c r="CD48" s="799"/>
      <c r="CE48" s="800"/>
      <c r="CF48" s="680" t="s">
        <v>365</v>
      </c>
      <c r="CG48" s="681"/>
      <c r="CH48" s="681"/>
      <c r="CI48" s="681"/>
      <c r="CJ48" s="681"/>
      <c r="CK48" s="681"/>
      <c r="CL48" s="681"/>
      <c r="CM48" s="681"/>
      <c r="CN48" s="681"/>
      <c r="CO48" s="681"/>
      <c r="CP48" s="681"/>
      <c r="CQ48" s="682"/>
      <c r="CR48" s="683" t="s">
        <v>137</v>
      </c>
      <c r="CS48" s="684"/>
      <c r="CT48" s="684"/>
      <c r="CU48" s="684"/>
      <c r="CV48" s="684"/>
      <c r="CW48" s="684"/>
      <c r="CX48" s="684"/>
      <c r="CY48" s="685"/>
      <c r="CZ48" s="688" t="s">
        <v>137</v>
      </c>
      <c r="DA48" s="689"/>
      <c r="DB48" s="689"/>
      <c r="DC48" s="701"/>
      <c r="DD48" s="692" t="s">
        <v>138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366</v>
      </c>
      <c r="CE49" s="734"/>
      <c r="CF49" s="734"/>
      <c r="CG49" s="734"/>
      <c r="CH49" s="734"/>
      <c r="CI49" s="734"/>
      <c r="CJ49" s="734"/>
      <c r="CK49" s="734"/>
      <c r="CL49" s="734"/>
      <c r="CM49" s="734"/>
      <c r="CN49" s="734"/>
      <c r="CO49" s="734"/>
      <c r="CP49" s="734"/>
      <c r="CQ49" s="735"/>
      <c r="CR49" s="768">
        <v>3689426</v>
      </c>
      <c r="CS49" s="754"/>
      <c r="CT49" s="754"/>
      <c r="CU49" s="754"/>
      <c r="CV49" s="754"/>
      <c r="CW49" s="754"/>
      <c r="CX49" s="754"/>
      <c r="CY49" s="785"/>
      <c r="CZ49" s="780">
        <v>100</v>
      </c>
      <c r="DA49" s="786"/>
      <c r="DB49" s="786"/>
      <c r="DC49" s="787"/>
      <c r="DD49" s="788">
        <v>2315527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u2jdSaI+GkmMl2fWCt2D7wtne68dY0AuC0fIhZe0Br/0R0S+xfm8YKy5wsbaNHrpGk2ID6GubL7eriCTfF03Q==" saltValue="GPwYSPs4Yx7vqfTBRYaL3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389</v>
      </c>
      <c r="C7" s="816"/>
      <c r="D7" s="816"/>
      <c r="E7" s="816"/>
      <c r="F7" s="816"/>
      <c r="G7" s="816"/>
      <c r="H7" s="816"/>
      <c r="I7" s="816"/>
      <c r="J7" s="816"/>
      <c r="K7" s="816"/>
      <c r="L7" s="816"/>
      <c r="M7" s="816"/>
      <c r="N7" s="816"/>
      <c r="O7" s="816"/>
      <c r="P7" s="817"/>
      <c r="Q7" s="818">
        <v>3347</v>
      </c>
      <c r="R7" s="819"/>
      <c r="S7" s="819"/>
      <c r="T7" s="819"/>
      <c r="U7" s="819"/>
      <c r="V7" s="819">
        <v>3689</v>
      </c>
      <c r="W7" s="819"/>
      <c r="X7" s="819"/>
      <c r="Y7" s="819"/>
      <c r="Z7" s="819"/>
      <c r="AA7" s="819">
        <v>158</v>
      </c>
      <c r="AB7" s="819"/>
      <c r="AC7" s="819"/>
      <c r="AD7" s="819"/>
      <c r="AE7" s="820"/>
      <c r="AF7" s="821">
        <v>151</v>
      </c>
      <c r="AG7" s="822"/>
      <c r="AH7" s="822"/>
      <c r="AI7" s="822"/>
      <c r="AJ7" s="823"/>
      <c r="AK7" s="858">
        <v>63</v>
      </c>
      <c r="AL7" s="859"/>
      <c r="AM7" s="859"/>
      <c r="AN7" s="859"/>
      <c r="AO7" s="859"/>
      <c r="AP7" s="859">
        <v>4088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598</v>
      </c>
      <c r="BT7" s="863"/>
      <c r="BU7" s="863"/>
      <c r="BV7" s="863"/>
      <c r="BW7" s="863"/>
      <c r="BX7" s="863"/>
      <c r="BY7" s="863"/>
      <c r="BZ7" s="863"/>
      <c r="CA7" s="863"/>
      <c r="CB7" s="863"/>
      <c r="CC7" s="863"/>
      <c r="CD7" s="863"/>
      <c r="CE7" s="863"/>
      <c r="CF7" s="863"/>
      <c r="CG7" s="864"/>
      <c r="CH7" s="855">
        <v>13</v>
      </c>
      <c r="CI7" s="856"/>
      <c r="CJ7" s="856"/>
      <c r="CK7" s="856"/>
      <c r="CL7" s="857"/>
      <c r="CM7" s="855">
        <v>91</v>
      </c>
      <c r="CN7" s="856"/>
      <c r="CO7" s="856"/>
      <c r="CP7" s="856"/>
      <c r="CQ7" s="857"/>
      <c r="CR7" s="855" t="s">
        <v>595</v>
      </c>
      <c r="CS7" s="856"/>
      <c r="CT7" s="856"/>
      <c r="CU7" s="856"/>
      <c r="CV7" s="857"/>
      <c r="CW7" s="855" t="s">
        <v>595</v>
      </c>
      <c r="CX7" s="856"/>
      <c r="CY7" s="856"/>
      <c r="CZ7" s="856"/>
      <c r="DA7" s="857"/>
      <c r="DB7" s="855" t="s">
        <v>595</v>
      </c>
      <c r="DC7" s="856"/>
      <c r="DD7" s="856"/>
      <c r="DE7" s="856"/>
      <c r="DF7" s="857"/>
      <c r="DG7" s="855" t="s">
        <v>595</v>
      </c>
      <c r="DH7" s="856"/>
      <c r="DI7" s="856"/>
      <c r="DJ7" s="856"/>
      <c r="DK7" s="857"/>
      <c r="DL7" s="855">
        <v>21</v>
      </c>
      <c r="DM7" s="856"/>
      <c r="DN7" s="856"/>
      <c r="DO7" s="856"/>
      <c r="DP7" s="857"/>
      <c r="DQ7" s="855">
        <v>2</v>
      </c>
      <c r="DR7" s="856"/>
      <c r="DS7" s="856"/>
      <c r="DT7" s="856"/>
      <c r="DU7" s="857"/>
      <c r="DV7" s="836"/>
      <c r="DW7" s="837"/>
      <c r="DX7" s="837"/>
      <c r="DY7" s="837"/>
      <c r="DZ7" s="838"/>
      <c r="EA7" s="255"/>
    </row>
    <row r="8" spans="1:131" s="256" customFormat="1" ht="26.25" customHeight="1" x14ac:dyDescent="0.2">
      <c r="A8" s="262">
        <v>2</v>
      </c>
      <c r="B8" s="839" t="s">
        <v>390</v>
      </c>
      <c r="C8" s="840"/>
      <c r="D8" s="840"/>
      <c r="E8" s="840"/>
      <c r="F8" s="840"/>
      <c r="G8" s="840"/>
      <c r="H8" s="840"/>
      <c r="I8" s="840"/>
      <c r="J8" s="840"/>
      <c r="K8" s="840"/>
      <c r="L8" s="840"/>
      <c r="M8" s="840"/>
      <c r="N8" s="840"/>
      <c r="O8" s="840"/>
      <c r="P8" s="841"/>
      <c r="Q8" s="842">
        <v>2</v>
      </c>
      <c r="R8" s="843"/>
      <c r="S8" s="843"/>
      <c r="T8" s="843"/>
      <c r="U8" s="843"/>
      <c r="V8" s="843">
        <v>1</v>
      </c>
      <c r="W8" s="843"/>
      <c r="X8" s="843"/>
      <c r="Y8" s="843"/>
      <c r="Z8" s="843"/>
      <c r="AA8" s="843">
        <v>1</v>
      </c>
      <c r="AB8" s="843"/>
      <c r="AC8" s="843"/>
      <c r="AD8" s="843"/>
      <c r="AE8" s="844"/>
      <c r="AF8" s="845">
        <v>1</v>
      </c>
      <c r="AG8" s="846"/>
      <c r="AH8" s="846"/>
      <c r="AI8" s="846"/>
      <c r="AJ8" s="847"/>
      <c r="AK8" s="848" t="s">
        <v>589</v>
      </c>
      <c r="AL8" s="849"/>
      <c r="AM8" s="849"/>
      <c r="AN8" s="849"/>
      <c r="AO8" s="849"/>
      <c r="AP8" s="849" t="s">
        <v>589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t="s">
        <v>391</v>
      </c>
      <c r="C9" s="840"/>
      <c r="D9" s="840"/>
      <c r="E9" s="840"/>
      <c r="F9" s="840"/>
      <c r="G9" s="840"/>
      <c r="H9" s="840"/>
      <c r="I9" s="840"/>
      <c r="J9" s="840"/>
      <c r="K9" s="840"/>
      <c r="L9" s="840"/>
      <c r="M9" s="840"/>
      <c r="N9" s="840"/>
      <c r="O9" s="840"/>
      <c r="P9" s="841"/>
      <c r="Q9" s="842">
        <v>0</v>
      </c>
      <c r="R9" s="843"/>
      <c r="S9" s="843"/>
      <c r="T9" s="843"/>
      <c r="U9" s="843"/>
      <c r="V9" s="843">
        <v>0</v>
      </c>
      <c r="W9" s="843"/>
      <c r="X9" s="843"/>
      <c r="Y9" s="843"/>
      <c r="Z9" s="843"/>
      <c r="AA9" s="843">
        <v>0</v>
      </c>
      <c r="AB9" s="843"/>
      <c r="AC9" s="843"/>
      <c r="AD9" s="843"/>
      <c r="AE9" s="844"/>
      <c r="AF9" s="845">
        <v>0</v>
      </c>
      <c r="AG9" s="846"/>
      <c r="AH9" s="846"/>
      <c r="AI9" s="846"/>
      <c r="AJ9" s="847"/>
      <c r="AK9" s="848" t="s">
        <v>589</v>
      </c>
      <c r="AL9" s="849"/>
      <c r="AM9" s="849"/>
      <c r="AN9" s="849"/>
      <c r="AO9" s="849"/>
      <c r="AP9" s="849" t="s">
        <v>589</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393</v>
      </c>
      <c r="B23" s="874" t="s">
        <v>394</v>
      </c>
      <c r="C23" s="875"/>
      <c r="D23" s="875"/>
      <c r="E23" s="875"/>
      <c r="F23" s="875"/>
      <c r="G23" s="875"/>
      <c r="H23" s="875"/>
      <c r="I23" s="875"/>
      <c r="J23" s="875"/>
      <c r="K23" s="875"/>
      <c r="L23" s="875"/>
      <c r="M23" s="875"/>
      <c r="N23" s="875"/>
      <c r="O23" s="875"/>
      <c r="P23" s="876"/>
      <c r="Q23" s="877">
        <v>3849</v>
      </c>
      <c r="R23" s="878"/>
      <c r="S23" s="878"/>
      <c r="T23" s="878"/>
      <c r="U23" s="878"/>
      <c r="V23" s="878">
        <v>3689</v>
      </c>
      <c r="W23" s="878"/>
      <c r="X23" s="878"/>
      <c r="Y23" s="878"/>
      <c r="Z23" s="878"/>
      <c r="AA23" s="878">
        <v>160</v>
      </c>
      <c r="AB23" s="878"/>
      <c r="AC23" s="878"/>
      <c r="AD23" s="878"/>
      <c r="AE23" s="879"/>
      <c r="AF23" s="880">
        <v>152</v>
      </c>
      <c r="AG23" s="878"/>
      <c r="AH23" s="878"/>
      <c r="AI23" s="878"/>
      <c r="AJ23" s="881"/>
      <c r="AK23" s="882"/>
      <c r="AL23" s="883"/>
      <c r="AM23" s="883"/>
      <c r="AN23" s="883"/>
      <c r="AO23" s="883"/>
      <c r="AP23" s="878">
        <v>4088</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372</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406</v>
      </c>
      <c r="C28" s="816"/>
      <c r="D28" s="816"/>
      <c r="E28" s="816"/>
      <c r="F28" s="816"/>
      <c r="G28" s="816"/>
      <c r="H28" s="816"/>
      <c r="I28" s="816"/>
      <c r="J28" s="816"/>
      <c r="K28" s="816"/>
      <c r="L28" s="816"/>
      <c r="M28" s="816"/>
      <c r="N28" s="816"/>
      <c r="O28" s="816"/>
      <c r="P28" s="817"/>
      <c r="Q28" s="906">
        <v>351</v>
      </c>
      <c r="R28" s="907"/>
      <c r="S28" s="907"/>
      <c r="T28" s="907"/>
      <c r="U28" s="907"/>
      <c r="V28" s="907">
        <v>346</v>
      </c>
      <c r="W28" s="907"/>
      <c r="X28" s="907"/>
      <c r="Y28" s="907"/>
      <c r="Z28" s="907"/>
      <c r="AA28" s="907">
        <v>5</v>
      </c>
      <c r="AB28" s="907"/>
      <c r="AC28" s="907"/>
      <c r="AD28" s="907"/>
      <c r="AE28" s="908"/>
      <c r="AF28" s="909">
        <v>5</v>
      </c>
      <c r="AG28" s="907"/>
      <c r="AH28" s="907"/>
      <c r="AI28" s="907"/>
      <c r="AJ28" s="910"/>
      <c r="AK28" s="911">
        <v>21</v>
      </c>
      <c r="AL28" s="902"/>
      <c r="AM28" s="902"/>
      <c r="AN28" s="902"/>
      <c r="AO28" s="902"/>
      <c r="AP28" s="902" t="s">
        <v>589</v>
      </c>
      <c r="AQ28" s="902"/>
      <c r="AR28" s="902"/>
      <c r="AS28" s="902"/>
      <c r="AT28" s="902"/>
      <c r="AU28" s="902" t="s">
        <v>589</v>
      </c>
      <c r="AV28" s="902"/>
      <c r="AW28" s="902"/>
      <c r="AX28" s="902"/>
      <c r="AY28" s="902"/>
      <c r="AZ28" s="903" t="s">
        <v>589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407</v>
      </c>
      <c r="C29" s="840"/>
      <c r="D29" s="840"/>
      <c r="E29" s="840"/>
      <c r="F29" s="840"/>
      <c r="G29" s="840"/>
      <c r="H29" s="840"/>
      <c r="I29" s="840"/>
      <c r="J29" s="840"/>
      <c r="K29" s="840"/>
      <c r="L29" s="840"/>
      <c r="M29" s="840"/>
      <c r="N29" s="840"/>
      <c r="O29" s="840"/>
      <c r="P29" s="841"/>
      <c r="Q29" s="842">
        <v>221</v>
      </c>
      <c r="R29" s="843"/>
      <c r="S29" s="843"/>
      <c r="T29" s="843"/>
      <c r="U29" s="843"/>
      <c r="V29" s="843">
        <v>220</v>
      </c>
      <c r="W29" s="843"/>
      <c r="X29" s="843"/>
      <c r="Y29" s="843"/>
      <c r="Z29" s="843"/>
      <c r="AA29" s="843">
        <v>1</v>
      </c>
      <c r="AB29" s="843"/>
      <c r="AC29" s="843"/>
      <c r="AD29" s="843"/>
      <c r="AE29" s="844"/>
      <c r="AF29" s="845">
        <v>1</v>
      </c>
      <c r="AG29" s="846"/>
      <c r="AH29" s="846"/>
      <c r="AI29" s="846"/>
      <c r="AJ29" s="847"/>
      <c r="AK29" s="914">
        <v>45</v>
      </c>
      <c r="AL29" s="915"/>
      <c r="AM29" s="915"/>
      <c r="AN29" s="915"/>
      <c r="AO29" s="915"/>
      <c r="AP29" s="915">
        <v>36</v>
      </c>
      <c r="AQ29" s="915"/>
      <c r="AR29" s="915"/>
      <c r="AS29" s="915"/>
      <c r="AT29" s="915"/>
      <c r="AU29" s="915">
        <v>5</v>
      </c>
      <c r="AV29" s="915"/>
      <c r="AW29" s="915"/>
      <c r="AX29" s="915"/>
      <c r="AY29" s="915"/>
      <c r="AZ29" s="916" t="s">
        <v>589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408</v>
      </c>
      <c r="C30" s="840"/>
      <c r="D30" s="840"/>
      <c r="E30" s="840"/>
      <c r="F30" s="840"/>
      <c r="G30" s="840"/>
      <c r="H30" s="840"/>
      <c r="I30" s="840"/>
      <c r="J30" s="840"/>
      <c r="K30" s="840"/>
      <c r="L30" s="840"/>
      <c r="M30" s="840"/>
      <c r="N30" s="840"/>
      <c r="O30" s="840"/>
      <c r="P30" s="841"/>
      <c r="Q30" s="842">
        <v>636</v>
      </c>
      <c r="R30" s="843"/>
      <c r="S30" s="843"/>
      <c r="T30" s="843"/>
      <c r="U30" s="843"/>
      <c r="V30" s="843">
        <v>587</v>
      </c>
      <c r="W30" s="843"/>
      <c r="X30" s="843"/>
      <c r="Y30" s="843"/>
      <c r="Z30" s="843"/>
      <c r="AA30" s="843">
        <v>48</v>
      </c>
      <c r="AB30" s="843"/>
      <c r="AC30" s="843"/>
      <c r="AD30" s="843"/>
      <c r="AE30" s="844"/>
      <c r="AF30" s="845">
        <v>48</v>
      </c>
      <c r="AG30" s="846"/>
      <c r="AH30" s="846"/>
      <c r="AI30" s="846"/>
      <c r="AJ30" s="847"/>
      <c r="AK30" s="914">
        <v>95</v>
      </c>
      <c r="AL30" s="915"/>
      <c r="AM30" s="915"/>
      <c r="AN30" s="915"/>
      <c r="AO30" s="915"/>
      <c r="AP30" s="915" t="s">
        <v>589</v>
      </c>
      <c r="AQ30" s="915"/>
      <c r="AR30" s="915"/>
      <c r="AS30" s="915"/>
      <c r="AT30" s="915"/>
      <c r="AU30" s="915" t="s">
        <v>589</v>
      </c>
      <c r="AV30" s="915"/>
      <c r="AW30" s="915"/>
      <c r="AX30" s="915"/>
      <c r="AY30" s="915"/>
      <c r="AZ30" s="916" t="s">
        <v>589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409</v>
      </c>
      <c r="C31" s="840"/>
      <c r="D31" s="840"/>
      <c r="E31" s="840"/>
      <c r="F31" s="840"/>
      <c r="G31" s="840"/>
      <c r="H31" s="840"/>
      <c r="I31" s="840"/>
      <c r="J31" s="840"/>
      <c r="K31" s="840"/>
      <c r="L31" s="840"/>
      <c r="M31" s="840"/>
      <c r="N31" s="840"/>
      <c r="O31" s="840"/>
      <c r="P31" s="841"/>
      <c r="Q31" s="842">
        <v>2</v>
      </c>
      <c r="R31" s="843"/>
      <c r="S31" s="843"/>
      <c r="T31" s="843"/>
      <c r="U31" s="843"/>
      <c r="V31" s="843">
        <v>2</v>
      </c>
      <c r="W31" s="843"/>
      <c r="X31" s="843"/>
      <c r="Y31" s="843"/>
      <c r="Z31" s="843"/>
      <c r="AA31" s="843">
        <v>0</v>
      </c>
      <c r="AB31" s="843"/>
      <c r="AC31" s="843"/>
      <c r="AD31" s="843"/>
      <c r="AE31" s="844"/>
      <c r="AF31" s="845">
        <v>0</v>
      </c>
      <c r="AG31" s="846"/>
      <c r="AH31" s="846"/>
      <c r="AI31" s="846"/>
      <c r="AJ31" s="847"/>
      <c r="AK31" s="914" t="s">
        <v>589</v>
      </c>
      <c r="AL31" s="915"/>
      <c r="AM31" s="915"/>
      <c r="AN31" s="915"/>
      <c r="AO31" s="915"/>
      <c r="AP31" s="915" t="s">
        <v>589</v>
      </c>
      <c r="AQ31" s="915"/>
      <c r="AR31" s="915"/>
      <c r="AS31" s="915"/>
      <c r="AT31" s="915"/>
      <c r="AU31" s="915" t="s">
        <v>589</v>
      </c>
      <c r="AV31" s="915"/>
      <c r="AW31" s="915"/>
      <c r="AX31" s="915"/>
      <c r="AY31" s="915"/>
      <c r="AZ31" s="916" t="s">
        <v>589</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410</v>
      </c>
      <c r="C32" s="840"/>
      <c r="D32" s="840"/>
      <c r="E32" s="840"/>
      <c r="F32" s="840"/>
      <c r="G32" s="840"/>
      <c r="H32" s="840"/>
      <c r="I32" s="840"/>
      <c r="J32" s="840"/>
      <c r="K32" s="840"/>
      <c r="L32" s="840"/>
      <c r="M32" s="840"/>
      <c r="N32" s="840"/>
      <c r="O32" s="840"/>
      <c r="P32" s="841"/>
      <c r="Q32" s="842">
        <v>55</v>
      </c>
      <c r="R32" s="843"/>
      <c r="S32" s="843"/>
      <c r="T32" s="843"/>
      <c r="U32" s="843"/>
      <c r="V32" s="843">
        <v>55</v>
      </c>
      <c r="W32" s="843"/>
      <c r="X32" s="843"/>
      <c r="Y32" s="843"/>
      <c r="Z32" s="843"/>
      <c r="AA32" s="843" t="s">
        <v>589</v>
      </c>
      <c r="AB32" s="843"/>
      <c r="AC32" s="843"/>
      <c r="AD32" s="843"/>
      <c r="AE32" s="844"/>
      <c r="AF32" s="845" t="s">
        <v>411</v>
      </c>
      <c r="AG32" s="846"/>
      <c r="AH32" s="846"/>
      <c r="AI32" s="846"/>
      <c r="AJ32" s="847"/>
      <c r="AK32" s="914">
        <v>17</v>
      </c>
      <c r="AL32" s="915"/>
      <c r="AM32" s="915"/>
      <c r="AN32" s="915"/>
      <c r="AO32" s="915"/>
      <c r="AP32" s="915">
        <v>725</v>
      </c>
      <c r="AQ32" s="915"/>
      <c r="AR32" s="915"/>
      <c r="AS32" s="915"/>
      <c r="AT32" s="915"/>
      <c r="AU32" s="915">
        <v>202</v>
      </c>
      <c r="AV32" s="915"/>
      <c r="AW32" s="915"/>
      <c r="AX32" s="915"/>
      <c r="AY32" s="915"/>
      <c r="AZ32" s="916" t="s">
        <v>589</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412</v>
      </c>
      <c r="C33" s="840"/>
      <c r="D33" s="840"/>
      <c r="E33" s="840"/>
      <c r="F33" s="840"/>
      <c r="G33" s="840"/>
      <c r="H33" s="840"/>
      <c r="I33" s="840"/>
      <c r="J33" s="840"/>
      <c r="K33" s="840"/>
      <c r="L33" s="840"/>
      <c r="M33" s="840"/>
      <c r="N33" s="840"/>
      <c r="O33" s="840"/>
      <c r="P33" s="841"/>
      <c r="Q33" s="842">
        <v>48</v>
      </c>
      <c r="R33" s="843"/>
      <c r="S33" s="843"/>
      <c r="T33" s="843"/>
      <c r="U33" s="843"/>
      <c r="V33" s="843">
        <v>47</v>
      </c>
      <c r="W33" s="843"/>
      <c r="X33" s="843"/>
      <c r="Y33" s="843"/>
      <c r="Z33" s="843"/>
      <c r="AA33" s="843">
        <v>1</v>
      </c>
      <c r="AB33" s="843"/>
      <c r="AC33" s="843"/>
      <c r="AD33" s="843"/>
      <c r="AE33" s="844"/>
      <c r="AF33" s="845">
        <v>1</v>
      </c>
      <c r="AG33" s="846"/>
      <c r="AH33" s="846"/>
      <c r="AI33" s="846"/>
      <c r="AJ33" s="847"/>
      <c r="AK33" s="914">
        <v>17</v>
      </c>
      <c r="AL33" s="915"/>
      <c r="AM33" s="915"/>
      <c r="AN33" s="915"/>
      <c r="AO33" s="915"/>
      <c r="AP33" s="915" t="s">
        <v>589</v>
      </c>
      <c r="AQ33" s="915"/>
      <c r="AR33" s="915"/>
      <c r="AS33" s="915"/>
      <c r="AT33" s="915"/>
      <c r="AU33" s="915" t="s">
        <v>589</v>
      </c>
      <c r="AV33" s="915"/>
      <c r="AW33" s="915"/>
      <c r="AX33" s="915"/>
      <c r="AY33" s="915"/>
      <c r="AZ33" s="916" t="s">
        <v>589</v>
      </c>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413</v>
      </c>
      <c r="C34" s="840"/>
      <c r="D34" s="840"/>
      <c r="E34" s="840"/>
      <c r="F34" s="840"/>
      <c r="G34" s="840"/>
      <c r="H34" s="840"/>
      <c r="I34" s="840"/>
      <c r="J34" s="840"/>
      <c r="K34" s="840"/>
      <c r="L34" s="840"/>
      <c r="M34" s="840"/>
      <c r="N34" s="840"/>
      <c r="O34" s="840"/>
      <c r="P34" s="841"/>
      <c r="Q34" s="842">
        <v>23</v>
      </c>
      <c r="R34" s="843"/>
      <c r="S34" s="843"/>
      <c r="T34" s="843"/>
      <c r="U34" s="843"/>
      <c r="V34" s="843">
        <v>4</v>
      </c>
      <c r="W34" s="843"/>
      <c r="X34" s="843"/>
      <c r="Y34" s="843"/>
      <c r="Z34" s="843"/>
      <c r="AA34" s="843">
        <v>19</v>
      </c>
      <c r="AB34" s="843"/>
      <c r="AC34" s="843"/>
      <c r="AD34" s="843"/>
      <c r="AE34" s="844"/>
      <c r="AF34" s="845">
        <v>19</v>
      </c>
      <c r="AG34" s="846"/>
      <c r="AH34" s="846"/>
      <c r="AI34" s="846"/>
      <c r="AJ34" s="847"/>
      <c r="AK34" s="914">
        <v>100</v>
      </c>
      <c r="AL34" s="915"/>
      <c r="AM34" s="915"/>
      <c r="AN34" s="915"/>
      <c r="AO34" s="915"/>
      <c r="AP34" s="915">
        <v>696</v>
      </c>
      <c r="AQ34" s="915"/>
      <c r="AR34" s="915"/>
      <c r="AS34" s="915"/>
      <c r="AT34" s="915"/>
      <c r="AU34" s="915">
        <v>572</v>
      </c>
      <c r="AV34" s="915"/>
      <c r="AW34" s="915"/>
      <c r="AX34" s="915"/>
      <c r="AY34" s="915"/>
      <c r="AZ34" s="916" t="s">
        <v>589</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415</v>
      </c>
      <c r="C35" s="840"/>
      <c r="D35" s="840"/>
      <c r="E35" s="840"/>
      <c r="F35" s="840"/>
      <c r="G35" s="840"/>
      <c r="H35" s="840"/>
      <c r="I35" s="840"/>
      <c r="J35" s="840"/>
      <c r="K35" s="840"/>
      <c r="L35" s="840"/>
      <c r="M35" s="840"/>
      <c r="N35" s="840"/>
      <c r="O35" s="840"/>
      <c r="P35" s="841"/>
      <c r="Q35" s="842">
        <v>70</v>
      </c>
      <c r="R35" s="843"/>
      <c r="S35" s="843"/>
      <c r="T35" s="843"/>
      <c r="U35" s="843"/>
      <c r="V35" s="843">
        <v>45</v>
      </c>
      <c r="W35" s="843"/>
      <c r="X35" s="843"/>
      <c r="Y35" s="843"/>
      <c r="Z35" s="843"/>
      <c r="AA35" s="843">
        <v>25</v>
      </c>
      <c r="AB35" s="843"/>
      <c r="AC35" s="843"/>
      <c r="AD35" s="843"/>
      <c r="AE35" s="844"/>
      <c r="AF35" s="845">
        <v>25</v>
      </c>
      <c r="AG35" s="846"/>
      <c r="AH35" s="846"/>
      <c r="AI35" s="846"/>
      <c r="AJ35" s="847"/>
      <c r="AK35" s="914">
        <v>149</v>
      </c>
      <c r="AL35" s="915"/>
      <c r="AM35" s="915"/>
      <c r="AN35" s="915"/>
      <c r="AO35" s="915"/>
      <c r="AP35" s="915">
        <v>1687</v>
      </c>
      <c r="AQ35" s="915"/>
      <c r="AR35" s="915"/>
      <c r="AS35" s="915"/>
      <c r="AT35" s="915"/>
      <c r="AU35" s="915">
        <v>1677</v>
      </c>
      <c r="AV35" s="915"/>
      <c r="AW35" s="915"/>
      <c r="AX35" s="915"/>
      <c r="AY35" s="915"/>
      <c r="AZ35" s="916" t="s">
        <v>589</v>
      </c>
      <c r="BA35" s="916"/>
      <c r="BB35" s="916"/>
      <c r="BC35" s="916"/>
      <c r="BD35" s="916"/>
      <c r="BE35" s="912" t="s">
        <v>414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t="s">
        <v>416</v>
      </c>
      <c r="C36" s="840"/>
      <c r="D36" s="840"/>
      <c r="E36" s="840"/>
      <c r="F36" s="840"/>
      <c r="G36" s="840"/>
      <c r="H36" s="840"/>
      <c r="I36" s="840"/>
      <c r="J36" s="840"/>
      <c r="K36" s="840"/>
      <c r="L36" s="840"/>
      <c r="M36" s="840"/>
      <c r="N36" s="840"/>
      <c r="O36" s="840"/>
      <c r="P36" s="841"/>
      <c r="Q36" s="842">
        <v>36</v>
      </c>
      <c r="R36" s="843"/>
      <c r="S36" s="843"/>
      <c r="T36" s="843"/>
      <c r="U36" s="843"/>
      <c r="V36" s="843">
        <v>36</v>
      </c>
      <c r="W36" s="843"/>
      <c r="X36" s="843"/>
      <c r="Y36" s="843"/>
      <c r="Z36" s="843"/>
      <c r="AA36" s="843" t="s">
        <v>589</v>
      </c>
      <c r="AB36" s="843"/>
      <c r="AC36" s="843"/>
      <c r="AD36" s="843"/>
      <c r="AE36" s="844"/>
      <c r="AF36" s="845" t="s">
        <v>411</v>
      </c>
      <c r="AG36" s="846"/>
      <c r="AH36" s="846"/>
      <c r="AI36" s="846"/>
      <c r="AJ36" s="847"/>
      <c r="AK36" s="914">
        <v>26</v>
      </c>
      <c r="AL36" s="915"/>
      <c r="AM36" s="915"/>
      <c r="AN36" s="915"/>
      <c r="AO36" s="915"/>
      <c r="AP36" s="915" t="s">
        <v>589</v>
      </c>
      <c r="AQ36" s="915"/>
      <c r="AR36" s="915"/>
      <c r="AS36" s="915"/>
      <c r="AT36" s="915"/>
      <c r="AU36" s="915" t="s">
        <v>589</v>
      </c>
      <c r="AV36" s="915"/>
      <c r="AW36" s="915"/>
      <c r="AX36" s="915"/>
      <c r="AY36" s="915"/>
      <c r="AZ36" s="916" t="s">
        <v>589</v>
      </c>
      <c r="BA36" s="916"/>
      <c r="BB36" s="916"/>
      <c r="BC36" s="916"/>
      <c r="BD36" s="916"/>
      <c r="BE36" s="912" t="s">
        <v>417</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393</v>
      </c>
      <c r="B63" s="874" t="s">
        <v>419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99</v>
      </c>
      <c r="AG63" s="926"/>
      <c r="AH63" s="926"/>
      <c r="AI63" s="926"/>
      <c r="AJ63" s="927"/>
      <c r="AK63" s="928"/>
      <c r="AL63" s="923"/>
      <c r="AM63" s="923"/>
      <c r="AN63" s="923"/>
      <c r="AO63" s="923"/>
      <c r="AP63" s="926">
        <v>3144</v>
      </c>
      <c r="AQ63" s="926"/>
      <c r="AR63" s="926"/>
      <c r="AS63" s="926"/>
      <c r="AT63" s="926"/>
      <c r="AU63" s="926">
        <v>2456</v>
      </c>
      <c r="AV63" s="926"/>
      <c r="AW63" s="926"/>
      <c r="AX63" s="926"/>
      <c r="AY63" s="926"/>
      <c r="AZ63" s="930"/>
      <c r="BA63" s="930"/>
      <c r="BB63" s="930"/>
      <c r="BC63" s="930"/>
      <c r="BD63" s="930"/>
      <c r="BE63" s="931"/>
      <c r="BF63" s="931"/>
      <c r="BG63" s="931"/>
      <c r="BH63" s="931"/>
      <c r="BI63" s="932"/>
      <c r="BJ63" s="933" t="s">
        <v>395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424</v>
      </c>
      <c r="AB66" s="802"/>
      <c r="AC66" s="802"/>
      <c r="AD66" s="802"/>
      <c r="AE66" s="803"/>
      <c r="AF66" s="936" t="s">
        <v>425</v>
      </c>
      <c r="AG66" s="897"/>
      <c r="AH66" s="897"/>
      <c r="AI66" s="897"/>
      <c r="AJ66" s="937"/>
      <c r="AK66" s="801" t="s">
        <v>426</v>
      </c>
      <c r="AL66" s="825"/>
      <c r="AM66" s="825"/>
      <c r="AN66" s="825"/>
      <c r="AO66" s="826"/>
      <c r="AP66" s="801" t="s">
        <v>403</v>
      </c>
      <c r="AQ66" s="802"/>
      <c r="AR66" s="802"/>
      <c r="AS66" s="802"/>
      <c r="AT66" s="803"/>
      <c r="AU66" s="801" t="s">
        <v>427</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590</v>
      </c>
      <c r="C68" s="954"/>
      <c r="D68" s="954"/>
      <c r="E68" s="954"/>
      <c r="F68" s="954"/>
      <c r="G68" s="954"/>
      <c r="H68" s="954"/>
      <c r="I68" s="954"/>
      <c r="J68" s="954"/>
      <c r="K68" s="954"/>
      <c r="L68" s="954"/>
      <c r="M68" s="954"/>
      <c r="N68" s="954"/>
      <c r="O68" s="954"/>
      <c r="P68" s="955"/>
      <c r="Q68" s="956">
        <v>2150</v>
      </c>
      <c r="R68" s="950"/>
      <c r="S68" s="950"/>
      <c r="T68" s="950"/>
      <c r="U68" s="950"/>
      <c r="V68" s="950">
        <v>2029</v>
      </c>
      <c r="W68" s="950"/>
      <c r="X68" s="950"/>
      <c r="Y68" s="950"/>
      <c r="Z68" s="950"/>
      <c r="AA68" s="950">
        <v>121</v>
      </c>
      <c r="AB68" s="950"/>
      <c r="AC68" s="950"/>
      <c r="AD68" s="950"/>
      <c r="AE68" s="950"/>
      <c r="AF68" s="950">
        <v>116</v>
      </c>
      <c r="AG68" s="950"/>
      <c r="AH68" s="950"/>
      <c r="AI68" s="950"/>
      <c r="AJ68" s="950"/>
      <c r="AK68" s="950" t="s">
        <v>595</v>
      </c>
      <c r="AL68" s="950"/>
      <c r="AM68" s="950"/>
      <c r="AN68" s="950"/>
      <c r="AO68" s="950"/>
      <c r="AP68" s="950" t="s">
        <v>595</v>
      </c>
      <c r="AQ68" s="950"/>
      <c r="AR68" s="950"/>
      <c r="AS68" s="950"/>
      <c r="AT68" s="950"/>
      <c r="AU68" s="950" t="s">
        <v>595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591</v>
      </c>
      <c r="C69" s="958"/>
      <c r="D69" s="958"/>
      <c r="E69" s="958"/>
      <c r="F69" s="958"/>
      <c r="G69" s="958"/>
      <c r="H69" s="958"/>
      <c r="I69" s="958"/>
      <c r="J69" s="958"/>
      <c r="K69" s="958"/>
      <c r="L69" s="958"/>
      <c r="M69" s="958"/>
      <c r="N69" s="958"/>
      <c r="O69" s="958"/>
      <c r="P69" s="959"/>
      <c r="Q69" s="960">
        <v>172</v>
      </c>
      <c r="R69" s="915"/>
      <c r="S69" s="915"/>
      <c r="T69" s="915"/>
      <c r="U69" s="915"/>
      <c r="V69" s="915">
        <v>161</v>
      </c>
      <c r="W69" s="915"/>
      <c r="X69" s="915"/>
      <c r="Y69" s="915"/>
      <c r="Z69" s="915"/>
      <c r="AA69" s="915">
        <v>11</v>
      </c>
      <c r="AB69" s="915"/>
      <c r="AC69" s="915"/>
      <c r="AD69" s="915"/>
      <c r="AE69" s="915"/>
      <c r="AF69" s="915">
        <v>11</v>
      </c>
      <c r="AG69" s="915"/>
      <c r="AH69" s="915"/>
      <c r="AI69" s="915"/>
      <c r="AJ69" s="915"/>
      <c r="AK69" s="915" t="s">
        <v>595</v>
      </c>
      <c r="AL69" s="915"/>
      <c r="AM69" s="915"/>
      <c r="AN69" s="915"/>
      <c r="AO69" s="915"/>
      <c r="AP69" s="915">
        <v>160</v>
      </c>
      <c r="AQ69" s="915"/>
      <c r="AR69" s="915"/>
      <c r="AS69" s="915"/>
      <c r="AT69" s="915"/>
      <c r="AU69" s="915">
        <v>78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592</v>
      </c>
      <c r="C70" s="958"/>
      <c r="D70" s="958"/>
      <c r="E70" s="958"/>
      <c r="F70" s="958"/>
      <c r="G70" s="958"/>
      <c r="H70" s="958"/>
      <c r="I70" s="958"/>
      <c r="J70" s="958"/>
      <c r="K70" s="958"/>
      <c r="L70" s="958"/>
      <c r="M70" s="958"/>
      <c r="N70" s="958"/>
      <c r="O70" s="958"/>
      <c r="P70" s="959"/>
      <c r="Q70" s="960">
        <v>5164</v>
      </c>
      <c r="R70" s="915"/>
      <c r="S70" s="915"/>
      <c r="T70" s="915"/>
      <c r="U70" s="915"/>
      <c r="V70" s="915">
        <v>5102</v>
      </c>
      <c r="W70" s="915"/>
      <c r="X70" s="915"/>
      <c r="Y70" s="915"/>
      <c r="Z70" s="915"/>
      <c r="AA70" s="915">
        <v>62</v>
      </c>
      <c r="AB70" s="915"/>
      <c r="AC70" s="915"/>
      <c r="AD70" s="915"/>
      <c r="AE70" s="915"/>
      <c r="AF70" s="915">
        <v>2</v>
      </c>
      <c r="AG70" s="915"/>
      <c r="AH70" s="915"/>
      <c r="AI70" s="915"/>
      <c r="AJ70" s="915"/>
      <c r="AK70" s="915">
        <v>190</v>
      </c>
      <c r="AL70" s="915"/>
      <c r="AM70" s="915"/>
      <c r="AN70" s="915"/>
      <c r="AO70" s="915"/>
      <c r="AP70" s="915">
        <v>2373</v>
      </c>
      <c r="AQ70" s="915"/>
      <c r="AR70" s="915"/>
      <c r="AS70" s="915"/>
      <c r="AT70" s="915"/>
      <c r="AU70" s="915">
        <v>53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593</v>
      </c>
      <c r="C71" s="958"/>
      <c r="D71" s="958"/>
      <c r="E71" s="958"/>
      <c r="F71" s="958"/>
      <c r="G71" s="958"/>
      <c r="H71" s="958"/>
      <c r="I71" s="958"/>
      <c r="J71" s="958"/>
      <c r="K71" s="958"/>
      <c r="L71" s="958"/>
      <c r="M71" s="958"/>
      <c r="N71" s="958"/>
      <c r="O71" s="958"/>
      <c r="P71" s="959"/>
      <c r="Q71" s="960">
        <v>374</v>
      </c>
      <c r="R71" s="915"/>
      <c r="S71" s="915"/>
      <c r="T71" s="915"/>
      <c r="U71" s="915"/>
      <c r="V71" s="915">
        <v>368</v>
      </c>
      <c r="W71" s="915"/>
      <c r="X71" s="915"/>
      <c r="Y71" s="915"/>
      <c r="Z71" s="915"/>
      <c r="AA71" s="915">
        <v>5</v>
      </c>
      <c r="AB71" s="915"/>
      <c r="AC71" s="915"/>
      <c r="AD71" s="915"/>
      <c r="AE71" s="915"/>
      <c r="AF71" s="915">
        <v>5</v>
      </c>
      <c r="AG71" s="915"/>
      <c r="AH71" s="915"/>
      <c r="AI71" s="915"/>
      <c r="AJ71" s="915"/>
      <c r="AK71" s="915">
        <v>67</v>
      </c>
      <c r="AL71" s="915"/>
      <c r="AM71" s="915"/>
      <c r="AN71" s="915"/>
      <c r="AO71" s="915"/>
      <c r="AP71" s="915" t="s">
        <v>595</v>
      </c>
      <c r="AQ71" s="915"/>
      <c r="AR71" s="915"/>
      <c r="AS71" s="915"/>
      <c r="AT71" s="915"/>
      <c r="AU71" s="915" t="s">
        <v>595</v>
      </c>
      <c r="AV71" s="915"/>
      <c r="AW71" s="915"/>
      <c r="AX71" s="915"/>
      <c r="AY71" s="915"/>
      <c r="AZ71" s="961" t="s">
        <v>596</v>
      </c>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593</v>
      </c>
      <c r="C72" s="958"/>
      <c r="D72" s="958"/>
      <c r="E72" s="958"/>
      <c r="F72" s="958"/>
      <c r="G72" s="958"/>
      <c r="H72" s="958"/>
      <c r="I72" s="958"/>
      <c r="J72" s="958"/>
      <c r="K72" s="958"/>
      <c r="L72" s="958"/>
      <c r="M72" s="958"/>
      <c r="N72" s="958"/>
      <c r="O72" s="958"/>
      <c r="P72" s="959"/>
      <c r="Q72" s="960">
        <v>84237</v>
      </c>
      <c r="R72" s="915"/>
      <c r="S72" s="915"/>
      <c r="T72" s="915"/>
      <c r="U72" s="915"/>
      <c r="V72" s="915">
        <v>82099</v>
      </c>
      <c r="W72" s="915"/>
      <c r="X72" s="915"/>
      <c r="Y72" s="915"/>
      <c r="Z72" s="915"/>
      <c r="AA72" s="915">
        <v>2138</v>
      </c>
      <c r="AB72" s="915"/>
      <c r="AC72" s="915"/>
      <c r="AD72" s="915"/>
      <c r="AE72" s="915"/>
      <c r="AF72" s="915">
        <v>2138</v>
      </c>
      <c r="AG72" s="915"/>
      <c r="AH72" s="915"/>
      <c r="AI72" s="915"/>
      <c r="AJ72" s="915"/>
      <c r="AK72" s="915">
        <v>950</v>
      </c>
      <c r="AL72" s="915"/>
      <c r="AM72" s="915"/>
      <c r="AN72" s="915"/>
      <c r="AO72" s="915"/>
      <c r="AP72" s="915" t="s">
        <v>595</v>
      </c>
      <c r="AQ72" s="915"/>
      <c r="AR72" s="915"/>
      <c r="AS72" s="915"/>
      <c r="AT72" s="915"/>
      <c r="AU72" s="915" t="s">
        <v>595</v>
      </c>
      <c r="AV72" s="915"/>
      <c r="AW72" s="915"/>
      <c r="AX72" s="915"/>
      <c r="AY72" s="915"/>
      <c r="AZ72" s="961" t="s">
        <v>597</v>
      </c>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594</v>
      </c>
      <c r="C73" s="958"/>
      <c r="D73" s="958"/>
      <c r="E73" s="958"/>
      <c r="F73" s="958"/>
      <c r="G73" s="958"/>
      <c r="H73" s="958"/>
      <c r="I73" s="958"/>
      <c r="J73" s="958"/>
      <c r="K73" s="958"/>
      <c r="L73" s="958"/>
      <c r="M73" s="958"/>
      <c r="N73" s="958"/>
      <c r="O73" s="958"/>
      <c r="P73" s="959"/>
      <c r="Q73" s="960">
        <v>1849</v>
      </c>
      <c r="R73" s="915"/>
      <c r="S73" s="915"/>
      <c r="T73" s="915"/>
      <c r="U73" s="915"/>
      <c r="V73" s="915">
        <v>1796</v>
      </c>
      <c r="W73" s="915"/>
      <c r="X73" s="915"/>
      <c r="Y73" s="915"/>
      <c r="Z73" s="915"/>
      <c r="AA73" s="915">
        <v>54</v>
      </c>
      <c r="AB73" s="915"/>
      <c r="AC73" s="915"/>
      <c r="AD73" s="915"/>
      <c r="AE73" s="915"/>
      <c r="AF73" s="915">
        <v>54</v>
      </c>
      <c r="AG73" s="915"/>
      <c r="AH73" s="915"/>
      <c r="AI73" s="915"/>
      <c r="AJ73" s="915"/>
      <c r="AK73" s="915">
        <v>358</v>
      </c>
      <c r="AL73" s="915"/>
      <c r="AM73" s="915"/>
      <c r="AN73" s="915"/>
      <c r="AO73" s="915"/>
      <c r="AP73" s="915">
        <v>1310</v>
      </c>
      <c r="AQ73" s="915"/>
      <c r="AR73" s="915"/>
      <c r="AS73" s="915"/>
      <c r="AT73" s="915"/>
      <c r="AU73" s="915">
        <v>88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393</v>
      </c>
      <c r="B88" s="874" t="s">
        <v>428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2326</v>
      </c>
      <c r="AG88" s="926"/>
      <c r="AH88" s="926"/>
      <c r="AI88" s="926"/>
      <c r="AJ88" s="926"/>
      <c r="AK88" s="923"/>
      <c r="AL88" s="923"/>
      <c r="AM88" s="923"/>
      <c r="AN88" s="923"/>
      <c r="AO88" s="923"/>
      <c r="AP88" s="926">
        <v>3843</v>
      </c>
      <c r="AQ88" s="926"/>
      <c r="AR88" s="926"/>
      <c r="AS88" s="926"/>
      <c r="AT88" s="926"/>
      <c r="AU88" s="926">
        <v>219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t="s">
        <v>595</v>
      </c>
      <c r="CS102" s="934"/>
      <c r="CT102" s="934"/>
      <c r="CU102" s="934"/>
      <c r="CV102" s="977"/>
      <c r="CW102" s="976" t="s">
        <v>595</v>
      </c>
      <c r="CX102" s="934"/>
      <c r="CY102" s="934"/>
      <c r="CZ102" s="934"/>
      <c r="DA102" s="977"/>
      <c r="DB102" s="976" t="s">
        <v>595</v>
      </c>
      <c r="DC102" s="934"/>
      <c r="DD102" s="934"/>
      <c r="DE102" s="934"/>
      <c r="DF102" s="977"/>
      <c r="DG102" s="976" t="s">
        <v>595</v>
      </c>
      <c r="DH102" s="934"/>
      <c r="DI102" s="934"/>
      <c r="DJ102" s="934"/>
      <c r="DK102" s="977"/>
      <c r="DL102" s="976">
        <v>21</v>
      </c>
      <c r="DM102" s="934"/>
      <c r="DN102" s="934"/>
      <c r="DO102" s="934"/>
      <c r="DP102" s="977"/>
      <c r="DQ102" s="976">
        <v>2</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437</v>
      </c>
      <c r="AB109" s="979"/>
      <c r="AC109" s="979"/>
      <c r="AD109" s="979"/>
      <c r="AE109" s="980"/>
      <c r="AF109" s="978" t="s">
        <v>309</v>
      </c>
      <c r="AG109" s="979"/>
      <c r="AH109" s="979"/>
      <c r="AI109" s="979"/>
      <c r="AJ109" s="980"/>
      <c r="AK109" s="978" t="s">
        <v>308</v>
      </c>
      <c r="AL109" s="979"/>
      <c r="AM109" s="979"/>
      <c r="AN109" s="979"/>
      <c r="AO109" s="980"/>
      <c r="AP109" s="978" t="s">
        <v>438</v>
      </c>
      <c r="AQ109" s="979"/>
      <c r="AR109" s="979"/>
      <c r="AS109" s="979"/>
      <c r="AT109" s="981"/>
      <c r="AU109" s="998" t="s">
        <v>436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437</v>
      </c>
      <c r="BR109" s="979"/>
      <c r="BS109" s="979"/>
      <c r="BT109" s="979"/>
      <c r="BU109" s="980"/>
      <c r="BV109" s="978" t="s">
        <v>309</v>
      </c>
      <c r="BW109" s="979"/>
      <c r="BX109" s="979"/>
      <c r="BY109" s="979"/>
      <c r="BZ109" s="980"/>
      <c r="CA109" s="978" t="s">
        <v>308</v>
      </c>
      <c r="CB109" s="979"/>
      <c r="CC109" s="979"/>
      <c r="CD109" s="979"/>
      <c r="CE109" s="980"/>
      <c r="CF109" s="999" t="s">
        <v>438</v>
      </c>
      <c r="CG109" s="999"/>
      <c r="CH109" s="999"/>
      <c r="CI109" s="999"/>
      <c r="CJ109" s="999"/>
      <c r="CK109" s="978" t="s">
        <v>439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437</v>
      </c>
      <c r="DH109" s="979"/>
      <c r="DI109" s="979"/>
      <c r="DJ109" s="979"/>
      <c r="DK109" s="980"/>
      <c r="DL109" s="978" t="s">
        <v>309</v>
      </c>
      <c r="DM109" s="979"/>
      <c r="DN109" s="979"/>
      <c r="DO109" s="979"/>
      <c r="DP109" s="980"/>
      <c r="DQ109" s="978" t="s">
        <v>308</v>
      </c>
      <c r="DR109" s="979"/>
      <c r="DS109" s="979"/>
      <c r="DT109" s="979"/>
      <c r="DU109" s="980"/>
      <c r="DV109" s="978" t="s">
        <v>438</v>
      </c>
      <c r="DW109" s="979"/>
      <c r="DX109" s="979"/>
      <c r="DY109" s="979"/>
      <c r="DZ109" s="981"/>
    </row>
    <row r="110" spans="1:131" s="247" customFormat="1" ht="26.25" customHeight="1" x14ac:dyDescent="0.2">
      <c r="A110" s="982" t="s">
        <v>440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370136</v>
      </c>
      <c r="AB110" s="986"/>
      <c r="AC110" s="986"/>
      <c r="AD110" s="986"/>
      <c r="AE110" s="987"/>
      <c r="AF110" s="988">
        <v>405257</v>
      </c>
      <c r="AG110" s="986"/>
      <c r="AH110" s="986"/>
      <c r="AI110" s="986"/>
      <c r="AJ110" s="987"/>
      <c r="AK110" s="988">
        <v>381729</v>
      </c>
      <c r="AL110" s="986"/>
      <c r="AM110" s="986"/>
      <c r="AN110" s="986"/>
      <c r="AO110" s="987"/>
      <c r="AP110" s="989">
        <v>23</v>
      </c>
      <c r="AQ110" s="990"/>
      <c r="AR110" s="990"/>
      <c r="AS110" s="990"/>
      <c r="AT110" s="991"/>
      <c r="AU110" s="992" t="s">
        <v>73</v>
      </c>
      <c r="AV110" s="993"/>
      <c r="AW110" s="993"/>
      <c r="AX110" s="993"/>
      <c r="AY110" s="993"/>
      <c r="AZ110" s="1034" t="s">
        <v>441</v>
      </c>
      <c r="BA110" s="983"/>
      <c r="BB110" s="983"/>
      <c r="BC110" s="983"/>
      <c r="BD110" s="983"/>
      <c r="BE110" s="983"/>
      <c r="BF110" s="983"/>
      <c r="BG110" s="983"/>
      <c r="BH110" s="983"/>
      <c r="BI110" s="983"/>
      <c r="BJ110" s="983"/>
      <c r="BK110" s="983"/>
      <c r="BL110" s="983"/>
      <c r="BM110" s="983"/>
      <c r="BN110" s="983"/>
      <c r="BO110" s="983"/>
      <c r="BP110" s="984"/>
      <c r="BQ110" s="1020">
        <v>3893347</v>
      </c>
      <c r="BR110" s="1021"/>
      <c r="BS110" s="1021"/>
      <c r="BT110" s="1021"/>
      <c r="BU110" s="1021"/>
      <c r="BV110" s="1021">
        <v>3758977</v>
      </c>
      <c r="BW110" s="1021"/>
      <c r="BX110" s="1021"/>
      <c r="BY110" s="1021"/>
      <c r="BZ110" s="1021"/>
      <c r="CA110" s="1021">
        <v>4087927</v>
      </c>
      <c r="CB110" s="1021"/>
      <c r="CC110" s="1021"/>
      <c r="CD110" s="1021"/>
      <c r="CE110" s="1021"/>
      <c r="CF110" s="1035">
        <v>246.7</v>
      </c>
      <c r="CG110" s="1036"/>
      <c r="CH110" s="1036"/>
      <c r="CI110" s="1036"/>
      <c r="CJ110" s="1036"/>
      <c r="CK110" s="1037" t="s">
        <v>442</v>
      </c>
      <c r="CL110" s="1038"/>
      <c r="CM110" s="1017" t="s">
        <v>443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444</v>
      </c>
      <c r="DH110" s="1021"/>
      <c r="DI110" s="1021"/>
      <c r="DJ110" s="1021"/>
      <c r="DK110" s="1021"/>
      <c r="DL110" s="1021" t="s">
        <v>445</v>
      </c>
      <c r="DM110" s="1021"/>
      <c r="DN110" s="1021"/>
      <c r="DO110" s="1021"/>
      <c r="DP110" s="1021"/>
      <c r="DQ110" s="1021" t="s">
        <v>138</v>
      </c>
      <c r="DR110" s="1021"/>
      <c r="DS110" s="1021"/>
      <c r="DT110" s="1021"/>
      <c r="DU110" s="1021"/>
      <c r="DV110" s="1022" t="s">
        <v>138</v>
      </c>
      <c r="DW110" s="1022"/>
      <c r="DX110" s="1022"/>
      <c r="DY110" s="1022"/>
      <c r="DZ110" s="1023"/>
    </row>
    <row r="111" spans="1:131" s="247" customFormat="1" ht="26.25" customHeight="1" x14ac:dyDescent="0.2">
      <c r="A111" s="1024" t="s">
        <v>446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444</v>
      </c>
      <c r="AB111" s="1028"/>
      <c r="AC111" s="1028"/>
      <c r="AD111" s="1028"/>
      <c r="AE111" s="1029"/>
      <c r="AF111" s="1030" t="s">
        <v>444</v>
      </c>
      <c r="AG111" s="1028"/>
      <c r="AH111" s="1028"/>
      <c r="AI111" s="1028"/>
      <c r="AJ111" s="1029"/>
      <c r="AK111" s="1030" t="s">
        <v>447</v>
      </c>
      <c r="AL111" s="1028"/>
      <c r="AM111" s="1028"/>
      <c r="AN111" s="1028"/>
      <c r="AO111" s="1029"/>
      <c r="AP111" s="1031" t="s">
        <v>138</v>
      </c>
      <c r="AQ111" s="1032"/>
      <c r="AR111" s="1032"/>
      <c r="AS111" s="1032"/>
      <c r="AT111" s="1033"/>
      <c r="AU111" s="994"/>
      <c r="AV111" s="995"/>
      <c r="AW111" s="995"/>
      <c r="AX111" s="995"/>
      <c r="AY111" s="995"/>
      <c r="AZ111" s="1043" t="s">
        <v>448</v>
      </c>
      <c r="BA111" s="1044"/>
      <c r="BB111" s="1044"/>
      <c r="BC111" s="1044"/>
      <c r="BD111" s="1044"/>
      <c r="BE111" s="1044"/>
      <c r="BF111" s="1044"/>
      <c r="BG111" s="1044"/>
      <c r="BH111" s="1044"/>
      <c r="BI111" s="1044"/>
      <c r="BJ111" s="1044"/>
      <c r="BK111" s="1044"/>
      <c r="BL111" s="1044"/>
      <c r="BM111" s="1044"/>
      <c r="BN111" s="1044"/>
      <c r="BO111" s="1044"/>
      <c r="BP111" s="1045"/>
      <c r="BQ111" s="1013" t="s">
        <v>138</v>
      </c>
      <c r="BR111" s="1014"/>
      <c r="BS111" s="1014"/>
      <c r="BT111" s="1014"/>
      <c r="BU111" s="1014"/>
      <c r="BV111" s="1014" t="s">
        <v>138</v>
      </c>
      <c r="BW111" s="1014"/>
      <c r="BX111" s="1014"/>
      <c r="BY111" s="1014"/>
      <c r="BZ111" s="1014"/>
      <c r="CA111" s="1014" t="s">
        <v>138</v>
      </c>
      <c r="CB111" s="1014"/>
      <c r="CC111" s="1014"/>
      <c r="CD111" s="1014"/>
      <c r="CE111" s="1014"/>
      <c r="CF111" s="1008" t="s">
        <v>444</v>
      </c>
      <c r="CG111" s="1009"/>
      <c r="CH111" s="1009"/>
      <c r="CI111" s="1009"/>
      <c r="CJ111" s="1009"/>
      <c r="CK111" s="1039"/>
      <c r="CL111" s="1040"/>
      <c r="CM111" s="1010" t="s">
        <v>449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138</v>
      </c>
      <c r="DH111" s="1014"/>
      <c r="DI111" s="1014"/>
      <c r="DJ111" s="1014"/>
      <c r="DK111" s="1014"/>
      <c r="DL111" s="1014" t="s">
        <v>138</v>
      </c>
      <c r="DM111" s="1014"/>
      <c r="DN111" s="1014"/>
      <c r="DO111" s="1014"/>
      <c r="DP111" s="1014"/>
      <c r="DQ111" s="1014" t="s">
        <v>444</v>
      </c>
      <c r="DR111" s="1014"/>
      <c r="DS111" s="1014"/>
      <c r="DT111" s="1014"/>
      <c r="DU111" s="1014"/>
      <c r="DV111" s="1015" t="s">
        <v>447</v>
      </c>
      <c r="DW111" s="1015"/>
      <c r="DX111" s="1015"/>
      <c r="DY111" s="1015"/>
      <c r="DZ111" s="1016"/>
    </row>
    <row r="112" spans="1:131" s="247" customFormat="1" ht="26.25" customHeight="1" x14ac:dyDescent="0.2">
      <c r="A112" s="1046" t="s">
        <v>450</v>
      </c>
      <c r="B112" s="1047"/>
      <c r="C112" s="1044" t="s">
        <v>451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138</v>
      </c>
      <c r="AB112" s="1053"/>
      <c r="AC112" s="1053"/>
      <c r="AD112" s="1053"/>
      <c r="AE112" s="1054"/>
      <c r="AF112" s="1055" t="s">
        <v>395</v>
      </c>
      <c r="AG112" s="1053"/>
      <c r="AH112" s="1053"/>
      <c r="AI112" s="1053"/>
      <c r="AJ112" s="1054"/>
      <c r="AK112" s="1055" t="s">
        <v>138</v>
      </c>
      <c r="AL112" s="1053"/>
      <c r="AM112" s="1053"/>
      <c r="AN112" s="1053"/>
      <c r="AO112" s="1054"/>
      <c r="AP112" s="1056" t="s">
        <v>447</v>
      </c>
      <c r="AQ112" s="1057"/>
      <c r="AR112" s="1057"/>
      <c r="AS112" s="1057"/>
      <c r="AT112" s="1058"/>
      <c r="AU112" s="994"/>
      <c r="AV112" s="995"/>
      <c r="AW112" s="995"/>
      <c r="AX112" s="995"/>
      <c r="AY112" s="995"/>
      <c r="AZ112" s="1043" t="s">
        <v>452</v>
      </c>
      <c r="BA112" s="1044"/>
      <c r="BB112" s="1044"/>
      <c r="BC112" s="1044"/>
      <c r="BD112" s="1044"/>
      <c r="BE112" s="1044"/>
      <c r="BF112" s="1044"/>
      <c r="BG112" s="1044"/>
      <c r="BH112" s="1044"/>
      <c r="BI112" s="1044"/>
      <c r="BJ112" s="1044"/>
      <c r="BK112" s="1044"/>
      <c r="BL112" s="1044"/>
      <c r="BM112" s="1044"/>
      <c r="BN112" s="1044"/>
      <c r="BO112" s="1044"/>
      <c r="BP112" s="1045"/>
      <c r="BQ112" s="1013">
        <v>2512670</v>
      </c>
      <c r="BR112" s="1014"/>
      <c r="BS112" s="1014"/>
      <c r="BT112" s="1014"/>
      <c r="BU112" s="1014"/>
      <c r="BV112" s="1014">
        <v>2670016</v>
      </c>
      <c r="BW112" s="1014"/>
      <c r="BX112" s="1014"/>
      <c r="BY112" s="1014"/>
      <c r="BZ112" s="1014"/>
      <c r="CA112" s="1014">
        <v>2543116</v>
      </c>
      <c r="CB112" s="1014"/>
      <c r="CC112" s="1014"/>
      <c r="CD112" s="1014"/>
      <c r="CE112" s="1014"/>
      <c r="CF112" s="1008">
        <v>153.5</v>
      </c>
      <c r="CG112" s="1009"/>
      <c r="CH112" s="1009"/>
      <c r="CI112" s="1009"/>
      <c r="CJ112" s="1009"/>
      <c r="CK112" s="1039"/>
      <c r="CL112" s="1040"/>
      <c r="CM112" s="1010" t="s">
        <v>453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138</v>
      </c>
      <c r="DH112" s="1014"/>
      <c r="DI112" s="1014"/>
      <c r="DJ112" s="1014"/>
      <c r="DK112" s="1014"/>
      <c r="DL112" s="1014" t="s">
        <v>444</v>
      </c>
      <c r="DM112" s="1014"/>
      <c r="DN112" s="1014"/>
      <c r="DO112" s="1014"/>
      <c r="DP112" s="1014"/>
      <c r="DQ112" s="1014" t="s">
        <v>138</v>
      </c>
      <c r="DR112" s="1014"/>
      <c r="DS112" s="1014"/>
      <c r="DT112" s="1014"/>
      <c r="DU112" s="1014"/>
      <c r="DV112" s="1015" t="s">
        <v>447</v>
      </c>
      <c r="DW112" s="1015"/>
      <c r="DX112" s="1015"/>
      <c r="DY112" s="1015"/>
      <c r="DZ112" s="1016"/>
    </row>
    <row r="113" spans="1:130" s="247" customFormat="1" ht="26.25" customHeight="1" x14ac:dyDescent="0.2">
      <c r="A113" s="1048"/>
      <c r="B113" s="1049"/>
      <c r="C113" s="1044" t="s">
        <v>454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157764</v>
      </c>
      <c r="AB113" s="1028"/>
      <c r="AC113" s="1028"/>
      <c r="AD113" s="1028"/>
      <c r="AE113" s="1029"/>
      <c r="AF113" s="1030">
        <v>165689</v>
      </c>
      <c r="AG113" s="1028"/>
      <c r="AH113" s="1028"/>
      <c r="AI113" s="1028"/>
      <c r="AJ113" s="1029"/>
      <c r="AK113" s="1030">
        <v>180836</v>
      </c>
      <c r="AL113" s="1028"/>
      <c r="AM113" s="1028"/>
      <c r="AN113" s="1028"/>
      <c r="AO113" s="1029"/>
      <c r="AP113" s="1031">
        <v>10.9</v>
      </c>
      <c r="AQ113" s="1032"/>
      <c r="AR113" s="1032"/>
      <c r="AS113" s="1032"/>
      <c r="AT113" s="1033"/>
      <c r="AU113" s="994"/>
      <c r="AV113" s="995"/>
      <c r="AW113" s="995"/>
      <c r="AX113" s="995"/>
      <c r="AY113" s="995"/>
      <c r="AZ113" s="1043" t="s">
        <v>455</v>
      </c>
      <c r="BA113" s="1044"/>
      <c r="BB113" s="1044"/>
      <c r="BC113" s="1044"/>
      <c r="BD113" s="1044"/>
      <c r="BE113" s="1044"/>
      <c r="BF113" s="1044"/>
      <c r="BG113" s="1044"/>
      <c r="BH113" s="1044"/>
      <c r="BI113" s="1044"/>
      <c r="BJ113" s="1044"/>
      <c r="BK113" s="1044"/>
      <c r="BL113" s="1044"/>
      <c r="BM113" s="1044"/>
      <c r="BN113" s="1044"/>
      <c r="BO113" s="1044"/>
      <c r="BP113" s="1045"/>
      <c r="BQ113" s="1013">
        <v>181940</v>
      </c>
      <c r="BR113" s="1014"/>
      <c r="BS113" s="1014"/>
      <c r="BT113" s="1014"/>
      <c r="BU113" s="1014"/>
      <c r="BV113" s="1014">
        <v>159959</v>
      </c>
      <c r="BW113" s="1014"/>
      <c r="BX113" s="1014"/>
      <c r="BY113" s="1014"/>
      <c r="BZ113" s="1014"/>
      <c r="CA113" s="1014">
        <v>131282</v>
      </c>
      <c r="CB113" s="1014"/>
      <c r="CC113" s="1014"/>
      <c r="CD113" s="1014"/>
      <c r="CE113" s="1014"/>
      <c r="CF113" s="1008">
        <v>7.9</v>
      </c>
      <c r="CG113" s="1009"/>
      <c r="CH113" s="1009"/>
      <c r="CI113" s="1009"/>
      <c r="CJ113" s="1009"/>
      <c r="CK113" s="1039"/>
      <c r="CL113" s="1040"/>
      <c r="CM113" s="1010" t="s">
        <v>456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138</v>
      </c>
      <c r="DH113" s="1053"/>
      <c r="DI113" s="1053"/>
      <c r="DJ113" s="1053"/>
      <c r="DK113" s="1054"/>
      <c r="DL113" s="1055" t="s">
        <v>447</v>
      </c>
      <c r="DM113" s="1053"/>
      <c r="DN113" s="1053"/>
      <c r="DO113" s="1053"/>
      <c r="DP113" s="1054"/>
      <c r="DQ113" s="1055" t="s">
        <v>444</v>
      </c>
      <c r="DR113" s="1053"/>
      <c r="DS113" s="1053"/>
      <c r="DT113" s="1053"/>
      <c r="DU113" s="1054"/>
      <c r="DV113" s="1056" t="s">
        <v>138</v>
      </c>
      <c r="DW113" s="1057"/>
      <c r="DX113" s="1057"/>
      <c r="DY113" s="1057"/>
      <c r="DZ113" s="1058"/>
    </row>
    <row r="114" spans="1:130" s="247" customFormat="1" ht="26.25" customHeight="1" x14ac:dyDescent="0.2">
      <c r="A114" s="1048"/>
      <c r="B114" s="1049"/>
      <c r="C114" s="1044" t="s">
        <v>457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46712</v>
      </c>
      <c r="AB114" s="1053"/>
      <c r="AC114" s="1053"/>
      <c r="AD114" s="1053"/>
      <c r="AE114" s="1054"/>
      <c r="AF114" s="1055">
        <v>43946</v>
      </c>
      <c r="AG114" s="1053"/>
      <c r="AH114" s="1053"/>
      <c r="AI114" s="1053"/>
      <c r="AJ114" s="1054"/>
      <c r="AK114" s="1055">
        <v>41517</v>
      </c>
      <c r="AL114" s="1053"/>
      <c r="AM114" s="1053"/>
      <c r="AN114" s="1053"/>
      <c r="AO114" s="1054"/>
      <c r="AP114" s="1056">
        <v>2.5</v>
      </c>
      <c r="AQ114" s="1057"/>
      <c r="AR114" s="1057"/>
      <c r="AS114" s="1057"/>
      <c r="AT114" s="1058"/>
      <c r="AU114" s="994"/>
      <c r="AV114" s="995"/>
      <c r="AW114" s="995"/>
      <c r="AX114" s="995"/>
      <c r="AY114" s="995"/>
      <c r="AZ114" s="1043" t="s">
        <v>458</v>
      </c>
      <c r="BA114" s="1044"/>
      <c r="BB114" s="1044"/>
      <c r="BC114" s="1044"/>
      <c r="BD114" s="1044"/>
      <c r="BE114" s="1044"/>
      <c r="BF114" s="1044"/>
      <c r="BG114" s="1044"/>
      <c r="BH114" s="1044"/>
      <c r="BI114" s="1044"/>
      <c r="BJ114" s="1044"/>
      <c r="BK114" s="1044"/>
      <c r="BL114" s="1044"/>
      <c r="BM114" s="1044"/>
      <c r="BN114" s="1044"/>
      <c r="BO114" s="1044"/>
      <c r="BP114" s="1045"/>
      <c r="BQ114" s="1013">
        <v>61022</v>
      </c>
      <c r="BR114" s="1014"/>
      <c r="BS114" s="1014"/>
      <c r="BT114" s="1014"/>
      <c r="BU114" s="1014"/>
      <c r="BV114" s="1014">
        <v>13977</v>
      </c>
      <c r="BW114" s="1014"/>
      <c r="BX114" s="1014"/>
      <c r="BY114" s="1014"/>
      <c r="BZ114" s="1014"/>
      <c r="CA114" s="1014" t="s">
        <v>447</v>
      </c>
      <c r="CB114" s="1014"/>
      <c r="CC114" s="1014"/>
      <c r="CD114" s="1014"/>
      <c r="CE114" s="1014"/>
      <c r="CF114" s="1008" t="s">
        <v>138</v>
      </c>
      <c r="CG114" s="1009"/>
      <c r="CH114" s="1009"/>
      <c r="CI114" s="1009"/>
      <c r="CJ114" s="1009"/>
      <c r="CK114" s="1039"/>
      <c r="CL114" s="1040"/>
      <c r="CM114" s="1010" t="s">
        <v>459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138</v>
      </c>
      <c r="DH114" s="1053"/>
      <c r="DI114" s="1053"/>
      <c r="DJ114" s="1053"/>
      <c r="DK114" s="1054"/>
      <c r="DL114" s="1055" t="s">
        <v>445</v>
      </c>
      <c r="DM114" s="1053"/>
      <c r="DN114" s="1053"/>
      <c r="DO114" s="1053"/>
      <c r="DP114" s="1054"/>
      <c r="DQ114" s="1055" t="s">
        <v>411</v>
      </c>
      <c r="DR114" s="1053"/>
      <c r="DS114" s="1053"/>
      <c r="DT114" s="1053"/>
      <c r="DU114" s="1054"/>
      <c r="DV114" s="1056" t="s">
        <v>447</v>
      </c>
      <c r="DW114" s="1057"/>
      <c r="DX114" s="1057"/>
      <c r="DY114" s="1057"/>
      <c r="DZ114" s="1058"/>
    </row>
    <row r="115" spans="1:130" s="247" customFormat="1" ht="26.25" customHeight="1" x14ac:dyDescent="0.2">
      <c r="A115" s="1048"/>
      <c r="B115" s="1049"/>
      <c r="C115" s="1044" t="s">
        <v>460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70</v>
      </c>
      <c r="AB115" s="1028"/>
      <c r="AC115" s="1028"/>
      <c r="AD115" s="1028"/>
      <c r="AE115" s="1029"/>
      <c r="AF115" s="1030">
        <v>65</v>
      </c>
      <c r="AG115" s="1028"/>
      <c r="AH115" s="1028"/>
      <c r="AI115" s="1028"/>
      <c r="AJ115" s="1029"/>
      <c r="AK115" s="1030">
        <v>59</v>
      </c>
      <c r="AL115" s="1028"/>
      <c r="AM115" s="1028"/>
      <c r="AN115" s="1028"/>
      <c r="AO115" s="1029"/>
      <c r="AP115" s="1031">
        <v>0</v>
      </c>
      <c r="AQ115" s="1032"/>
      <c r="AR115" s="1032"/>
      <c r="AS115" s="1032"/>
      <c r="AT115" s="1033"/>
      <c r="AU115" s="994"/>
      <c r="AV115" s="995"/>
      <c r="AW115" s="995"/>
      <c r="AX115" s="995"/>
      <c r="AY115" s="995"/>
      <c r="AZ115" s="1043" t="s">
        <v>461</v>
      </c>
      <c r="BA115" s="1044"/>
      <c r="BB115" s="1044"/>
      <c r="BC115" s="1044"/>
      <c r="BD115" s="1044"/>
      <c r="BE115" s="1044"/>
      <c r="BF115" s="1044"/>
      <c r="BG115" s="1044"/>
      <c r="BH115" s="1044"/>
      <c r="BI115" s="1044"/>
      <c r="BJ115" s="1044"/>
      <c r="BK115" s="1044"/>
      <c r="BL115" s="1044"/>
      <c r="BM115" s="1044"/>
      <c r="BN115" s="1044"/>
      <c r="BO115" s="1044"/>
      <c r="BP115" s="1045"/>
      <c r="BQ115" s="1013">
        <v>4086</v>
      </c>
      <c r="BR115" s="1014"/>
      <c r="BS115" s="1014"/>
      <c r="BT115" s="1014"/>
      <c r="BU115" s="1014"/>
      <c r="BV115" s="1014">
        <v>3090</v>
      </c>
      <c r="BW115" s="1014"/>
      <c r="BX115" s="1014"/>
      <c r="BY115" s="1014"/>
      <c r="BZ115" s="1014"/>
      <c r="CA115" s="1014">
        <v>2067</v>
      </c>
      <c r="CB115" s="1014"/>
      <c r="CC115" s="1014"/>
      <c r="CD115" s="1014"/>
      <c r="CE115" s="1014"/>
      <c r="CF115" s="1008">
        <v>0.1</v>
      </c>
      <c r="CG115" s="1009"/>
      <c r="CH115" s="1009"/>
      <c r="CI115" s="1009"/>
      <c r="CJ115" s="1009"/>
      <c r="CK115" s="1039"/>
      <c r="CL115" s="1040"/>
      <c r="CM115" s="1043" t="s">
        <v>462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444</v>
      </c>
      <c r="DH115" s="1053"/>
      <c r="DI115" s="1053"/>
      <c r="DJ115" s="1053"/>
      <c r="DK115" s="1054"/>
      <c r="DL115" s="1055" t="s">
        <v>138</v>
      </c>
      <c r="DM115" s="1053"/>
      <c r="DN115" s="1053"/>
      <c r="DO115" s="1053"/>
      <c r="DP115" s="1054"/>
      <c r="DQ115" s="1055" t="s">
        <v>444</v>
      </c>
      <c r="DR115" s="1053"/>
      <c r="DS115" s="1053"/>
      <c r="DT115" s="1053"/>
      <c r="DU115" s="1054"/>
      <c r="DV115" s="1056" t="s">
        <v>138</v>
      </c>
      <c r="DW115" s="1057"/>
      <c r="DX115" s="1057"/>
      <c r="DY115" s="1057"/>
      <c r="DZ115" s="1058"/>
    </row>
    <row r="116" spans="1:130" s="247" customFormat="1" ht="26.25" customHeight="1" x14ac:dyDescent="0.2">
      <c r="A116" s="1050"/>
      <c r="B116" s="1051"/>
      <c r="C116" s="1059" t="s">
        <v>463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138</v>
      </c>
      <c r="AB116" s="1053"/>
      <c r="AC116" s="1053"/>
      <c r="AD116" s="1053"/>
      <c r="AE116" s="1054"/>
      <c r="AF116" s="1055" t="s">
        <v>138</v>
      </c>
      <c r="AG116" s="1053"/>
      <c r="AH116" s="1053"/>
      <c r="AI116" s="1053"/>
      <c r="AJ116" s="1054"/>
      <c r="AK116" s="1055" t="s">
        <v>138</v>
      </c>
      <c r="AL116" s="1053"/>
      <c r="AM116" s="1053"/>
      <c r="AN116" s="1053"/>
      <c r="AO116" s="1054"/>
      <c r="AP116" s="1056" t="s">
        <v>138</v>
      </c>
      <c r="AQ116" s="1057"/>
      <c r="AR116" s="1057"/>
      <c r="AS116" s="1057"/>
      <c r="AT116" s="1058"/>
      <c r="AU116" s="994"/>
      <c r="AV116" s="995"/>
      <c r="AW116" s="995"/>
      <c r="AX116" s="995"/>
      <c r="AY116" s="995"/>
      <c r="AZ116" s="1061" t="s">
        <v>464</v>
      </c>
      <c r="BA116" s="1062"/>
      <c r="BB116" s="1062"/>
      <c r="BC116" s="1062"/>
      <c r="BD116" s="1062"/>
      <c r="BE116" s="1062"/>
      <c r="BF116" s="1062"/>
      <c r="BG116" s="1062"/>
      <c r="BH116" s="1062"/>
      <c r="BI116" s="1062"/>
      <c r="BJ116" s="1062"/>
      <c r="BK116" s="1062"/>
      <c r="BL116" s="1062"/>
      <c r="BM116" s="1062"/>
      <c r="BN116" s="1062"/>
      <c r="BO116" s="1062"/>
      <c r="BP116" s="1063"/>
      <c r="BQ116" s="1013" t="s">
        <v>447</v>
      </c>
      <c r="BR116" s="1014"/>
      <c r="BS116" s="1014"/>
      <c r="BT116" s="1014"/>
      <c r="BU116" s="1014"/>
      <c r="BV116" s="1014" t="s">
        <v>411</v>
      </c>
      <c r="BW116" s="1014"/>
      <c r="BX116" s="1014"/>
      <c r="BY116" s="1014"/>
      <c r="BZ116" s="1014"/>
      <c r="CA116" s="1014" t="s">
        <v>138</v>
      </c>
      <c r="CB116" s="1014"/>
      <c r="CC116" s="1014"/>
      <c r="CD116" s="1014"/>
      <c r="CE116" s="1014"/>
      <c r="CF116" s="1008" t="s">
        <v>447</v>
      </c>
      <c r="CG116" s="1009"/>
      <c r="CH116" s="1009"/>
      <c r="CI116" s="1009"/>
      <c r="CJ116" s="1009"/>
      <c r="CK116" s="1039"/>
      <c r="CL116" s="1040"/>
      <c r="CM116" s="1010" t="s">
        <v>465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444</v>
      </c>
      <c r="DH116" s="1053"/>
      <c r="DI116" s="1053"/>
      <c r="DJ116" s="1053"/>
      <c r="DK116" s="1054"/>
      <c r="DL116" s="1055" t="s">
        <v>444</v>
      </c>
      <c r="DM116" s="1053"/>
      <c r="DN116" s="1053"/>
      <c r="DO116" s="1053"/>
      <c r="DP116" s="1054"/>
      <c r="DQ116" s="1055" t="s">
        <v>444</v>
      </c>
      <c r="DR116" s="1053"/>
      <c r="DS116" s="1053"/>
      <c r="DT116" s="1053"/>
      <c r="DU116" s="1054"/>
      <c r="DV116" s="1056" t="s">
        <v>138</v>
      </c>
      <c r="DW116" s="1057"/>
      <c r="DX116" s="1057"/>
      <c r="DY116" s="1057"/>
      <c r="DZ116" s="1058"/>
    </row>
    <row r="117" spans="1:130" s="247" customFormat="1" ht="26.25" customHeight="1" x14ac:dyDescent="0.2">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466</v>
      </c>
      <c r="Z117" s="980"/>
      <c r="AA117" s="1070">
        <v>574682</v>
      </c>
      <c r="AB117" s="1071"/>
      <c r="AC117" s="1071"/>
      <c r="AD117" s="1071"/>
      <c r="AE117" s="1072"/>
      <c r="AF117" s="1073">
        <v>614957</v>
      </c>
      <c r="AG117" s="1071"/>
      <c r="AH117" s="1071"/>
      <c r="AI117" s="1071"/>
      <c r="AJ117" s="1072"/>
      <c r="AK117" s="1073">
        <v>604141</v>
      </c>
      <c r="AL117" s="1071"/>
      <c r="AM117" s="1071"/>
      <c r="AN117" s="1071"/>
      <c r="AO117" s="1072"/>
      <c r="AP117" s="1074"/>
      <c r="AQ117" s="1075"/>
      <c r="AR117" s="1075"/>
      <c r="AS117" s="1075"/>
      <c r="AT117" s="1076"/>
      <c r="AU117" s="994"/>
      <c r="AV117" s="995"/>
      <c r="AW117" s="995"/>
      <c r="AX117" s="995"/>
      <c r="AY117" s="995"/>
      <c r="AZ117" s="1061" t="s">
        <v>467</v>
      </c>
      <c r="BA117" s="1062"/>
      <c r="BB117" s="1062"/>
      <c r="BC117" s="1062"/>
      <c r="BD117" s="1062"/>
      <c r="BE117" s="1062"/>
      <c r="BF117" s="1062"/>
      <c r="BG117" s="1062"/>
      <c r="BH117" s="1062"/>
      <c r="BI117" s="1062"/>
      <c r="BJ117" s="1062"/>
      <c r="BK117" s="1062"/>
      <c r="BL117" s="1062"/>
      <c r="BM117" s="1062"/>
      <c r="BN117" s="1062"/>
      <c r="BO117" s="1062"/>
      <c r="BP117" s="1063"/>
      <c r="BQ117" s="1013" t="s">
        <v>138</v>
      </c>
      <c r="BR117" s="1014"/>
      <c r="BS117" s="1014"/>
      <c r="BT117" s="1014"/>
      <c r="BU117" s="1014"/>
      <c r="BV117" s="1014" t="s">
        <v>447</v>
      </c>
      <c r="BW117" s="1014"/>
      <c r="BX117" s="1014"/>
      <c r="BY117" s="1014"/>
      <c r="BZ117" s="1014"/>
      <c r="CA117" s="1014" t="s">
        <v>444</v>
      </c>
      <c r="CB117" s="1014"/>
      <c r="CC117" s="1014"/>
      <c r="CD117" s="1014"/>
      <c r="CE117" s="1014"/>
      <c r="CF117" s="1008" t="s">
        <v>447</v>
      </c>
      <c r="CG117" s="1009"/>
      <c r="CH117" s="1009"/>
      <c r="CI117" s="1009"/>
      <c r="CJ117" s="1009"/>
      <c r="CK117" s="1039"/>
      <c r="CL117" s="1040"/>
      <c r="CM117" s="1010" t="s">
        <v>468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444</v>
      </c>
      <c r="DH117" s="1053"/>
      <c r="DI117" s="1053"/>
      <c r="DJ117" s="1053"/>
      <c r="DK117" s="1054"/>
      <c r="DL117" s="1055" t="s">
        <v>411</v>
      </c>
      <c r="DM117" s="1053"/>
      <c r="DN117" s="1053"/>
      <c r="DO117" s="1053"/>
      <c r="DP117" s="1054"/>
      <c r="DQ117" s="1055" t="s">
        <v>138</v>
      </c>
      <c r="DR117" s="1053"/>
      <c r="DS117" s="1053"/>
      <c r="DT117" s="1053"/>
      <c r="DU117" s="1054"/>
      <c r="DV117" s="1056" t="s">
        <v>445</v>
      </c>
      <c r="DW117" s="1057"/>
      <c r="DX117" s="1057"/>
      <c r="DY117" s="1057"/>
      <c r="DZ117" s="1058"/>
    </row>
    <row r="118" spans="1:130" s="247" customFormat="1" ht="26.25" customHeight="1" x14ac:dyDescent="0.2">
      <c r="A118" s="998" t="s">
        <v>439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437</v>
      </c>
      <c r="AB118" s="979"/>
      <c r="AC118" s="979"/>
      <c r="AD118" s="979"/>
      <c r="AE118" s="980"/>
      <c r="AF118" s="978" t="s">
        <v>309</v>
      </c>
      <c r="AG118" s="979"/>
      <c r="AH118" s="979"/>
      <c r="AI118" s="979"/>
      <c r="AJ118" s="980"/>
      <c r="AK118" s="978" t="s">
        <v>308</v>
      </c>
      <c r="AL118" s="979"/>
      <c r="AM118" s="979"/>
      <c r="AN118" s="979"/>
      <c r="AO118" s="980"/>
      <c r="AP118" s="1065" t="s">
        <v>438</v>
      </c>
      <c r="AQ118" s="1066"/>
      <c r="AR118" s="1066"/>
      <c r="AS118" s="1066"/>
      <c r="AT118" s="1067"/>
      <c r="AU118" s="994"/>
      <c r="AV118" s="995"/>
      <c r="AW118" s="995"/>
      <c r="AX118" s="995"/>
      <c r="AY118" s="995"/>
      <c r="AZ118" s="1068" t="s">
        <v>469</v>
      </c>
      <c r="BA118" s="1059"/>
      <c r="BB118" s="1059"/>
      <c r="BC118" s="1059"/>
      <c r="BD118" s="1059"/>
      <c r="BE118" s="1059"/>
      <c r="BF118" s="1059"/>
      <c r="BG118" s="1059"/>
      <c r="BH118" s="1059"/>
      <c r="BI118" s="1059"/>
      <c r="BJ118" s="1059"/>
      <c r="BK118" s="1059"/>
      <c r="BL118" s="1059"/>
      <c r="BM118" s="1059"/>
      <c r="BN118" s="1059"/>
      <c r="BO118" s="1059"/>
      <c r="BP118" s="1060"/>
      <c r="BQ118" s="1091" t="s">
        <v>138</v>
      </c>
      <c r="BR118" s="1092"/>
      <c r="BS118" s="1092"/>
      <c r="BT118" s="1092"/>
      <c r="BU118" s="1092"/>
      <c r="BV118" s="1092" t="s">
        <v>445</v>
      </c>
      <c r="BW118" s="1092"/>
      <c r="BX118" s="1092"/>
      <c r="BY118" s="1092"/>
      <c r="BZ118" s="1092"/>
      <c r="CA118" s="1092" t="s">
        <v>444</v>
      </c>
      <c r="CB118" s="1092"/>
      <c r="CC118" s="1092"/>
      <c r="CD118" s="1092"/>
      <c r="CE118" s="1092"/>
      <c r="CF118" s="1008" t="s">
        <v>444</v>
      </c>
      <c r="CG118" s="1009"/>
      <c r="CH118" s="1009"/>
      <c r="CI118" s="1009"/>
      <c r="CJ118" s="1009"/>
      <c r="CK118" s="1039"/>
      <c r="CL118" s="1040"/>
      <c r="CM118" s="1010" t="s">
        <v>470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444</v>
      </c>
      <c r="DH118" s="1053"/>
      <c r="DI118" s="1053"/>
      <c r="DJ118" s="1053"/>
      <c r="DK118" s="1054"/>
      <c r="DL118" s="1055" t="s">
        <v>411</v>
      </c>
      <c r="DM118" s="1053"/>
      <c r="DN118" s="1053"/>
      <c r="DO118" s="1053"/>
      <c r="DP118" s="1054"/>
      <c r="DQ118" s="1055" t="s">
        <v>444</v>
      </c>
      <c r="DR118" s="1053"/>
      <c r="DS118" s="1053"/>
      <c r="DT118" s="1053"/>
      <c r="DU118" s="1054"/>
      <c r="DV118" s="1056" t="s">
        <v>138</v>
      </c>
      <c r="DW118" s="1057"/>
      <c r="DX118" s="1057"/>
      <c r="DY118" s="1057"/>
      <c r="DZ118" s="1058"/>
    </row>
    <row r="119" spans="1:130" s="247" customFormat="1" ht="26.25" customHeight="1" x14ac:dyDescent="0.2">
      <c r="A119" s="1152" t="s">
        <v>442</v>
      </c>
      <c r="B119" s="1038"/>
      <c r="C119" s="1017" t="s">
        <v>443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138</v>
      </c>
      <c r="AB119" s="986"/>
      <c r="AC119" s="986"/>
      <c r="AD119" s="986"/>
      <c r="AE119" s="987"/>
      <c r="AF119" s="988" t="s">
        <v>444</v>
      </c>
      <c r="AG119" s="986"/>
      <c r="AH119" s="986"/>
      <c r="AI119" s="986"/>
      <c r="AJ119" s="987"/>
      <c r="AK119" s="988" t="s">
        <v>138</v>
      </c>
      <c r="AL119" s="986"/>
      <c r="AM119" s="986"/>
      <c r="AN119" s="986"/>
      <c r="AO119" s="987"/>
      <c r="AP119" s="989" t="s">
        <v>138</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471</v>
      </c>
      <c r="BP119" s="1100"/>
      <c r="BQ119" s="1091">
        <v>6653065</v>
      </c>
      <c r="BR119" s="1092"/>
      <c r="BS119" s="1092"/>
      <c r="BT119" s="1092"/>
      <c r="BU119" s="1092"/>
      <c r="BV119" s="1092">
        <v>6606019</v>
      </c>
      <c r="BW119" s="1092"/>
      <c r="BX119" s="1092"/>
      <c r="BY119" s="1092"/>
      <c r="BZ119" s="1092"/>
      <c r="CA119" s="1092">
        <v>6764392</v>
      </c>
      <c r="CB119" s="1092"/>
      <c r="CC119" s="1092"/>
      <c r="CD119" s="1092"/>
      <c r="CE119" s="1092"/>
      <c r="CF119" s="1093"/>
      <c r="CG119" s="1094"/>
      <c r="CH119" s="1094"/>
      <c r="CI119" s="1094"/>
      <c r="CJ119" s="1095"/>
      <c r="CK119" s="1041"/>
      <c r="CL119" s="1042"/>
      <c r="CM119" s="1096" t="s">
        <v>472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138</v>
      </c>
      <c r="DH119" s="1078"/>
      <c r="DI119" s="1078"/>
      <c r="DJ119" s="1078"/>
      <c r="DK119" s="1079"/>
      <c r="DL119" s="1077" t="s">
        <v>138</v>
      </c>
      <c r="DM119" s="1078"/>
      <c r="DN119" s="1078"/>
      <c r="DO119" s="1078"/>
      <c r="DP119" s="1079"/>
      <c r="DQ119" s="1077" t="s">
        <v>138</v>
      </c>
      <c r="DR119" s="1078"/>
      <c r="DS119" s="1078"/>
      <c r="DT119" s="1078"/>
      <c r="DU119" s="1079"/>
      <c r="DV119" s="1080" t="s">
        <v>444</v>
      </c>
      <c r="DW119" s="1081"/>
      <c r="DX119" s="1081"/>
      <c r="DY119" s="1081"/>
      <c r="DZ119" s="1082"/>
    </row>
    <row r="120" spans="1:130" s="247" customFormat="1" ht="26.25" customHeight="1" x14ac:dyDescent="0.2">
      <c r="A120" s="1153"/>
      <c r="B120" s="1040"/>
      <c r="C120" s="1010" t="s">
        <v>449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444</v>
      </c>
      <c r="AB120" s="1053"/>
      <c r="AC120" s="1053"/>
      <c r="AD120" s="1053"/>
      <c r="AE120" s="1054"/>
      <c r="AF120" s="1055" t="s">
        <v>138</v>
      </c>
      <c r="AG120" s="1053"/>
      <c r="AH120" s="1053"/>
      <c r="AI120" s="1053"/>
      <c r="AJ120" s="1054"/>
      <c r="AK120" s="1055" t="s">
        <v>138</v>
      </c>
      <c r="AL120" s="1053"/>
      <c r="AM120" s="1053"/>
      <c r="AN120" s="1053"/>
      <c r="AO120" s="1054"/>
      <c r="AP120" s="1056" t="s">
        <v>138</v>
      </c>
      <c r="AQ120" s="1057"/>
      <c r="AR120" s="1057"/>
      <c r="AS120" s="1057"/>
      <c r="AT120" s="1058"/>
      <c r="AU120" s="1083" t="s">
        <v>473</v>
      </c>
      <c r="AV120" s="1084"/>
      <c r="AW120" s="1084"/>
      <c r="AX120" s="1084"/>
      <c r="AY120" s="1085"/>
      <c r="AZ120" s="1034" t="s">
        <v>474</v>
      </c>
      <c r="BA120" s="983"/>
      <c r="BB120" s="983"/>
      <c r="BC120" s="983"/>
      <c r="BD120" s="983"/>
      <c r="BE120" s="983"/>
      <c r="BF120" s="983"/>
      <c r="BG120" s="983"/>
      <c r="BH120" s="983"/>
      <c r="BI120" s="983"/>
      <c r="BJ120" s="983"/>
      <c r="BK120" s="983"/>
      <c r="BL120" s="983"/>
      <c r="BM120" s="983"/>
      <c r="BN120" s="983"/>
      <c r="BO120" s="983"/>
      <c r="BP120" s="984"/>
      <c r="BQ120" s="1020">
        <v>1481518</v>
      </c>
      <c r="BR120" s="1021"/>
      <c r="BS120" s="1021"/>
      <c r="BT120" s="1021"/>
      <c r="BU120" s="1021"/>
      <c r="BV120" s="1021">
        <v>1458347</v>
      </c>
      <c r="BW120" s="1021"/>
      <c r="BX120" s="1021"/>
      <c r="BY120" s="1021"/>
      <c r="BZ120" s="1021"/>
      <c r="CA120" s="1021">
        <v>1419755</v>
      </c>
      <c r="CB120" s="1021"/>
      <c r="CC120" s="1021"/>
      <c r="CD120" s="1021"/>
      <c r="CE120" s="1021"/>
      <c r="CF120" s="1035">
        <v>85.7</v>
      </c>
      <c r="CG120" s="1036"/>
      <c r="CH120" s="1036"/>
      <c r="CI120" s="1036"/>
      <c r="CJ120" s="1036"/>
      <c r="CK120" s="1101" t="s">
        <v>475</v>
      </c>
      <c r="CL120" s="1102"/>
      <c r="CM120" s="1102"/>
      <c r="CN120" s="1102"/>
      <c r="CO120" s="1103"/>
      <c r="CP120" s="1109" t="s">
        <v>476</v>
      </c>
      <c r="CQ120" s="1110"/>
      <c r="CR120" s="1110"/>
      <c r="CS120" s="1110"/>
      <c r="CT120" s="1110"/>
      <c r="CU120" s="1110"/>
      <c r="CV120" s="1110"/>
      <c r="CW120" s="1110"/>
      <c r="CX120" s="1110"/>
      <c r="CY120" s="1110"/>
      <c r="CZ120" s="1110"/>
      <c r="DA120" s="1110"/>
      <c r="DB120" s="1110"/>
      <c r="DC120" s="1110"/>
      <c r="DD120" s="1110"/>
      <c r="DE120" s="1110"/>
      <c r="DF120" s="1111"/>
      <c r="DG120" s="1020" t="s">
        <v>138</v>
      </c>
      <c r="DH120" s="1021"/>
      <c r="DI120" s="1021"/>
      <c r="DJ120" s="1021"/>
      <c r="DK120" s="1021"/>
      <c r="DL120" s="1021">
        <v>1751249</v>
      </c>
      <c r="DM120" s="1021"/>
      <c r="DN120" s="1021"/>
      <c r="DO120" s="1021"/>
      <c r="DP120" s="1021"/>
      <c r="DQ120" s="1021">
        <v>1676711</v>
      </c>
      <c r="DR120" s="1021"/>
      <c r="DS120" s="1021"/>
      <c r="DT120" s="1021"/>
      <c r="DU120" s="1021"/>
      <c r="DV120" s="1022">
        <v>101.2</v>
      </c>
      <c r="DW120" s="1022"/>
      <c r="DX120" s="1022"/>
      <c r="DY120" s="1022"/>
      <c r="DZ120" s="1023"/>
    </row>
    <row r="121" spans="1:130" s="247" customFormat="1" ht="26.25" customHeight="1" x14ac:dyDescent="0.2">
      <c r="A121" s="1153"/>
      <c r="B121" s="1040"/>
      <c r="C121" s="1061" t="s">
        <v>477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444</v>
      </c>
      <c r="AB121" s="1053"/>
      <c r="AC121" s="1053"/>
      <c r="AD121" s="1053"/>
      <c r="AE121" s="1054"/>
      <c r="AF121" s="1055" t="s">
        <v>445</v>
      </c>
      <c r="AG121" s="1053"/>
      <c r="AH121" s="1053"/>
      <c r="AI121" s="1053"/>
      <c r="AJ121" s="1054"/>
      <c r="AK121" s="1055" t="s">
        <v>138</v>
      </c>
      <c r="AL121" s="1053"/>
      <c r="AM121" s="1053"/>
      <c r="AN121" s="1053"/>
      <c r="AO121" s="1054"/>
      <c r="AP121" s="1056" t="s">
        <v>444</v>
      </c>
      <c r="AQ121" s="1057"/>
      <c r="AR121" s="1057"/>
      <c r="AS121" s="1057"/>
      <c r="AT121" s="1058"/>
      <c r="AU121" s="1086"/>
      <c r="AV121" s="1087"/>
      <c r="AW121" s="1087"/>
      <c r="AX121" s="1087"/>
      <c r="AY121" s="1088"/>
      <c r="AZ121" s="1043" t="s">
        <v>478</v>
      </c>
      <c r="BA121" s="1044"/>
      <c r="BB121" s="1044"/>
      <c r="BC121" s="1044"/>
      <c r="BD121" s="1044"/>
      <c r="BE121" s="1044"/>
      <c r="BF121" s="1044"/>
      <c r="BG121" s="1044"/>
      <c r="BH121" s="1044"/>
      <c r="BI121" s="1044"/>
      <c r="BJ121" s="1044"/>
      <c r="BK121" s="1044"/>
      <c r="BL121" s="1044"/>
      <c r="BM121" s="1044"/>
      <c r="BN121" s="1044"/>
      <c r="BO121" s="1044"/>
      <c r="BP121" s="1045"/>
      <c r="BQ121" s="1013">
        <v>30315</v>
      </c>
      <c r="BR121" s="1014"/>
      <c r="BS121" s="1014"/>
      <c r="BT121" s="1014"/>
      <c r="BU121" s="1014"/>
      <c r="BV121" s="1014">
        <v>20873</v>
      </c>
      <c r="BW121" s="1014"/>
      <c r="BX121" s="1014"/>
      <c r="BY121" s="1014"/>
      <c r="BZ121" s="1014"/>
      <c r="CA121" s="1014">
        <v>12409</v>
      </c>
      <c r="CB121" s="1014"/>
      <c r="CC121" s="1014"/>
      <c r="CD121" s="1014"/>
      <c r="CE121" s="1014"/>
      <c r="CF121" s="1008">
        <v>0.7</v>
      </c>
      <c r="CG121" s="1009"/>
      <c r="CH121" s="1009"/>
      <c r="CI121" s="1009"/>
      <c r="CJ121" s="1009"/>
      <c r="CK121" s="1104"/>
      <c r="CL121" s="1105"/>
      <c r="CM121" s="1105"/>
      <c r="CN121" s="1105"/>
      <c r="CO121" s="1106"/>
      <c r="CP121" s="1114" t="s">
        <v>479</v>
      </c>
      <c r="CQ121" s="1115"/>
      <c r="CR121" s="1115"/>
      <c r="CS121" s="1115"/>
      <c r="CT121" s="1115"/>
      <c r="CU121" s="1115"/>
      <c r="CV121" s="1115"/>
      <c r="CW121" s="1115"/>
      <c r="CX121" s="1115"/>
      <c r="CY121" s="1115"/>
      <c r="CZ121" s="1115"/>
      <c r="DA121" s="1115"/>
      <c r="DB121" s="1115"/>
      <c r="DC121" s="1115"/>
      <c r="DD121" s="1115"/>
      <c r="DE121" s="1115"/>
      <c r="DF121" s="1116"/>
      <c r="DG121" s="1013">
        <v>481980</v>
      </c>
      <c r="DH121" s="1014"/>
      <c r="DI121" s="1014"/>
      <c r="DJ121" s="1014"/>
      <c r="DK121" s="1014"/>
      <c r="DL121" s="1014">
        <v>542134</v>
      </c>
      <c r="DM121" s="1014"/>
      <c r="DN121" s="1014"/>
      <c r="DO121" s="1014"/>
      <c r="DP121" s="1014"/>
      <c r="DQ121" s="1014">
        <v>571524</v>
      </c>
      <c r="DR121" s="1014"/>
      <c r="DS121" s="1014"/>
      <c r="DT121" s="1014"/>
      <c r="DU121" s="1014"/>
      <c r="DV121" s="1015">
        <v>34.5</v>
      </c>
      <c r="DW121" s="1015"/>
      <c r="DX121" s="1015"/>
      <c r="DY121" s="1015"/>
      <c r="DZ121" s="1016"/>
    </row>
    <row r="122" spans="1:130" s="247" customFormat="1" ht="26.25" customHeight="1" x14ac:dyDescent="0.2">
      <c r="A122" s="1153"/>
      <c r="B122" s="1040"/>
      <c r="C122" s="1010" t="s">
        <v>459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444</v>
      </c>
      <c r="AB122" s="1053"/>
      <c r="AC122" s="1053"/>
      <c r="AD122" s="1053"/>
      <c r="AE122" s="1054"/>
      <c r="AF122" s="1055" t="s">
        <v>445</v>
      </c>
      <c r="AG122" s="1053"/>
      <c r="AH122" s="1053"/>
      <c r="AI122" s="1053"/>
      <c r="AJ122" s="1054"/>
      <c r="AK122" s="1055" t="s">
        <v>138</v>
      </c>
      <c r="AL122" s="1053"/>
      <c r="AM122" s="1053"/>
      <c r="AN122" s="1053"/>
      <c r="AO122" s="1054"/>
      <c r="AP122" s="1056" t="s">
        <v>138</v>
      </c>
      <c r="AQ122" s="1057"/>
      <c r="AR122" s="1057"/>
      <c r="AS122" s="1057"/>
      <c r="AT122" s="1058"/>
      <c r="AU122" s="1086"/>
      <c r="AV122" s="1087"/>
      <c r="AW122" s="1087"/>
      <c r="AX122" s="1087"/>
      <c r="AY122" s="1088"/>
      <c r="AZ122" s="1068" t="s">
        <v>480</v>
      </c>
      <c r="BA122" s="1059"/>
      <c r="BB122" s="1059"/>
      <c r="BC122" s="1059"/>
      <c r="BD122" s="1059"/>
      <c r="BE122" s="1059"/>
      <c r="BF122" s="1059"/>
      <c r="BG122" s="1059"/>
      <c r="BH122" s="1059"/>
      <c r="BI122" s="1059"/>
      <c r="BJ122" s="1059"/>
      <c r="BK122" s="1059"/>
      <c r="BL122" s="1059"/>
      <c r="BM122" s="1059"/>
      <c r="BN122" s="1059"/>
      <c r="BO122" s="1059"/>
      <c r="BP122" s="1060"/>
      <c r="BQ122" s="1091">
        <v>3977713</v>
      </c>
      <c r="BR122" s="1092"/>
      <c r="BS122" s="1092"/>
      <c r="BT122" s="1092"/>
      <c r="BU122" s="1092"/>
      <c r="BV122" s="1092">
        <v>3939453</v>
      </c>
      <c r="BW122" s="1092"/>
      <c r="BX122" s="1092"/>
      <c r="BY122" s="1092"/>
      <c r="BZ122" s="1092"/>
      <c r="CA122" s="1092">
        <v>3974340</v>
      </c>
      <c r="CB122" s="1092"/>
      <c r="CC122" s="1092"/>
      <c r="CD122" s="1092"/>
      <c r="CE122" s="1092"/>
      <c r="CF122" s="1112">
        <v>239.9</v>
      </c>
      <c r="CG122" s="1113"/>
      <c r="CH122" s="1113"/>
      <c r="CI122" s="1113"/>
      <c r="CJ122" s="1113"/>
      <c r="CK122" s="1104"/>
      <c r="CL122" s="1105"/>
      <c r="CM122" s="1105"/>
      <c r="CN122" s="1105"/>
      <c r="CO122" s="1106"/>
      <c r="CP122" s="1114" t="s">
        <v>481</v>
      </c>
      <c r="CQ122" s="1115"/>
      <c r="CR122" s="1115"/>
      <c r="CS122" s="1115"/>
      <c r="CT122" s="1115"/>
      <c r="CU122" s="1115"/>
      <c r="CV122" s="1115"/>
      <c r="CW122" s="1115"/>
      <c r="CX122" s="1115"/>
      <c r="CY122" s="1115"/>
      <c r="CZ122" s="1115"/>
      <c r="DA122" s="1115"/>
      <c r="DB122" s="1115"/>
      <c r="DC122" s="1115"/>
      <c r="DD122" s="1115"/>
      <c r="DE122" s="1115"/>
      <c r="DF122" s="1116"/>
      <c r="DG122" s="1013">
        <v>250036</v>
      </c>
      <c r="DH122" s="1014"/>
      <c r="DI122" s="1014"/>
      <c r="DJ122" s="1014"/>
      <c r="DK122" s="1014"/>
      <c r="DL122" s="1014">
        <v>277162</v>
      </c>
      <c r="DM122" s="1014"/>
      <c r="DN122" s="1014"/>
      <c r="DO122" s="1014"/>
      <c r="DP122" s="1014"/>
      <c r="DQ122" s="1014">
        <v>201665</v>
      </c>
      <c r="DR122" s="1014"/>
      <c r="DS122" s="1014"/>
      <c r="DT122" s="1014"/>
      <c r="DU122" s="1014"/>
      <c r="DV122" s="1015">
        <v>12.2</v>
      </c>
      <c r="DW122" s="1015"/>
      <c r="DX122" s="1015"/>
      <c r="DY122" s="1015"/>
      <c r="DZ122" s="1016"/>
    </row>
    <row r="123" spans="1:130" s="247" customFormat="1" ht="26.25" customHeight="1" x14ac:dyDescent="0.2">
      <c r="A123" s="1153"/>
      <c r="B123" s="1040"/>
      <c r="C123" s="1010" t="s">
        <v>465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138</v>
      </c>
      <c r="AB123" s="1053"/>
      <c r="AC123" s="1053"/>
      <c r="AD123" s="1053"/>
      <c r="AE123" s="1054"/>
      <c r="AF123" s="1055" t="s">
        <v>445</v>
      </c>
      <c r="AG123" s="1053"/>
      <c r="AH123" s="1053"/>
      <c r="AI123" s="1053"/>
      <c r="AJ123" s="1054"/>
      <c r="AK123" s="1055" t="s">
        <v>444</v>
      </c>
      <c r="AL123" s="1053"/>
      <c r="AM123" s="1053"/>
      <c r="AN123" s="1053"/>
      <c r="AO123" s="1054"/>
      <c r="AP123" s="1056" t="s">
        <v>138</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482</v>
      </c>
      <c r="BP123" s="1100"/>
      <c r="BQ123" s="1159">
        <v>5489546</v>
      </c>
      <c r="BR123" s="1160"/>
      <c r="BS123" s="1160"/>
      <c r="BT123" s="1160"/>
      <c r="BU123" s="1160"/>
      <c r="BV123" s="1160">
        <v>5418673</v>
      </c>
      <c r="BW123" s="1160"/>
      <c r="BX123" s="1160"/>
      <c r="BY123" s="1160"/>
      <c r="BZ123" s="1160"/>
      <c r="CA123" s="1160">
        <v>5406504</v>
      </c>
      <c r="CB123" s="1160"/>
      <c r="CC123" s="1160"/>
      <c r="CD123" s="1160"/>
      <c r="CE123" s="1160"/>
      <c r="CF123" s="1093"/>
      <c r="CG123" s="1094"/>
      <c r="CH123" s="1094"/>
      <c r="CI123" s="1094"/>
      <c r="CJ123" s="1095"/>
      <c r="CK123" s="1104"/>
      <c r="CL123" s="1105"/>
      <c r="CM123" s="1105"/>
      <c r="CN123" s="1105"/>
      <c r="CO123" s="1106"/>
      <c r="CP123" s="1114" t="s">
        <v>483</v>
      </c>
      <c r="CQ123" s="1115"/>
      <c r="CR123" s="1115"/>
      <c r="CS123" s="1115"/>
      <c r="CT123" s="1115"/>
      <c r="CU123" s="1115"/>
      <c r="CV123" s="1115"/>
      <c r="CW123" s="1115"/>
      <c r="CX123" s="1115"/>
      <c r="CY123" s="1115"/>
      <c r="CZ123" s="1115"/>
      <c r="DA123" s="1115"/>
      <c r="DB123" s="1115"/>
      <c r="DC123" s="1115"/>
      <c r="DD123" s="1115"/>
      <c r="DE123" s="1115"/>
      <c r="DF123" s="1116"/>
      <c r="DG123" s="1052">
        <v>3891</v>
      </c>
      <c r="DH123" s="1053"/>
      <c r="DI123" s="1053"/>
      <c r="DJ123" s="1053"/>
      <c r="DK123" s="1054"/>
      <c r="DL123" s="1055">
        <v>5144</v>
      </c>
      <c r="DM123" s="1053"/>
      <c r="DN123" s="1053"/>
      <c r="DO123" s="1053"/>
      <c r="DP123" s="1054"/>
      <c r="DQ123" s="1055">
        <v>5453</v>
      </c>
      <c r="DR123" s="1053"/>
      <c r="DS123" s="1053"/>
      <c r="DT123" s="1053"/>
      <c r="DU123" s="1054"/>
      <c r="DV123" s="1056">
        <v>0.3</v>
      </c>
      <c r="DW123" s="1057"/>
      <c r="DX123" s="1057"/>
      <c r="DY123" s="1057"/>
      <c r="DZ123" s="1058"/>
    </row>
    <row r="124" spans="1:130" s="247" customFormat="1" ht="26.25" customHeight="1" thickBot="1" x14ac:dyDescent="0.25">
      <c r="A124" s="1153"/>
      <c r="B124" s="1040"/>
      <c r="C124" s="1010" t="s">
        <v>468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444</v>
      </c>
      <c r="AB124" s="1053"/>
      <c r="AC124" s="1053"/>
      <c r="AD124" s="1053"/>
      <c r="AE124" s="1054"/>
      <c r="AF124" s="1055" t="s">
        <v>138</v>
      </c>
      <c r="AG124" s="1053"/>
      <c r="AH124" s="1053"/>
      <c r="AI124" s="1053"/>
      <c r="AJ124" s="1054"/>
      <c r="AK124" s="1055" t="s">
        <v>138</v>
      </c>
      <c r="AL124" s="1053"/>
      <c r="AM124" s="1053"/>
      <c r="AN124" s="1053"/>
      <c r="AO124" s="1054"/>
      <c r="AP124" s="1056" t="s">
        <v>138</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69.599999999999994</v>
      </c>
      <c r="BR124" s="1122"/>
      <c r="BS124" s="1122"/>
      <c r="BT124" s="1122"/>
      <c r="BU124" s="1122"/>
      <c r="BV124" s="1122">
        <v>71.3</v>
      </c>
      <c r="BW124" s="1122"/>
      <c r="BX124" s="1122"/>
      <c r="BY124" s="1122"/>
      <c r="BZ124" s="1122"/>
      <c r="CA124" s="1122">
        <v>81.900000000000006</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v>1687097</v>
      </c>
      <c r="DH124" s="1078"/>
      <c r="DI124" s="1078"/>
      <c r="DJ124" s="1078"/>
      <c r="DK124" s="1079"/>
      <c r="DL124" s="1077" t="s">
        <v>138</v>
      </c>
      <c r="DM124" s="1078"/>
      <c r="DN124" s="1078"/>
      <c r="DO124" s="1078"/>
      <c r="DP124" s="1079"/>
      <c r="DQ124" s="1077" t="s">
        <v>138</v>
      </c>
      <c r="DR124" s="1078"/>
      <c r="DS124" s="1078"/>
      <c r="DT124" s="1078"/>
      <c r="DU124" s="1079"/>
      <c r="DV124" s="1080" t="s">
        <v>138</v>
      </c>
      <c r="DW124" s="1081"/>
      <c r="DX124" s="1081"/>
      <c r="DY124" s="1081"/>
      <c r="DZ124" s="1082"/>
    </row>
    <row r="125" spans="1:130" s="247" customFormat="1" ht="26.25" customHeight="1" x14ac:dyDescent="0.2">
      <c r="A125" s="1153"/>
      <c r="B125" s="1040"/>
      <c r="C125" s="1010" t="s">
        <v>470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138</v>
      </c>
      <c r="AB125" s="1053"/>
      <c r="AC125" s="1053"/>
      <c r="AD125" s="1053"/>
      <c r="AE125" s="1054"/>
      <c r="AF125" s="1055" t="s">
        <v>138</v>
      </c>
      <c r="AG125" s="1053"/>
      <c r="AH125" s="1053"/>
      <c r="AI125" s="1053"/>
      <c r="AJ125" s="1054"/>
      <c r="AK125" s="1055" t="s">
        <v>445</v>
      </c>
      <c r="AL125" s="1053"/>
      <c r="AM125" s="1053"/>
      <c r="AN125" s="1053"/>
      <c r="AO125" s="1054"/>
      <c r="AP125" s="1056" t="s">
        <v>445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486</v>
      </c>
      <c r="CL125" s="1102"/>
      <c r="CM125" s="1102"/>
      <c r="CN125" s="1102"/>
      <c r="CO125" s="1103"/>
      <c r="CP125" s="1034" t="s">
        <v>487</v>
      </c>
      <c r="CQ125" s="983"/>
      <c r="CR125" s="983"/>
      <c r="CS125" s="983"/>
      <c r="CT125" s="983"/>
      <c r="CU125" s="983"/>
      <c r="CV125" s="983"/>
      <c r="CW125" s="983"/>
      <c r="CX125" s="983"/>
      <c r="CY125" s="983"/>
      <c r="CZ125" s="983"/>
      <c r="DA125" s="983"/>
      <c r="DB125" s="983"/>
      <c r="DC125" s="983"/>
      <c r="DD125" s="983"/>
      <c r="DE125" s="983"/>
      <c r="DF125" s="984"/>
      <c r="DG125" s="1020" t="s">
        <v>138</v>
      </c>
      <c r="DH125" s="1021"/>
      <c r="DI125" s="1021"/>
      <c r="DJ125" s="1021"/>
      <c r="DK125" s="1021"/>
      <c r="DL125" s="1021" t="s">
        <v>138</v>
      </c>
      <c r="DM125" s="1021"/>
      <c r="DN125" s="1021"/>
      <c r="DO125" s="1021"/>
      <c r="DP125" s="1021"/>
      <c r="DQ125" s="1021" t="s">
        <v>138</v>
      </c>
      <c r="DR125" s="1021"/>
      <c r="DS125" s="1021"/>
      <c r="DT125" s="1021"/>
      <c r="DU125" s="1021"/>
      <c r="DV125" s="1022" t="s">
        <v>138</v>
      </c>
      <c r="DW125" s="1022"/>
      <c r="DX125" s="1022"/>
      <c r="DY125" s="1022"/>
      <c r="DZ125" s="1023"/>
    </row>
    <row r="126" spans="1:130" s="247" customFormat="1" ht="26.25" customHeight="1" thickBot="1" x14ac:dyDescent="0.25">
      <c r="A126" s="1153"/>
      <c r="B126" s="1040"/>
      <c r="C126" s="1010" t="s">
        <v>472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138</v>
      </c>
      <c r="AB126" s="1053"/>
      <c r="AC126" s="1053"/>
      <c r="AD126" s="1053"/>
      <c r="AE126" s="1054"/>
      <c r="AF126" s="1055" t="s">
        <v>445</v>
      </c>
      <c r="AG126" s="1053"/>
      <c r="AH126" s="1053"/>
      <c r="AI126" s="1053"/>
      <c r="AJ126" s="1054"/>
      <c r="AK126" s="1055" t="s">
        <v>138</v>
      </c>
      <c r="AL126" s="1053"/>
      <c r="AM126" s="1053"/>
      <c r="AN126" s="1053"/>
      <c r="AO126" s="1054"/>
      <c r="AP126" s="1056" t="s">
        <v>138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t="s">
        <v>445</v>
      </c>
      <c r="DH126" s="1014"/>
      <c r="DI126" s="1014"/>
      <c r="DJ126" s="1014"/>
      <c r="DK126" s="1014"/>
      <c r="DL126" s="1014" t="s">
        <v>445</v>
      </c>
      <c r="DM126" s="1014"/>
      <c r="DN126" s="1014"/>
      <c r="DO126" s="1014"/>
      <c r="DP126" s="1014"/>
      <c r="DQ126" s="1014" t="s">
        <v>138</v>
      </c>
      <c r="DR126" s="1014"/>
      <c r="DS126" s="1014"/>
      <c r="DT126" s="1014"/>
      <c r="DU126" s="1014"/>
      <c r="DV126" s="1015" t="s">
        <v>138</v>
      </c>
      <c r="DW126" s="1015"/>
      <c r="DX126" s="1015"/>
      <c r="DY126" s="1015"/>
      <c r="DZ126" s="1016"/>
    </row>
    <row r="127" spans="1:130" s="247" customFormat="1" ht="26.25" customHeight="1" x14ac:dyDescent="0.2">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70</v>
      </c>
      <c r="AB127" s="1053"/>
      <c r="AC127" s="1053"/>
      <c r="AD127" s="1053"/>
      <c r="AE127" s="1054"/>
      <c r="AF127" s="1055">
        <v>65</v>
      </c>
      <c r="AG127" s="1053"/>
      <c r="AH127" s="1053"/>
      <c r="AI127" s="1053"/>
      <c r="AJ127" s="1054"/>
      <c r="AK127" s="1055">
        <v>59</v>
      </c>
      <c r="AL127" s="1053"/>
      <c r="AM127" s="1053"/>
      <c r="AN127" s="1053"/>
      <c r="AO127" s="1054"/>
      <c r="AP127" s="1056">
        <v>0</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138</v>
      </c>
      <c r="DH127" s="1014"/>
      <c r="DI127" s="1014"/>
      <c r="DJ127" s="1014"/>
      <c r="DK127" s="1014"/>
      <c r="DL127" s="1014" t="s">
        <v>138</v>
      </c>
      <c r="DM127" s="1014"/>
      <c r="DN127" s="1014"/>
      <c r="DO127" s="1014"/>
      <c r="DP127" s="1014"/>
      <c r="DQ127" s="1014" t="s">
        <v>138</v>
      </c>
      <c r="DR127" s="1014"/>
      <c r="DS127" s="1014"/>
      <c r="DT127" s="1014"/>
      <c r="DU127" s="1014"/>
      <c r="DV127" s="1015" t="s">
        <v>445</v>
      </c>
      <c r="DW127" s="1015"/>
      <c r="DX127" s="1015"/>
      <c r="DY127" s="1015"/>
      <c r="DZ127" s="1016"/>
    </row>
    <row r="128" spans="1:130" s="247" customFormat="1" ht="26.25" customHeight="1" thickBot="1" x14ac:dyDescent="0.25">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v>9156</v>
      </c>
      <c r="AB128" s="1142"/>
      <c r="AC128" s="1142"/>
      <c r="AD128" s="1142"/>
      <c r="AE128" s="1143"/>
      <c r="AF128" s="1144">
        <v>8254</v>
      </c>
      <c r="AG128" s="1142"/>
      <c r="AH128" s="1142"/>
      <c r="AI128" s="1142"/>
      <c r="AJ128" s="1143"/>
      <c r="AK128" s="1144">
        <v>9059</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498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499</v>
      </c>
      <c r="CQ128" s="1131"/>
      <c r="CR128" s="1131"/>
      <c r="CS128" s="1131"/>
      <c r="CT128" s="1131"/>
      <c r="CU128" s="1131"/>
      <c r="CV128" s="1131"/>
      <c r="CW128" s="1131"/>
      <c r="CX128" s="1131"/>
      <c r="CY128" s="1131"/>
      <c r="CZ128" s="1131"/>
      <c r="DA128" s="1131"/>
      <c r="DB128" s="1131"/>
      <c r="DC128" s="1131"/>
      <c r="DD128" s="1131"/>
      <c r="DE128" s="1131"/>
      <c r="DF128" s="1132"/>
      <c r="DG128" s="1133">
        <v>4086</v>
      </c>
      <c r="DH128" s="1134"/>
      <c r="DI128" s="1134"/>
      <c r="DJ128" s="1134"/>
      <c r="DK128" s="1134"/>
      <c r="DL128" s="1134">
        <v>3090</v>
      </c>
      <c r="DM128" s="1134"/>
      <c r="DN128" s="1134"/>
      <c r="DO128" s="1134"/>
      <c r="DP128" s="1134"/>
      <c r="DQ128" s="1134">
        <v>2067</v>
      </c>
      <c r="DR128" s="1134"/>
      <c r="DS128" s="1134"/>
      <c r="DT128" s="1134"/>
      <c r="DU128" s="1134"/>
      <c r="DV128" s="1135">
        <v>0.1</v>
      </c>
      <c r="DW128" s="1135"/>
      <c r="DX128" s="1135"/>
      <c r="DY128" s="1135"/>
      <c r="DZ128" s="1136"/>
    </row>
    <row r="129" spans="1:131" s="247" customFormat="1" ht="26.25" customHeight="1" x14ac:dyDescent="0.2">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500</v>
      </c>
      <c r="X129" s="1168"/>
      <c r="Y129" s="1168"/>
      <c r="Z129" s="1169"/>
      <c r="AA129" s="1052">
        <v>2032921</v>
      </c>
      <c r="AB129" s="1053"/>
      <c r="AC129" s="1053"/>
      <c r="AD129" s="1053"/>
      <c r="AE129" s="1054"/>
      <c r="AF129" s="1055">
        <v>2034934</v>
      </c>
      <c r="AG129" s="1053"/>
      <c r="AH129" s="1053"/>
      <c r="AI129" s="1053"/>
      <c r="AJ129" s="1054"/>
      <c r="AK129" s="1055">
        <v>2018749</v>
      </c>
      <c r="AL129" s="1053"/>
      <c r="AM129" s="1053"/>
      <c r="AN129" s="1053"/>
      <c r="AO129" s="1054"/>
      <c r="AP129" s="1170"/>
      <c r="AQ129" s="1171"/>
      <c r="AR129" s="1171"/>
      <c r="AS129" s="1171"/>
      <c r="AT129" s="1172"/>
      <c r="AU129" s="285"/>
      <c r="AV129" s="285"/>
      <c r="AW129" s="285"/>
      <c r="AX129" s="1161" t="s">
        <v>501</v>
      </c>
      <c r="AY129" s="1044"/>
      <c r="AZ129" s="1044"/>
      <c r="BA129" s="1044"/>
      <c r="BB129" s="1044"/>
      <c r="BC129" s="1044"/>
      <c r="BD129" s="1044"/>
      <c r="BE129" s="1045"/>
      <c r="BF129" s="1162" t="s">
        <v>502</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362435</v>
      </c>
      <c r="AB130" s="1053"/>
      <c r="AC130" s="1053"/>
      <c r="AD130" s="1053"/>
      <c r="AE130" s="1054"/>
      <c r="AF130" s="1055">
        <v>369935</v>
      </c>
      <c r="AG130" s="1053"/>
      <c r="AH130" s="1053"/>
      <c r="AI130" s="1053"/>
      <c r="AJ130" s="1054"/>
      <c r="AK130" s="1055">
        <v>361828</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13.4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1670486</v>
      </c>
      <c r="AB131" s="1078"/>
      <c r="AC131" s="1078"/>
      <c r="AD131" s="1078"/>
      <c r="AE131" s="1079"/>
      <c r="AF131" s="1077">
        <v>1664999</v>
      </c>
      <c r="AG131" s="1078"/>
      <c r="AH131" s="1078"/>
      <c r="AI131" s="1078"/>
      <c r="AJ131" s="1079"/>
      <c r="AK131" s="1077">
        <v>1656921</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v>81.900000000000006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12.157599640000001</v>
      </c>
      <c r="AB132" s="1194"/>
      <c r="AC132" s="1194"/>
      <c r="AD132" s="1194"/>
      <c r="AE132" s="1195"/>
      <c r="AF132" s="1196">
        <v>14.22030884</v>
      </c>
      <c r="AG132" s="1194"/>
      <c r="AH132" s="1194"/>
      <c r="AI132" s="1194"/>
      <c r="AJ132" s="1195"/>
      <c r="AK132" s="1196">
        <v>14.077557110000001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10.7</v>
      </c>
      <c r="AB133" s="1177"/>
      <c r="AC133" s="1177"/>
      <c r="AD133" s="1177"/>
      <c r="AE133" s="1178"/>
      <c r="AF133" s="1176">
        <v>12.6</v>
      </c>
      <c r="AG133" s="1177"/>
      <c r="AH133" s="1177"/>
      <c r="AI133" s="1177"/>
      <c r="AJ133" s="1178"/>
      <c r="AK133" s="1176">
        <v>13.4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mWWy8AJcyShzABNa/MJWjFK7WAK4A1o5vwN3dmA/Lw/1jpqMzjXEdPnn2m9dChVEE0dQK6AJwzlsr0Vz/Kpkag==" saltValue="dkv2txPiMsTnNU4i7V/l0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511</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dJO/aU/tQc0VUmT6sxGnPJ+/Sjlg9bfivFa3K/RqWuYg+SYWbKAnhEWS0919wh0bJGq4itXa84liHLjvW/YHug==" saltValue="wPSAuG57bLmh09EgFINV+g==" spinCount="100000" sheet="1" objects="1" scenarios="1"/>
  <dataConsolidate/>
  <phoneticPr fontId="2"/>
  <printOptions horizontalCentered="1" verticalCentered="1"/>
  <pageMargins left="0" right="0" top="0" bottom="0" header="0" footer="0"/>
  <pageSetup paperSize="9" scale="30"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XvOxaLF4KGb8+Z7ZXrJ84qQ1rxVsBleWJ9ig9/V8Af7rhxl3SF/Y9wocvawgn5fJrNLanwZm2YeOXgBPgOE3Q==" saltValue="vuNPNynktOjzl8KHM8bhR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548625</v>
      </c>
      <c r="AP9" s="313">
        <v>192568</v>
      </c>
      <c r="AQ9" s="314">
        <v>198046</v>
      </c>
      <c r="AR9" s="315">
        <v>-2.8</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76239</v>
      </c>
      <c r="AP10" s="316">
        <v>26760</v>
      </c>
      <c r="AQ10" s="317">
        <v>23470</v>
      </c>
      <c r="AR10" s="318">
        <v>14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58691</v>
      </c>
      <c r="AP11" s="316">
        <v>20601</v>
      </c>
      <c r="AQ11" s="317">
        <v>31217</v>
      </c>
      <c r="AR11" s="318">
        <v>-34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v>40126</v>
      </c>
      <c r="AP12" s="316">
        <v>14084</v>
      </c>
      <c r="AQ12" s="317">
        <v>3147</v>
      </c>
      <c r="AR12" s="318">
        <v>347.5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523</v>
      </c>
      <c r="AL13" s="1217"/>
      <c r="AM13" s="1217"/>
      <c r="AN13" s="1218"/>
      <c r="AO13" s="316" t="s">
        <v>524</v>
      </c>
      <c r="AP13" s="316" t="s">
        <v>524</v>
      </c>
      <c r="AQ13" s="317" t="s">
        <v>524</v>
      </c>
      <c r="AR13" s="318" t="s">
        <v>524</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21370</v>
      </c>
      <c r="AP14" s="316">
        <v>7501</v>
      </c>
      <c r="AQ14" s="317">
        <v>10757</v>
      </c>
      <c r="AR14" s="318">
        <v>-30.3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6144</v>
      </c>
      <c r="AP15" s="316">
        <v>2157</v>
      </c>
      <c r="AQ15" s="317">
        <v>4810</v>
      </c>
      <c r="AR15" s="318">
        <v>-55.2</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-66186</v>
      </c>
      <c r="AP16" s="316">
        <v>-23231</v>
      </c>
      <c r="AQ16" s="317">
        <v>-18847</v>
      </c>
      <c r="AR16" s="318">
        <v>23.3</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685009</v>
      </c>
      <c r="AP17" s="316">
        <v>240438</v>
      </c>
      <c r="AQ17" s="317">
        <v>252599</v>
      </c>
      <c r="AR17" s="318">
        <v>-4.8</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21.41</v>
      </c>
      <c r="AP21" s="329">
        <v>22.36</v>
      </c>
      <c r="AQ21" s="330">
        <v>-0.95</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95.4</v>
      </c>
      <c r="AP22" s="334">
        <v>95.6</v>
      </c>
      <c r="AQ22" s="335">
        <v>-0.2</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381729</v>
      </c>
      <c r="AP32" s="343">
        <v>133987</v>
      </c>
      <c r="AQ32" s="344">
        <v>139617</v>
      </c>
      <c r="AR32" s="345">
        <v>-4</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524</v>
      </c>
      <c r="AP33" s="343" t="s">
        <v>524</v>
      </c>
      <c r="AQ33" s="344" t="s">
        <v>524</v>
      </c>
      <c r="AR33" s="345" t="s">
        <v>524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524</v>
      </c>
      <c r="AP34" s="343" t="s">
        <v>524</v>
      </c>
      <c r="AQ34" s="344">
        <v>5</v>
      </c>
      <c r="AR34" s="345" t="s">
        <v>524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180836</v>
      </c>
      <c r="AP35" s="343">
        <v>63473</v>
      </c>
      <c r="AQ35" s="344">
        <v>32699</v>
      </c>
      <c r="AR35" s="345">
        <v>94.1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v>41517</v>
      </c>
      <c r="AP36" s="343">
        <v>14572</v>
      </c>
      <c r="AQ36" s="344">
        <v>4068</v>
      </c>
      <c r="AR36" s="345">
        <v>258.2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v>59</v>
      </c>
      <c r="AP37" s="343">
        <v>21</v>
      </c>
      <c r="AQ37" s="344">
        <v>1263</v>
      </c>
      <c r="AR37" s="345">
        <v>-98.3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524</v>
      </c>
      <c r="AP38" s="346" t="s">
        <v>524</v>
      </c>
      <c r="AQ38" s="347">
        <v>23</v>
      </c>
      <c r="AR38" s="335" t="s">
        <v>524</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-9059</v>
      </c>
      <c r="AP39" s="343">
        <v>-3180</v>
      </c>
      <c r="AQ39" s="344">
        <v>-8148</v>
      </c>
      <c r="AR39" s="345">
        <v>-61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-361828</v>
      </c>
      <c r="AP40" s="343">
        <v>-127002</v>
      </c>
      <c r="AQ40" s="344">
        <v>-124721</v>
      </c>
      <c r="AR40" s="345">
        <v>1.8</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233254</v>
      </c>
      <c r="AP41" s="343">
        <v>81872</v>
      </c>
      <c r="AQ41" s="344">
        <v>44807</v>
      </c>
      <c r="AR41" s="345">
        <v>82.7</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303626</v>
      </c>
      <c r="AN51" s="365">
        <v>96481</v>
      </c>
      <c r="AO51" s="366">
        <v>-63</v>
      </c>
      <c r="AP51" s="367">
        <v>280458</v>
      </c>
      <c r="AQ51" s="368">
        <v>-15.8</v>
      </c>
      <c r="AR51" s="369">
        <v>-47.2</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185678</v>
      </c>
      <c r="AN52" s="373">
        <v>59002</v>
      </c>
      <c r="AO52" s="374">
        <v>-71</v>
      </c>
      <c r="AP52" s="375">
        <v>127286</v>
      </c>
      <c r="AQ52" s="376">
        <v>0.4</v>
      </c>
      <c r="AR52" s="377">
        <v>-71.400000000000006</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158101</v>
      </c>
      <c r="AN53" s="365">
        <v>50967</v>
      </c>
      <c r="AO53" s="366">
        <v>-47.2</v>
      </c>
      <c r="AP53" s="367">
        <v>291945</v>
      </c>
      <c r="AQ53" s="368">
        <v>4.0999999999999996</v>
      </c>
      <c r="AR53" s="369">
        <v>-51.3</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92457</v>
      </c>
      <c r="AN54" s="373">
        <v>29806</v>
      </c>
      <c r="AO54" s="374">
        <v>-49.5</v>
      </c>
      <c r="AP54" s="375">
        <v>127651</v>
      </c>
      <c r="AQ54" s="376">
        <v>0.3</v>
      </c>
      <c r="AR54" s="377">
        <v>-49.8</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137389</v>
      </c>
      <c r="AN55" s="365">
        <v>45433</v>
      </c>
      <c r="AO55" s="366">
        <v>-10.9</v>
      </c>
      <c r="AP55" s="367">
        <v>291173</v>
      </c>
      <c r="AQ55" s="368">
        <v>-0.3</v>
      </c>
      <c r="AR55" s="369">
        <v>-10.6</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60710</v>
      </c>
      <c r="AN56" s="373">
        <v>20076</v>
      </c>
      <c r="AO56" s="374">
        <v>-32.6</v>
      </c>
      <c r="AP56" s="375">
        <v>119071</v>
      </c>
      <c r="AQ56" s="376">
        <v>-6.7</v>
      </c>
      <c r="AR56" s="377">
        <v>-25.9</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143646</v>
      </c>
      <c r="AN57" s="365">
        <v>48843</v>
      </c>
      <c r="AO57" s="366">
        <v>7.5</v>
      </c>
      <c r="AP57" s="367">
        <v>271581</v>
      </c>
      <c r="AQ57" s="368">
        <v>-6.7</v>
      </c>
      <c r="AR57" s="369">
        <v>14.2</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98738</v>
      </c>
      <c r="AN58" s="373">
        <v>33573</v>
      </c>
      <c r="AO58" s="374">
        <v>67.2</v>
      </c>
      <c r="AP58" s="375">
        <v>117844</v>
      </c>
      <c r="AQ58" s="376">
        <v>-1</v>
      </c>
      <c r="AR58" s="377">
        <v>68.2</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650887</v>
      </c>
      <c r="AN59" s="365">
        <v>228462</v>
      </c>
      <c r="AO59" s="366">
        <v>367.7</v>
      </c>
      <c r="AP59" s="367">
        <v>268375</v>
      </c>
      <c r="AQ59" s="368">
        <v>-1.2</v>
      </c>
      <c r="AR59" s="369">
        <v>368.9</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602464</v>
      </c>
      <c r="AN60" s="373">
        <v>211465</v>
      </c>
      <c r="AO60" s="374">
        <v>529.9</v>
      </c>
      <c r="AP60" s="375">
        <v>119602</v>
      </c>
      <c r="AQ60" s="376">
        <v>1.5</v>
      </c>
      <c r="AR60" s="377">
        <v>528.4</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278730</v>
      </c>
      <c r="AN61" s="380">
        <v>94037</v>
      </c>
      <c r="AO61" s="381">
        <v>50.8</v>
      </c>
      <c r="AP61" s="382">
        <v>280706</v>
      </c>
      <c r="AQ61" s="383">
        <v>-4</v>
      </c>
      <c r="AR61" s="369">
        <v>54.8</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208009</v>
      </c>
      <c r="AN62" s="373">
        <v>70784</v>
      </c>
      <c r="AO62" s="374">
        <v>88.8</v>
      </c>
      <c r="AP62" s="375">
        <v>122291</v>
      </c>
      <c r="AQ62" s="376">
        <v>-1.1000000000000001</v>
      </c>
      <c r="AR62" s="377">
        <v>89.9</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y2kSaeKVORRX6czmEiS4Rgpj5vGwmnC6Puy8i9zVEaRTumANphZBNZljc4MvUUnbh8zBSEqozgHTB9P8IbxYSg==" saltValue="g+/AsYqKzw+T8S1QceHG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563</v>
      </c>
    </row>
    <row r="121" spans="125:125" ht="13.5" hidden="1" customHeight="1" x14ac:dyDescent="0.2">
      <c r="DU121" s="291"/>
    </row>
  </sheetData>
  <sheetProtection algorithmName="SHA-512" hashValue="WGq+UKKiHCJ5Td6BKiLsrxg36MDZn4F3xz5vN6sdNiLvWvzbWHUXYjwOyjuSzwjpwW5bUtQOi82gFR0kFjYGCg==" saltValue="QNMEGALTX2ov/ShQLKpiT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564</v>
      </c>
    </row>
  </sheetData>
  <sheetProtection algorithmName="SHA-512" hashValue="BADaAHgP9HPibC+1dx/R7O9cIvKnsy1nV8hqfN58G/4dIrKcxFZnekRt38aB1rHr3GyiN5zhoAL5dSO+8OVUBQ==" saltValue="jyp+NB5LWP97/UrEaHyBP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36" t="s">
        <v>3</v>
      </c>
      <c r="D47" s="1236"/>
      <c r="E47" s="1237"/>
      <c r="F47" s="11">
        <v>40.28</v>
      </c>
      <c r="G47" s="12">
        <v>41.28</v>
      </c>
      <c r="H47" s="12">
        <v>44.21</v>
      </c>
      <c r="I47" s="12">
        <v>44.18</v>
      </c>
      <c r="J47" s="13">
        <v>44.55</v>
      </c>
    </row>
    <row r="48" spans="2:10" ht="57.75" customHeight="1" x14ac:dyDescent="0.2">
      <c r="B48" s="14"/>
      <c r="C48" s="1238" t="s">
        <v>4</v>
      </c>
      <c r="D48" s="1238"/>
      <c r="E48" s="1239"/>
      <c r="F48" s="15">
        <v>10.46</v>
      </c>
      <c r="G48" s="16">
        <v>11.47</v>
      </c>
      <c r="H48" s="16">
        <v>7.43</v>
      </c>
      <c r="I48" s="16">
        <v>3.98</v>
      </c>
      <c r="J48" s="17">
        <v>7.55</v>
      </c>
    </row>
    <row r="49" spans="2:10" ht="57.75" customHeight="1" thickBot="1" x14ac:dyDescent="0.25">
      <c r="B49" s="18"/>
      <c r="C49" s="1240" t="s">
        <v>5</v>
      </c>
      <c r="D49" s="1240"/>
      <c r="E49" s="1241"/>
      <c r="F49" s="19">
        <v>4.43</v>
      </c>
      <c r="G49" s="20">
        <v>0.77</v>
      </c>
      <c r="H49" s="20" t="s">
        <v>570</v>
      </c>
      <c r="I49" s="20" t="s">
        <v>571</v>
      </c>
      <c r="J49" s="21">
        <v>3.55</v>
      </c>
    </row>
    <row r="50" spans="2:10" ht="13.5" customHeight="1" x14ac:dyDescent="0.2"/>
  </sheetData>
  <sheetProtection algorithmName="SHA-512" hashValue="83ADDNwBmTmlVBcedkGnG5LxMuoWg05ZZhAxQcKjqsVkKygk5Hdf4RchrAg3FwrRGmFs70EGhk0Y7BLLyObi6w==" saltValue="V8L9H2HehliuBeBg5u4ZC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総務課</cp:lastModifiedBy>
  <cp:lastPrinted>2021-09-24T02:16:05Z</cp:lastPrinted>
  <dcterms:modified xsi:type="dcterms:W3CDTF">2021-09-24T02:25:56Z</dcterms:modified>
</cp:coreProperties>
</file>