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H29決算\04_公表・報告\公表ファイル\"/>
    </mc:Choice>
  </mc:AlternateContent>
  <bookViews>
    <workbookView xWindow="0" yWindow="0" windowWidth="19140" windowHeight="5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AM34" i="10"/>
  <c r="U34" i="10"/>
  <c r="U35" i="10" s="1"/>
  <c r="U36"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<sst xmlns="http://schemas.openxmlformats.org/spreadsheetml/2006/main" count="1122" uniqueCount="576">
  <si>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</si>
  <si>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</si>
  <si>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</si>
  <si>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</si>
  <si>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</si>
  <si>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</si>
  <si>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</si>
  <si>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</si>
  <si>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</si>
  <si>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</si>
  <si>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</si>
  <si>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</si>
  <si>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</si>
  <si>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</si>
  <si>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</si>
  <si>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</si>
  <si>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</si>
  <si>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</si>
  <si>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</si>
  <si>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</si>
  <si>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</si>
  <si>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</si>
  <si>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</si>
  <si>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</si>
  <si>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</si>
  <si>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</si>
  <si>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</si>
  <si>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</si>
  <si>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</si>
  <si>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</si>
  <si>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</si>
  <si>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</si>
  <si>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</si>
  <si>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</si>
  <si>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</si>
  <si>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</si>
  <si>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</si>
  <si>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</si>
  <si>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</si>
  <si>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</si>
  <si>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</si>
  <si>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</si>
  <si>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</si>
  <si>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</si>
  <si>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</si>
  <si>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</si>
  <si>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</si>
  <si>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</si>
  <si>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</si>
  <si>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</si>
  <si>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</si>
  <si>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</si>
  <si>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</si>
  <si>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</si>
  <si>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</si>
  <si>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</si>
  <si>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</si>
  <si>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</si>
  <si>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</si>
  <si>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</si>
  <si>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</si>
  <si>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</si>
  <si>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</si>
  <si>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</si>
  <si>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</si>
  <si>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</si>
  <si>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</si>
  <si>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</si>
  <si>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</si>
  <si>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</si>
  <si>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</si>
  <si>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</si>
  <si>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</si>
  <si>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</si>
  <si>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</si>
  <si>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</si>
  <si>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</si>
  <si>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</si>
  <si>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</si>
  <si>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</si>
  <si>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</si>
  <si>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</si>
  <si>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</si>
  <si>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</si>
  <si>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</si>
  <si>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</si>
  <si>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</si>
  <si>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</si>
  <si>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</si>
  <si>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</si>
  <si>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</si>
  <si>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</si>
  <si>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</si>
  <si>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</si>
  <si>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</si>
  <si>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</si>
  <si>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</si>
  <si>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</si>
  <si>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</si>
  <si>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</si>
  <si>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</si>
  <si>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</si>
  <si>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</si>
  <si>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</si>
  <si>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</si>
  <si>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</si>
  <si>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</si>
  <si>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</si>
  <si>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</si>
  <si>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</si>
  <si>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</si>
  <si>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</si>
  <si>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</si>
  <si>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</si>
  <si>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</si>
  <si>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</si>
  <si>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</si>
  <si>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</si>
  <si>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</si>
  <si>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</si>
  <si>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</si>
  <si>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</si>
  <si>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</si>
  <si>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</si>
  <si>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</si>
  <si>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</si>
  <si>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</si>
  <si>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</si>
  <si>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</si>
  <si>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</si>
  <si>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</si>
  <si>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</si>
  <si>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</si>
  <si>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</si>
  <si>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</si>
  <si>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</si>
  <si>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</si>
  <si>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</si>
  <si>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</si>
  <si>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</si>
  <si>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</si>
  <si>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</si>
  <si>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</si>
  <si>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</si>
  <si>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</si>
  <si>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</si>
  <si>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</si>
  <si>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0"/>
  </si>
  <si>
    <t>うち日本人(％)</t>
    <phoneticPr fontId="5"/>
  </si>
  <si>
    <t>-2.8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</si>
  <si>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</si>
  <si>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</si>
  <si>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</si>
  <si>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</si>
  <si>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</si>
  <si>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</si>
  <si>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</si>
  <si>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</si>
  <si>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</si>
  <si>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</si>
  <si>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</si>
  <si>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</si>
  <si>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</si>
  <si>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</si>
  <si>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</si>
  <si>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</si>
  <si>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</si>
  <si>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</si>
  <si>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</si>
  <si>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</si>
  <si>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</si>
  <si>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</si>
  <si>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</si>
  <si>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</si>
  <si>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</si>
  <si>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</si>
  <si>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</si>
  <si>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</si>
  <si>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</si>
  <si>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</si>
  <si>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</si>
  <si>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</si>
  <si>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</si>
  <si>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</si>
  <si>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</si>
  <si>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</si>
  <si>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</si>
  <si>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</si>
  <si>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</si>
  <si>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</si>
  <si>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</si>
  <si>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</si>
  <si>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</si>
  <si>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</si>
  <si>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</si>
  <si>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</si>
  <si>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</si>
  <si>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</si>
  <si>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</si>
  <si>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</si>
  <si>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</si>
  <si>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</si>
  <si>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</si>
  <si>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</si>
  <si>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</si>
  <si>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</si>
  <si>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</si>
  <si>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</si>
  <si>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鳥取県日野町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</si>
  <si>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</si>
  <si>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</si>
  <si>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</si>
  <si>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</si>
  <si>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</si>
  <si>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</si>
  <si>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</si>
  <si>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</si>
  <si>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</si>
  <si>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</si>
  <si>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</si>
  <si>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</si>
  <si>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</si>
  <si>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</si>
  <si>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</si>
  <si>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</si>
  <si>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</si>
  <si>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</si>
  <si>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</si>
  <si>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</si>
  <si>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</si>
  <si>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</si>
  <si>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</si>
  <si>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</si>
  <si>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</si>
  <si>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</si>
  <si>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</si>
  <si>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</si>
  <si>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</si>
  <si>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</si>
  <si>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</si>
  <si>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</si>
  <si>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</si>
  <si>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</si>
  <si>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</si>
  <si>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</si>
  <si>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</si>
  <si>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</si>
  <si>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</si>
  <si>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</si>
  <si>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</si>
  <si>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</si>
  <si>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</si>
  <si>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</si>
  <si>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</si>
  <si>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</si>
  <si>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</si>
  <si>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</si>
  <si>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</si>
  <si>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</si>
  <si>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</si>
  <si>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</si>
  <si>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</si>
  <si>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</si>
  <si>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</si>
  <si>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</si>
  <si>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</si>
  <si>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</si>
  <si>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</si>
  <si>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</si>
  <si>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</si>
  <si>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</si>
  <si>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</si>
  <si>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</si>
  <si>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</si>
  <si>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</si>
  <si>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</si>
  <si>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</si>
  <si>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</si>
  <si>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</si>
  <si>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</si>
  <si>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</si>
  <si>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</si>
  <si>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</si>
  <si>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</si>
  <si>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</si>
  <si>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</si>
  <si>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</si>
  <si>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</si>
  <si>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</si>
  <si>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</si>
  <si>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</si>
  <si>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</si>
  <si>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</si>
  <si>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</si>
  <si>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</si>
  <si>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</si>
  <si>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</si>
  <si>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</si>
  <si>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</si>
  <si>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</si>
  <si>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</si>
  <si>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</si>
  <si>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</si>
  <si>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</si>
  <si>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</si>
  <si>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</si>
  <si>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</si>
  <si>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</si>
  <si>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</si>
  <si>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</si>
  <si>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</si>
  <si>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</si>
  <si>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</si>
  <si>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</si>
  <si>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</si>
  <si>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</si>
  <si>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</si>
  <si>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</si>
  <si>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</si>
  <si>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</si>
  <si>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</si>
  <si>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</si>
  <si>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</si>
  <si>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</si>
  <si>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</si>
  <si>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</si>
  <si>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</si>
  <si>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</si>
  <si>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</si>
  <si>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</si>
  <si>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</si>
  <si>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</si>
  <si>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</si>
  <si>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</si>
  <si>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</si>
  <si>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</si>
  <si>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</si>
  <si>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</si>
  <si>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</si>
  <si>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</si>
  <si>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</si>
  <si>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</si>
  <si>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</si>
  <si>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</si>
  <si>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</si>
  <si>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</si>
  <si>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</si>
  <si>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</si>
  <si>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</si>
  <si>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</si>
  <si>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</si>
  <si>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</si>
  <si>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</si>
  <si>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</si>
  <si>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</si>
  <si>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</si>
  <si>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</si>
  <si>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</si>
  <si>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鳥取県日野町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</si>
  <si>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</si>
  <si>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</si>
  <si>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</si>
  <si>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</si>
  <si>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</si>
  <si>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</si>
  <si>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</si>
  <si>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</si>
  <si>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</si>
  <si>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</si>
  <si>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</si>
  <si>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</si>
  <si>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</si>
  <si>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</si>
  <si>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</si>
  <si>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</si>
  <si>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</si>
  <si>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</si>
  <si>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</si>
  <si>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</si>
  <si>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</si>
  <si>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</si>
  <si>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</si>
  <si>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</si>
  <si>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</si>
  <si>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</si>
  <si>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</si>
  <si>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</si>
  <si>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</si>
  <si>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</si>
  <si>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</si>
  <si>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</si>
  <si>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</si>
  <si>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</si>
  <si>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</si>
  <si>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</si>
  <si>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簡易水道特別会計</t>
    <phoneticPr fontId="5"/>
  </si>
  <si>
    <t>-</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</si>
  <si>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</si>
  <si>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</si>
  <si>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</si>
  <si>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</si>
  <si>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</si>
  <si>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</si>
  <si>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</si>
  <si>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</si>
  <si>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</si>
  <si>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</si>
  <si>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</si>
  <si>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</si>
  <si>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</si>
  <si>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</si>
  <si>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</si>
  <si>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</si>
  <si>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</si>
  <si>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</si>
  <si>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</si>
  <si>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</si>
  <si>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</si>
  <si>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</si>
  <si>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</si>
  <si>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</si>
  <si>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</si>
  <si>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</si>
  <si>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</si>
  <si>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</si>
  <si>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</si>
  <si>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</si>
  <si>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</si>
  <si>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</si>
  <si>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</si>
  <si>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</si>
  <si>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</si>
  <si>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</si>
  <si>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</si>
  <si>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</si>
  <si>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</si>
  <si>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</si>
  <si>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</si>
  <si>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</si>
  <si>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</si>
  <si>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</si>
  <si>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</si>
  <si>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</si>
  <si>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</si>
  <si>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</si>
  <si>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</si>
  <si>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</si>
  <si>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</si>
  <si>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</si>
  <si>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</si>
  <si>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</si>
  <si>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</si>
  <si>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</si>
  <si>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</si>
  <si>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</si>
  <si>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</si>
  <si>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</si>
  <si>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</si>
  <si>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</si>
  <si>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</si>
  <si>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</si>
  <si>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</si>
  <si>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</si>
  <si>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</si>
  <si>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</si>
  <si>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</si>
  <si>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</si>
  <si>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</si>
  <si>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</si>
  <si>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</si>
  <si>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</si>
  <si>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</si>
  <si>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</si>
  <si>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</si>
  <si>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</si>
  <si>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</si>
  <si>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</si>
  <si>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</si>
  <si>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</si>
  <si>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</si>
  <si>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</si>
  <si>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</si>
  <si>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</si>
  <si>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</si>
  <si>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</si>
  <si>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</si>
  <si>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</si>
  <si>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</si>
  <si>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</si>
  <si>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</si>
  <si>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</si>
  <si>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</si>
  <si>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</si>
  <si>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</si>
  <si>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</si>
  <si>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</si>
  <si>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</si>
  <si>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</si>
  <si>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</si>
  <si>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</si>
  <si>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</si>
  <si>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</si>
  <si>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</si>
  <si>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</si>
  <si>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</si>
  <si>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</si>
  <si>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</si>
  <si>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</si>
  <si>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</si>
  <si>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</si>
  <si>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</si>
  <si>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</si>
  <si>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</si>
  <si>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</si>
  <si>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</si>
  <si>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</si>
  <si>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</si>
  <si>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</si>
  <si>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</si>
  <si>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</si>
  <si>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</si>
  <si>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</si>
  <si>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</si>
  <si>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</si>
  <si>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</si>
  <si>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</si>
  <si>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</si>
  <si>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</si>
  <si>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</si>
  <si>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</si>
  <si>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</si>
  <si>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</si>
  <si>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</si>
  <si>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</si>
  <si>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</si>
  <si>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</si>
  <si>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</si>
  <si>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</si>
  <si>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</si>
  <si>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</si>
  <si>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</si>
  <si>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</si>
  <si>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</si>
  <si>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</si>
  <si>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</si>
  <si>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</si>
  <si>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</si>
  <si>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</si>
  <si>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0.94</t>
  </si>
  <si>
    <t>一般会計</t>
  </si>
  <si>
    <t>国民健康保険特別会計</t>
  </si>
  <si>
    <t>介護保険特別会計</t>
  </si>
  <si>
    <t>後期高齢者医療保険特別会計</t>
  </si>
  <si>
    <t>簡易水道特別会計</t>
  </si>
  <si>
    <t>公共下水道事業特別会計</t>
  </si>
  <si>
    <t>農業集落排水事業特別会計</t>
  </si>
  <si>
    <t>その他会計（赤字）</t>
  </si>
  <si>
    <t>その他会計（黒字）</t>
  </si>
  <si>
    <t>-</t>
    <phoneticPr fontId="2"/>
  </si>
  <si>
    <t>鳥取県町村総合事務組合</t>
    <phoneticPr fontId="2"/>
  </si>
  <si>
    <t>日野町江府町日南町衛生施設組合</t>
    <phoneticPr fontId="2"/>
  </si>
  <si>
    <t>鳥取県西部広域行政管理組合</t>
    <phoneticPr fontId="2"/>
  </si>
  <si>
    <t>鳥取県後期高齢者医療広域連合</t>
    <phoneticPr fontId="2"/>
  </si>
  <si>
    <t>一般会計</t>
    <phoneticPr fontId="2"/>
  </si>
  <si>
    <t>後期高齢者医療特別会計</t>
    <phoneticPr fontId="2"/>
  </si>
  <si>
    <t>日野病院組合</t>
    <phoneticPr fontId="2"/>
  </si>
  <si>
    <t>日野町農林振興公社</t>
    <phoneticPr fontId="2"/>
  </si>
  <si>
    <t>まちづくり日野</t>
    <rPh sb="5" eb="7">
      <t>ヒノ</t>
    </rPh>
    <phoneticPr fontId="1"/>
  </si>
  <si>
    <t>奥日野土地開発公社</t>
    <phoneticPr fontId="2"/>
  </si>
  <si>
    <t>観光振興基金</t>
    <rPh sb="2" eb="4">
      <t>シンコウ</t>
    </rPh>
    <phoneticPr fontId="11"/>
  </si>
  <si>
    <t>造林基金</t>
    <phoneticPr fontId="11"/>
  </si>
  <si>
    <t>愛と元気の日野町ふるさと基金</t>
  </si>
  <si>
    <t>-</t>
    <phoneticPr fontId="2"/>
  </si>
  <si>
    <t>町営バス購入等基金</t>
    <rPh sb="0" eb="2">
      <t>チョウエイ</t>
    </rPh>
    <rPh sb="6" eb="7">
      <t>トウ</t>
    </rPh>
    <phoneticPr fontId="11"/>
  </si>
  <si>
    <t>-</t>
    <phoneticPr fontId="2"/>
  </si>
  <si>
    <t>公共施設等長寿命化基金</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</si>
</sst>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291945</c:v>
                </c:pt>
                <c:pt idx="4">
                  <c:v>291173</c:v>
                </c:pt>
              </c:numCache>
            </c:numRef>
          </c:val>
          <c:smooth val="0"/>
          <c:extLst xmlns:c16r2="http://schemas.microsoft.com/office/drawing/2015/06/chart">
            <c:ext xmlns:c16="http://schemas.microsoft.com/office/drawing/2014/chart" uri="{C3380CC4-5D6E-409C-BE32-E72D297353CC}">
              <c16:uniqueId val="{00000000-7B30-4AB1-865D-38AF547275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69719</c:v>
                </c:pt>
                <c:pt idx="1">
                  <c:v>30452</c:v>
                </c:pt>
                <c:pt idx="2">
                  <c:v>55456</c:v>
                </c:pt>
                <c:pt idx="3">
                  <c:v>80490</c:v>
                </c:pt>
                <c:pt idx="4">
                  <c:v>194811</c:v>
                </c:pt>
              </c:numCache>
            </c:numRef>
          </c:val>
          <c:smooth val="0"/>
          <c:extLst xmlns:c16r2="http://schemas.microsoft.com/office/drawing/2015/06/chart">
            <c:ext xmlns:c16="http://schemas.microsoft.com/office/drawing/2014/chart" uri="{C3380CC4-5D6E-409C-BE32-E72D297353CC}">
              <c16:uniqueId val="{00000001-7B30-4AB1-865D-38AF5472750E}"/>
            </c:ext>
          </c:extLst>
        </c:ser>
        <c:dLbls>
          <c:showLegendKey val="0"/>
          <c:showVal val="0"/>
          <c:showCatName val="0"/>
          <c:showSerName val="0"/>
          <c:showPercent val="0"/>
          <c:showBubbleSize val="0"/>
        </c:dLbls>
        <c:marker val="1"/>
        <c:smooth val="0"/>
        <c:axId val="309731040"/>
        <c:axId val="309727904"/>
      </c:lineChart>
      <c:catAx>
        <c:axId val="309731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9727904"/>
        <c:crosses val="autoZero"/>
        <c:auto val="1"/>
        <c:lblAlgn val="ctr"/>
        <c:lblOffset val="100"/>
        <c:tickLblSkip val="1"/>
        <c:tickMarkSkip val="1"/>
        <c:noMultiLvlLbl val="0"/>
      </c:catAx>
      <c:valAx>
        <c:axId val="3097279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9731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10.24</c:v>
                </c:pt>
                <c:pt idx="1">
                  <c:v>9.5500000000000007</c:v>
                </c:pt>
                <c:pt idx="2">
                  <c:v>6.76</c:v>
                </c:pt>
                <c:pt idx="3">
                  <c:v>10.41</c:v>
                </c:pt>
                <c:pt idx="4">
                  <c:v>12.11</c:v>
                </c:pt>
              </c:numCache>
            </c:numRef>
          </c:val>
          <c:extLst xmlns:c16r2="http://schemas.microsoft.com/office/drawing/2015/06/chart">
            <c:ext xmlns:c16="http://schemas.microsoft.com/office/drawing/2014/chart" uri="{C3380CC4-5D6E-409C-BE32-E72D297353CC}">
              <c16:uniqueId val="{00000000-C258-497A-9555-56E88345CD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58.75</c:v>
                </c:pt>
                <c:pt idx="1">
                  <c:v>64.819999999999993</c:v>
                </c:pt>
                <c:pt idx="2">
                  <c:v>68.38</c:v>
                </c:pt>
                <c:pt idx="3">
                  <c:v>74.83</c:v>
                </c:pt>
                <c:pt idx="4">
                  <c:v>73.510000000000005</c:v>
                </c:pt>
              </c:numCache>
            </c:numRef>
          </c:val>
          <c:extLst xmlns:c16r2="http://schemas.microsoft.com/office/drawing/2015/06/chart">
            <c:ext xmlns:c16="http://schemas.microsoft.com/office/drawing/2014/chart" uri="{C3380CC4-5D6E-409C-BE32-E72D297353CC}">
              <c16:uniqueId val="{00000001-C258-497A-9555-56E88345CDD0}"/>
            </c:ext>
          </c:extLst>
        </c:ser>
        <c:dLbls>
          <c:showLegendKey val="0"/>
          <c:showVal val="0"/>
          <c:showCatName val="0"/>
          <c:showSerName val="0"/>
          <c:showPercent val="0"/>
          <c:showBubbleSize val="0"/>
        </c:dLbls>
        <c:gapWidth val="250"/>
        <c:overlap val="100"/>
        <c:axId val="309728296"/>
        <c:axId val="30972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c:v>
                </c:pt>
                <c:pt idx="1">
                  <c:v>1.92</c:v>
                </c:pt>
                <c:pt idx="2">
                  <c:v>8.19</c:v>
                </c:pt>
                <c:pt idx="3">
                  <c:v>8.15</c:v>
                </c:pt>
                <c:pt idx="4">
                  <c:v>-0.94</c:v>
                </c:pt>
              </c:numCache>
            </c:numRef>
          </c:val>
          <c:smooth val="0"/>
          <c:extLst xmlns:c16r2="http://schemas.microsoft.com/office/drawing/2015/06/chart">
            <c:ext xmlns:c16="http://schemas.microsoft.com/office/drawing/2014/chart" uri="{C3380CC4-5D6E-409C-BE32-E72D297353CC}">
              <c16:uniqueId val="{00000002-C258-497A-9555-56E88345CDD0}"/>
            </c:ext>
          </c:extLst>
        </c:ser>
        <c:dLbls>
          <c:showLegendKey val="0"/>
          <c:showVal val="0"/>
          <c:showCatName val="0"/>
          <c:showSerName val="0"/>
          <c:showPercent val="0"/>
          <c:showBubbleSize val="0"/>
        </c:dLbls>
        <c:marker val="1"/>
        <c:smooth val="0"/>
        <c:axId val="309728296"/>
        <c:axId val="309729472"/>
      </c:lineChart>
      <c:catAx>
        <c:axId val="309728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9729472"/>
        <c:crosses val="autoZero"/>
        <c:auto val="1"/>
        <c:lblAlgn val="ctr"/>
        <c:lblOffset val="100"/>
        <c:tickLblSkip val="1"/>
        <c:tickMarkSkip val="1"/>
        <c:noMultiLvlLbl val="0"/>
      </c:catAx>
      <c:valAx>
        <c:axId val="30972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728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0.02</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230-404A-84D1-C3FE5D035A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230-404A-84D1-C3FE5D035A1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230-404A-84D1-C3FE5D035A1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230-404A-84D1-C3FE5D035A1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6230-404A-84D1-C3FE5D035A1B}"/>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6230-404A-84D1-C3FE5D035A1B}"/>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6-6230-404A-84D1-C3FE5D035A1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0.47</c:v>
                </c:pt>
                <c:pt idx="2">
                  <c:v>#N/A</c:v>
                </c:pt>
                <c:pt idx="3">
                  <c:v>0.24</c:v>
                </c:pt>
                <c:pt idx="4">
                  <c:v>#N/A</c:v>
                </c:pt>
                <c:pt idx="5">
                  <c:v>0.01</c:v>
                </c:pt>
                <c:pt idx="6">
                  <c:v>#N/A</c:v>
                </c:pt>
                <c:pt idx="7">
                  <c:v>0.34</c:v>
                </c:pt>
                <c:pt idx="8">
                  <c:v>#N/A</c:v>
                </c:pt>
                <c:pt idx="9">
                  <c:v>0.41</c:v>
                </c:pt>
              </c:numCache>
            </c:numRef>
          </c:val>
          <c:extLst xmlns:c16r2="http://schemas.microsoft.com/office/drawing/2015/06/chart">
            <c:ext xmlns:c16="http://schemas.microsoft.com/office/drawing/2014/chart" uri="{C3380CC4-5D6E-409C-BE32-E72D297353CC}">
              <c16:uniqueId val="{00000007-6230-404A-84D1-C3FE5D035A1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0.99</c:v>
                </c:pt>
                <c:pt idx="2">
                  <c:v>#N/A</c:v>
                </c:pt>
                <c:pt idx="3">
                  <c:v>1.03</c:v>
                </c:pt>
                <c:pt idx="4">
                  <c:v>#N/A</c:v>
                </c:pt>
                <c:pt idx="5">
                  <c:v>0.45</c:v>
                </c:pt>
                <c:pt idx="6">
                  <c:v>#N/A</c:v>
                </c:pt>
                <c:pt idx="7">
                  <c:v>1.65</c:v>
                </c:pt>
                <c:pt idx="8">
                  <c:v>#N/A</c:v>
                </c:pt>
                <c:pt idx="9">
                  <c:v>2.1800000000000002</c:v>
                </c:pt>
              </c:numCache>
            </c:numRef>
          </c:val>
          <c:extLst xmlns:c16r2="http://schemas.microsoft.com/office/drawing/2015/06/chart">
            <c:ext xmlns:c16="http://schemas.microsoft.com/office/drawing/2014/chart" uri="{C3380CC4-5D6E-409C-BE32-E72D297353CC}">
              <c16:uniqueId val="{00000008-6230-404A-84D1-C3FE5D035A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10.23</c:v>
                </c:pt>
                <c:pt idx="2">
                  <c:v>#N/A</c:v>
                </c:pt>
                <c:pt idx="3">
                  <c:v>9.5399999999999991</c:v>
                </c:pt>
                <c:pt idx="4">
                  <c:v>#N/A</c:v>
                </c:pt>
                <c:pt idx="5">
                  <c:v>6.75</c:v>
                </c:pt>
                <c:pt idx="6">
                  <c:v>#N/A</c:v>
                </c:pt>
                <c:pt idx="7">
                  <c:v>10.41</c:v>
                </c:pt>
                <c:pt idx="8">
                  <c:v>#N/A</c:v>
                </c:pt>
                <c:pt idx="9">
                  <c:v>12.1</c:v>
                </c:pt>
              </c:numCache>
            </c:numRef>
          </c:val>
          <c:extLst xmlns:c16r2="http://schemas.microsoft.com/office/drawing/2015/06/chart">
            <c:ext xmlns:c16="http://schemas.microsoft.com/office/drawing/2014/chart" uri="{C3380CC4-5D6E-409C-BE32-E72D297353CC}">
              <c16:uniqueId val="{00000009-6230-404A-84D1-C3FE5D035A1B}"/>
            </c:ext>
          </c:extLst>
        </c:ser>
        <c:dLbls>
          <c:showLegendKey val="0"/>
          <c:showVal val="0"/>
          <c:showCatName val="0"/>
          <c:showSerName val="0"/>
          <c:showPercent val="0"/>
          <c:showBubbleSize val="0"/>
        </c:dLbls>
        <c:gapWidth val="150"/>
        <c:overlap val="100"/>
        <c:axId val="402488824"/>
        <c:axId val="402488040"/>
      </c:barChart>
      <c:catAx>
        <c:axId val="402488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488040"/>
        <c:crosses val="autoZero"/>
        <c:auto val="1"/>
        <c:lblAlgn val="ctr"/>
        <c:lblOffset val="100"/>
        <c:tickLblSkip val="1"/>
        <c:tickMarkSkip val="1"/>
        <c:noMultiLvlLbl val="0"/>
      </c:catAx>
      <c:valAx>
        <c:axId val="402488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488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416</c:v>
                </c:pt>
                <c:pt idx="5">
                  <c:v>400</c:v>
                </c:pt>
                <c:pt idx="8">
                  <c:v>375</c:v>
                </c:pt>
                <c:pt idx="11">
                  <c:v>350</c:v>
                </c:pt>
                <c:pt idx="14">
                  <c:v>319</c:v>
                </c:pt>
              </c:numCache>
            </c:numRef>
          </c:val>
          <c:extLst xmlns:c16r2="http://schemas.microsoft.com/office/drawing/2015/06/chart">
            <c:ext xmlns:c16="http://schemas.microsoft.com/office/drawing/2014/chart" uri="{C3380CC4-5D6E-409C-BE32-E72D297353CC}">
              <c16:uniqueId val="{00000000-52F9-469C-BAD4-48A6D12071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2F9-469C-BAD4-48A6D12071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2F9-469C-BAD4-48A6D12071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122</c:v>
                </c:pt>
                <c:pt idx="3">
                  <c:v>117</c:v>
                </c:pt>
                <c:pt idx="6">
                  <c:v>120</c:v>
                </c:pt>
                <c:pt idx="9">
                  <c:v>136</c:v>
                </c:pt>
                <c:pt idx="12">
                  <c:v>139</c:v>
                </c:pt>
              </c:numCache>
            </c:numRef>
          </c:val>
          <c:extLst xmlns:c16r2="http://schemas.microsoft.com/office/drawing/2015/06/chart">
            <c:ext xmlns:c16="http://schemas.microsoft.com/office/drawing/2014/chart" uri="{C3380CC4-5D6E-409C-BE32-E72D297353CC}">
              <c16:uniqueId val="{00000003-52F9-469C-BAD4-48A6D12071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151</c:v>
                </c:pt>
                <c:pt idx="3">
                  <c:v>138</c:v>
                </c:pt>
                <c:pt idx="6">
                  <c:v>125</c:v>
                </c:pt>
                <c:pt idx="9">
                  <c:v>121</c:v>
                </c:pt>
                <c:pt idx="12">
                  <c:v>109</c:v>
                </c:pt>
              </c:numCache>
            </c:numRef>
          </c:val>
          <c:extLst xmlns:c16r2="http://schemas.microsoft.com/office/drawing/2015/06/chart">
            <c:ext xmlns:c16="http://schemas.microsoft.com/office/drawing/2014/chart" uri="{C3380CC4-5D6E-409C-BE32-E72D297353CC}">
              <c16:uniqueId val="{00000004-52F9-469C-BAD4-48A6D12071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2F9-469C-BAD4-48A6D12071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2F9-469C-BAD4-48A6D12071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460</c:v>
                </c:pt>
                <c:pt idx="3">
                  <c:v>477</c:v>
                </c:pt>
                <c:pt idx="6">
                  <c:v>419</c:v>
                </c:pt>
                <c:pt idx="9">
                  <c:v>283</c:v>
                </c:pt>
                <c:pt idx="12">
                  <c:v>236</c:v>
                </c:pt>
              </c:numCache>
            </c:numRef>
          </c:val>
          <c:extLst xmlns:c16r2="http://schemas.microsoft.com/office/drawing/2015/06/chart">
            <c:ext xmlns:c16="http://schemas.microsoft.com/office/drawing/2014/chart" uri="{C3380CC4-5D6E-409C-BE32-E72D297353CC}">
              <c16:uniqueId val="{00000007-52F9-469C-BAD4-48A6D12071D2}"/>
            </c:ext>
          </c:extLst>
        </c:ser>
        <c:dLbls>
          <c:showLegendKey val="0"/>
          <c:showVal val="0"/>
          <c:showCatName val="0"/>
          <c:showSerName val="0"/>
          <c:showPercent val="0"/>
          <c:showBubbleSize val="0"/>
        </c:dLbls>
        <c:gapWidth val="100"/>
        <c:overlap val="100"/>
        <c:axId val="402488432"/>
        <c:axId val="402492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339</c:v>
                </c:pt>
                <c:pt idx="2">
                  <c:v>#N/A</c:v>
                </c:pt>
                <c:pt idx="3">
                  <c:v>#N/A</c:v>
                </c:pt>
                <c:pt idx="4">
                  <c:v>332</c:v>
                </c:pt>
                <c:pt idx="5">
                  <c:v>#N/A</c:v>
                </c:pt>
                <c:pt idx="6">
                  <c:v>#N/A</c:v>
                </c:pt>
                <c:pt idx="7">
                  <c:v>289</c:v>
                </c:pt>
                <c:pt idx="8">
                  <c:v>#N/A</c:v>
                </c:pt>
                <c:pt idx="9">
                  <c:v>#N/A</c:v>
                </c:pt>
                <c:pt idx="10">
                  <c:v>190</c:v>
                </c:pt>
                <c:pt idx="11">
                  <c:v>#N/A</c:v>
                </c:pt>
                <c:pt idx="12">
                  <c:v>#N/A</c:v>
                </c:pt>
                <c:pt idx="13">
                  <c:v>165</c:v>
                </c:pt>
                <c:pt idx="14">
                  <c:v>#N/A</c:v>
                </c:pt>
              </c:numCache>
            </c:numRef>
          </c:val>
          <c:smooth val="0"/>
          <c:extLst xmlns:c16r2="http://schemas.microsoft.com/office/drawing/2015/06/chart">
            <c:ext xmlns:c16="http://schemas.microsoft.com/office/drawing/2014/chart" uri="{C3380CC4-5D6E-409C-BE32-E72D297353CC}">
              <c16:uniqueId val="{00000008-52F9-469C-BAD4-48A6D12071D2}"/>
            </c:ext>
          </c:extLst>
        </c:ser>
        <c:dLbls>
          <c:showLegendKey val="0"/>
          <c:showVal val="0"/>
          <c:showCatName val="0"/>
          <c:showSerName val="0"/>
          <c:showPercent val="0"/>
          <c:showBubbleSize val="0"/>
        </c:dLbls>
        <c:marker val="1"/>
        <c:smooth val="0"/>
        <c:axId val="402488432"/>
        <c:axId val="402492744"/>
      </c:lineChart>
      <c:catAx>
        <c:axId val="40248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492744"/>
        <c:crosses val="autoZero"/>
        <c:auto val="1"/>
        <c:lblAlgn val="ctr"/>
        <c:lblOffset val="100"/>
        <c:tickLblSkip val="1"/>
        <c:tickMarkSkip val="1"/>
        <c:noMultiLvlLbl val="0"/>
      </c:catAx>
      <c:valAx>
        <c:axId val="402492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48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3488</c:v>
                </c:pt>
                <c:pt idx="5">
                  <c:v>3336</c:v>
                </c:pt>
                <c:pt idx="8">
                  <c:v>3315</c:v>
                </c:pt>
                <c:pt idx="11">
                  <c:v>3404</c:v>
                </c:pt>
                <c:pt idx="14">
                  <c:v>3638</c:v>
                </c:pt>
              </c:numCache>
            </c:numRef>
          </c:val>
          <c:extLst xmlns:c16r2="http://schemas.microsoft.com/office/drawing/2015/06/chart">
            <c:ext xmlns:c16="http://schemas.microsoft.com/office/drawing/2014/chart" uri="{C3380CC4-5D6E-409C-BE32-E72D297353CC}">
              <c16:uniqueId val="{00000000-532C-440C-B70C-DA759CC91C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73</c:v>
                </c:pt>
                <c:pt idx="5">
                  <c:v>69</c:v>
                </c:pt>
                <c:pt idx="8">
                  <c:v>66</c:v>
                </c:pt>
                <c:pt idx="11">
                  <c:v>52</c:v>
                </c:pt>
                <c:pt idx="14">
                  <c:v>38</c:v>
                </c:pt>
              </c:numCache>
            </c:numRef>
          </c:val>
          <c:extLst xmlns:c16r2="http://schemas.microsoft.com/office/drawing/2015/06/chart">
            <c:ext xmlns:c16="http://schemas.microsoft.com/office/drawing/2014/chart" uri="{C3380CC4-5D6E-409C-BE32-E72D297353CC}">
              <c16:uniqueId val="{00000001-532C-440C-B70C-DA759CC91C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1625</c:v>
                </c:pt>
                <c:pt idx="5">
                  <c:v>1759</c:v>
                </c:pt>
                <c:pt idx="8">
                  <c:v>1583</c:v>
                </c:pt>
                <c:pt idx="11">
                  <c:v>1771</c:v>
                </c:pt>
                <c:pt idx="14">
                  <c:v>2253</c:v>
                </c:pt>
              </c:numCache>
            </c:numRef>
          </c:val>
          <c:extLst xmlns:c16r2="http://schemas.microsoft.com/office/drawing/2015/06/chart">
            <c:ext xmlns:c16="http://schemas.microsoft.com/office/drawing/2014/chart" uri="{C3380CC4-5D6E-409C-BE32-E72D297353CC}">
              <c16:uniqueId val="{00000002-532C-440C-B70C-DA759CC91C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2C-440C-B70C-DA759CC91C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32C-440C-B70C-DA759CC91C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32C-440C-B70C-DA759CC91C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417</c:v>
                </c:pt>
                <c:pt idx="3">
                  <c:v>378</c:v>
                </c:pt>
                <c:pt idx="6">
                  <c:v>337</c:v>
                </c:pt>
                <c:pt idx="9">
                  <c:v>302</c:v>
                </c:pt>
                <c:pt idx="12">
                  <c:v>319</c:v>
                </c:pt>
              </c:numCache>
            </c:numRef>
          </c:val>
          <c:extLst xmlns:c16r2="http://schemas.microsoft.com/office/drawing/2015/06/chart">
            <c:ext xmlns:c16="http://schemas.microsoft.com/office/drawing/2014/chart" uri="{C3380CC4-5D6E-409C-BE32-E72D297353CC}">
              <c16:uniqueId val="{00000006-532C-440C-B70C-DA759CC91C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237</c:v>
                </c:pt>
                <c:pt idx="3">
                  <c:v>261</c:v>
                </c:pt>
                <c:pt idx="6">
                  <c:v>252</c:v>
                </c:pt>
                <c:pt idx="9">
                  <c:v>217</c:v>
                </c:pt>
                <c:pt idx="12">
                  <c:v>187</c:v>
                </c:pt>
              </c:numCache>
            </c:numRef>
          </c:val>
          <c:extLst xmlns:c16r2="http://schemas.microsoft.com/office/drawing/2015/06/chart">
            <c:ext xmlns:c16="http://schemas.microsoft.com/office/drawing/2014/chart" uri="{C3380CC4-5D6E-409C-BE32-E72D297353CC}">
              <c16:uniqueId val="{00000007-532C-440C-B70C-DA759CC91C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2345</c:v>
                </c:pt>
                <c:pt idx="3">
                  <c:v>2153</c:v>
                </c:pt>
                <c:pt idx="6">
                  <c:v>1974</c:v>
                </c:pt>
                <c:pt idx="9">
                  <c:v>1831</c:v>
                </c:pt>
                <c:pt idx="12">
                  <c:v>1857</c:v>
                </c:pt>
              </c:numCache>
            </c:numRef>
          </c:val>
          <c:extLst xmlns:c16r2="http://schemas.microsoft.com/office/drawing/2015/06/chart">
            <c:ext xmlns:c16="http://schemas.microsoft.com/office/drawing/2014/chart" uri="{C3380CC4-5D6E-409C-BE32-E72D297353CC}">
              <c16:uniqueId val="{00000008-532C-440C-B70C-DA759CC91C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32C-440C-B70C-DA759CC91C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2621</c:v>
                </c:pt>
                <c:pt idx="3">
                  <c:v>2239</c:v>
                </c:pt>
                <c:pt idx="6">
                  <c:v>1982</c:v>
                </c:pt>
                <c:pt idx="9">
                  <c:v>2145</c:v>
                </c:pt>
                <c:pt idx="12">
                  <c:v>2525</c:v>
                </c:pt>
              </c:numCache>
            </c:numRef>
          </c:val>
          <c:extLst xmlns:c16r2="http://schemas.microsoft.com/office/drawing/2015/06/chart">
            <c:ext xmlns:c16="http://schemas.microsoft.com/office/drawing/2014/chart" uri="{C3380CC4-5D6E-409C-BE32-E72D297353CC}">
              <c16:uniqueId val="{0000000A-532C-440C-B70C-DA759CC91C00}"/>
            </c:ext>
          </c:extLst>
        </c:ser>
        <c:dLbls>
          <c:showLegendKey val="0"/>
          <c:showVal val="0"/>
          <c:showCatName val="0"/>
          <c:showSerName val="0"/>
          <c:showPercent val="0"/>
          <c:showBubbleSize val="0"/>
        </c:dLbls>
        <c:gapWidth val="100"/>
        <c:overlap val="100"/>
        <c:axId val="402486864"/>
        <c:axId val="402485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434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32C-440C-B70C-DA759CC91C00}"/>
            </c:ext>
          </c:extLst>
        </c:ser>
        <c:dLbls>
          <c:showLegendKey val="0"/>
          <c:showVal val="0"/>
          <c:showCatName val="0"/>
          <c:showSerName val="0"/>
          <c:showPercent val="0"/>
          <c:showBubbleSize val="0"/>
        </c:dLbls>
        <c:marker val="1"/>
        <c:smooth val="0"/>
        <c:axId val="402486864"/>
        <c:axId val="402485688"/>
      </c:lineChart>
      <c:catAx>
        <c:axId val="40248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2485688"/>
        <c:crosses val="autoZero"/>
        <c:auto val="1"/>
        <c:lblAlgn val="ctr"/>
        <c:lblOffset val="100"/>
        <c:tickLblSkip val="1"/>
        <c:tickMarkSkip val="1"/>
        <c:noMultiLvlLbl val="0"/>
      </c:catAx>
      <c:valAx>
        <c:axId val="402485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48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1523</c:v>
                </c:pt>
                <c:pt idx="1">
                  <c:v>1625</c:v>
                </c:pt>
                <c:pt idx="2">
                  <c:v>1572</c:v>
                </c:pt>
              </c:numCache>
            </c:numRef>
          </c:val>
          <c:extLst xmlns:c16r2="http://schemas.microsoft.com/office/drawing/2015/06/chart">
            <c:ext xmlns:c16="http://schemas.microsoft.com/office/drawing/2014/chart" uri="{C3380CC4-5D6E-409C-BE32-E72D297353CC}">
              <c16:uniqueId val="{00000000-1D33-4584-9414-C11F0AA23F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136</c:v>
                </c:pt>
                <c:pt idx="1">
                  <c:v>236</c:v>
                </c:pt>
                <c:pt idx="2">
                  <c:v>236</c:v>
                </c:pt>
              </c:numCache>
            </c:numRef>
          </c:val>
          <c:extLst xmlns:c16r2="http://schemas.microsoft.com/office/drawing/2015/06/chart">
            <c:ext xmlns:c16="http://schemas.microsoft.com/office/drawing/2014/chart" uri="{C3380CC4-5D6E-409C-BE32-E72D297353CC}">
              <c16:uniqueId val="{00000001-1D33-4584-9414-C11F0AA23F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98</c:v>
                </c:pt>
                <c:pt idx="1">
                  <c:v>87</c:v>
                </c:pt>
                <c:pt idx="2">
                  <c:v>303</c:v>
                </c:pt>
              </c:numCache>
            </c:numRef>
          </c:val>
          <c:extLst xmlns:c16r2="http://schemas.microsoft.com/office/drawing/2015/06/chart">
            <c:ext xmlns:c16="http://schemas.microsoft.com/office/drawing/2014/chart" uri="{C3380CC4-5D6E-409C-BE32-E72D297353CC}">
              <c16:uniqueId val="{00000002-1D33-4584-9414-C11F0AA23F3A}"/>
            </c:ext>
          </c:extLst>
        </c:ser>
        <c:dLbls>
          <c:showLegendKey val="0"/>
          <c:showVal val="0"/>
          <c:showCatName val="0"/>
          <c:showSerName val="0"/>
          <c:showPercent val="0"/>
          <c:showBubbleSize val="0"/>
        </c:dLbls>
        <c:gapWidth val="120"/>
        <c:overlap val="100"/>
        <c:axId val="402486472"/>
        <c:axId val="402487256"/>
      </c:barChart>
      <c:catAx>
        <c:axId val="402486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2487256"/>
        <c:crosses val="autoZero"/>
        <c:auto val="1"/>
        <c:lblAlgn val="ctr"/>
        <c:lblOffset val="100"/>
        <c:tickLblSkip val="1"/>
        <c:tickMarkSkip val="1"/>
        <c:noMultiLvlLbl val="0"/>
      </c:catAx>
      <c:valAx>
        <c:axId val="402487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2486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初頭から積極的に起債事業を実施したこと及び鳥取県西部地震による貸付金の借り入れなどの結果、財政規模に比べて多額の公債費となっていたが、現在は公債費の償還ピークが過ぎ、行財政改革以降の地方債抑制や繰上償還、震災に対する貸付金の借換えなどにより実質公債費比率は年々減少傾向に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年度決算以降も実質公債費比率の分子は減少していく見込みである。今後も計画的な地方債の発行に努め、財政健全化を図る。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初頭から積極的に起債事業を実施したこと及び鳥取県西部地震による貸付金の借り入れなどの結果、財政規模に比べて多い地方債残高となっていた。現在は、行財政改革以降の地方債抑制により地方債残高が減少し、将来負担額は下がってきている。また、充当可能財源等については、財政調整基金等への積み増しの結果、全体で将来負担額より多くなっている。今まで財政再建の為に公共投資を抑制してきたことから、今後は遅れている公共投資を積極的に行うこととしている。</a:t>
          </a:r>
          <a:endParaRPr lang="ja-JP" altLang="ja-JP" sz="1400">
            <a:effectLst/>
          </a:endParaRPr>
        </a:p>
        <a:p>
          <a:r>
            <a:rPr kumimoji="1" lang="ja-JP" altLang="ja-JP" sz="1100">
              <a:solidFill>
                <a:schemeClr val="dk1"/>
              </a:solidFill>
              <a:effectLst/>
              <a:latin typeface="+mn-lt"/>
              <a:ea typeface="+mn-ea"/>
              <a:cs typeface="+mn-cs"/>
            </a:rPr>
            <a:t>　将来負担額は増加する見込みではあるが計画的な地方債の発行に努め、今後も財政健全化に努める。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基金全体としては年々増加傾向にある。これは、今後公共施設の更新・維持管理に費用がかかることが見込まれるため、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度に「公共施設等長寿命化基金」を設置し、基金への積み立てを行ったことによる増加が大きな要因である。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今後は、日野町公共施設等長寿命化計画に基づき、将来の設備更新に充てる財源として、基金積立を行っていく。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・公共施設等長寿命化基金：公共施設等の長寿命化を図るための修繕、改修等及び除却に要する経費に充てる。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・町営バス購入等基金：町営バスの購入資金等に充てる。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・観光振興基金：町観光振興のための経費に充てる。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年度に大幅に増額している。これは、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年度に設置した公共施設等長寿命化基金への積立金が大部分を占める。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町財政推計に基づいて見込まれる事業の財源として充てていく。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億円を積み立てたものの、近年は残高約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億円を基準に基金の安定的な運営に努める。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億円を積み立てたことによる増。近年、積極的設備投資を行ったため、今後の公債費の増加を見込んで積み立てを行った。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今後、増加見込みの公債費の財源として充てることとしている。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
3,240
133.98
3,837,539
3,565,892
258,871
2,137,885
2,524,681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46.79</a:t>
          </a:r>
          <a:r>
            <a:rPr kumimoji="1" lang="ja-JP" altLang="ja-JP" sz="1100">
              <a:solidFill>
                <a:schemeClr val="dk1"/>
              </a:solidFill>
              <a:effectLst/>
              <a:latin typeface="+mn-lt"/>
              <a:ea typeface="+mn-ea"/>
              <a:cs typeface="+mn-cs"/>
            </a:rPr>
            <a:t>％）に加え、町内に中心となる産業がないこと等により、財政基盤が弱く、類似団体平均を下回る状態が続いている。平成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年度から行財政改革に取り組んでおり、歳入の確保、定数管理・給与の適正化をはじめ、徹底した歳出削減を実施している。今後も更なる行財政改革に取り組み、歳入確保に努める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100754</xdr:rowOff>
    </xdr:from>
    <xdr:to>
      <xdr:col>23</xdr:col>
      <xdr:colOff>133350</xdr:colOff>
      <xdr:row>44</xdr:row>
      <xdr:rowOff>100754</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114800" y="76445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100754</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3225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108796</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flipV="1">
          <a:off x="2336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17780</xdr:rowOff>
    </xdr:from>
    <xdr:to>
      <xdr:col>15</xdr:col>
      <xdr:colOff>133350</xdr:colOff>
      <xdr:row>44</xdr:row>
      <xdr:rowOff>119380</xdr:rowOff>
    </xdr:to>
    <xdr:sp macro="" textlink="">
      <xdr:nvSpPr>
        <xdr:cNvPr id="75" name="フローチャート: 判断 74">
          <a:extLst>
            <a:ext uri="{FF2B5EF4-FFF2-40B4-BE49-F238E27FC236}">
              <a16:creationId xmlns="" xmlns:a16="http://schemas.microsoft.com/office/drawing/2014/main" id="{00000000-0008-0000-0300-00004B000000}"/>
            </a:ext>
          </a:extLst>
        </xdr:cNvPr>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129557</xdr:rowOff>
    </xdr:from>
    <xdr:ext cx="7620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2844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108796</xdr:rowOff>
    </xdr:from>
    <xdr:to>
      <xdr:col>11</xdr:col>
      <xdr:colOff>31750</xdr:colOff>
      <xdr:row>44</xdr:row>
      <xdr:rowOff>108796</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a:off x="1447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161731</xdr:rowOff>
    </xdr:from>
    <xdr:ext cx="762000" cy="259045"/>
    <xdr:sp macro="" textlink="">
      <xdr:nvSpPr>
        <xdr:cNvPr id="88" name="財政力該当値テキスト">
          <a:extLst>
            <a:ext uri="{FF2B5EF4-FFF2-40B4-BE49-F238E27FC236}">
              <a16:creationId xmlns="" xmlns:a16="http://schemas.microsoft.com/office/drawing/2014/main" id="{00000000-0008-0000-0300-000058000000}"/>
            </a:ext>
          </a:extLst>
        </xdr:cNvPr>
        <xdr:cNvSpPr txBox="1"/>
      </xdr:nvSpPr>
      <xdr:spPr>
        <a:xfrm>
          <a:off x="50419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49954</xdr:rowOff>
    </xdr:from>
    <xdr:to>
      <xdr:col>15</xdr:col>
      <xdr:colOff>133350</xdr:colOff>
      <xdr:row>44</xdr:row>
      <xdr:rowOff>151554</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144373</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することにより、義務的経費の削減に努めているが類似団体平均に比べ高い数値となっている。大きな要因としては、公債費があげられるが、繰り上げ償還等を実施してもすぐに下げられるものではないため、今後も事務事業の見直しを行いながら経常経費の削減を図る。ま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年度から福祉事務所を設置したことから、扶助費が大幅に増加していることや臨時財政対策債の借り入れを抑制した影響もあるが、昨年度と比較すると比率は改善され</a:t>
          </a:r>
          <a:r>
            <a:rPr kumimoji="1" lang="ja-JP" altLang="en-US" sz="1100">
              <a:solidFill>
                <a:schemeClr val="dk1"/>
              </a:solidFill>
              <a:effectLst/>
              <a:latin typeface="+mn-lt"/>
              <a:ea typeface="+mn-ea"/>
              <a:cs typeface="+mn-cs"/>
            </a:rPr>
            <a:t>、類似団体とほぼ水準の数値となった。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122101</xdr:rowOff>
    </xdr:from>
    <xdr:to>
      <xdr:col>23</xdr:col>
      <xdr:colOff>133350</xdr:colOff>
      <xdr:row>65</xdr:row>
      <xdr:rowOff>43724</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flipV="1">
          <a:off x="4114800" y="11094901"/>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43724</xdr:rowOff>
    </xdr:from>
    <xdr:to>
      <xdr:col>19</xdr:col>
      <xdr:colOff>133350</xdr:colOff>
      <xdr:row>66</xdr:row>
      <xdr:rowOff>30843</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flipV="1">
          <a:off x="3225800" y="1118797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123009</xdr:rowOff>
    </xdr:from>
    <xdr:to>
      <xdr:col>15</xdr:col>
      <xdr:colOff>82550</xdr:colOff>
      <xdr:row>66</xdr:row>
      <xdr:rowOff>30843</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a:off x="2336800" y="1126725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118654</xdr:rowOff>
    </xdr:from>
    <xdr:to>
      <xdr:col>15</xdr:col>
      <xdr:colOff>133350</xdr:colOff>
      <xdr:row>64</xdr:row>
      <xdr:rowOff>48804</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3175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58981</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2844800" y="1068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123009</xdr:rowOff>
    </xdr:to>
    <xdr:cxnSp macro="">
      <xdr:nvCxnSpPr>
        <xdr:cNvPr id="142" name="直線コネクタ 141">
          <a:extLst>
            <a:ext uri="{FF2B5EF4-FFF2-40B4-BE49-F238E27FC236}">
              <a16:creationId xmlns="" xmlns:a16="http://schemas.microsoft.com/office/drawing/2014/main" id="{00000000-0008-0000-0300-00008E000000}"/>
            </a:ext>
          </a:extLst>
        </xdr:cNvPr>
        <xdr:cNvCxnSpPr/>
      </xdr:nvCxnSpPr>
      <xdr:spPr>
        <a:xfrm>
          <a:off x="1447800" y="1122934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81643</xdr:rowOff>
    </xdr:from>
    <xdr:to>
      <xdr:col>11</xdr:col>
      <xdr:colOff>82550</xdr:colOff>
      <xdr:row>65</xdr:row>
      <xdr:rowOff>11793</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2286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21970</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955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125549</xdr:rowOff>
    </xdr:from>
    <xdr:to>
      <xdr:col>7</xdr:col>
      <xdr:colOff>31750</xdr:colOff>
      <xdr:row>64</xdr:row>
      <xdr:rowOff>55699</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1397000" y="10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65876</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066800" y="1069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71301</xdr:rowOff>
    </xdr:from>
    <xdr:to>
      <xdr:col>23</xdr:col>
      <xdr:colOff>184150</xdr:colOff>
      <xdr:row>65</xdr:row>
      <xdr:rowOff>1451</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9022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43378</xdr:rowOff>
    </xdr:from>
    <xdr:ext cx="762000" cy="259045"/>
    <xdr:sp macro="" textlink="">
      <xdr:nvSpPr>
        <xdr:cNvPr id="153" name="財政構造の弾力性該当値テキスト">
          <a:extLst>
            <a:ext uri="{FF2B5EF4-FFF2-40B4-BE49-F238E27FC236}">
              <a16:creationId xmlns="" xmlns:a16="http://schemas.microsoft.com/office/drawing/2014/main" id="{00000000-0008-0000-0300-000099000000}"/>
            </a:ext>
          </a:extLst>
        </xdr:cNvPr>
        <xdr:cNvSpPr txBox="1"/>
      </xdr:nvSpPr>
      <xdr:spPr>
        <a:xfrm>
          <a:off x="5041900" y="1101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164374</xdr:rowOff>
    </xdr:from>
    <xdr:to>
      <xdr:col>19</xdr:col>
      <xdr:colOff>184150</xdr:colOff>
      <xdr:row>65</xdr:row>
      <xdr:rowOff>94524</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064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79301</xdr:rowOff>
    </xdr:from>
    <xdr:ext cx="7366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3733800" y="1122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151493</xdr:rowOff>
    </xdr:from>
    <xdr:to>
      <xdr:col>15</xdr:col>
      <xdr:colOff>133350</xdr:colOff>
      <xdr:row>66</xdr:row>
      <xdr:rowOff>81643</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3175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66420</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2844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72209</xdr:rowOff>
    </xdr:from>
    <xdr:to>
      <xdr:col>11</xdr:col>
      <xdr:colOff>82550</xdr:colOff>
      <xdr:row>66</xdr:row>
      <xdr:rowOff>2359</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22860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158586</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955800" y="1130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類似団体に比べ人口１人当たり人件費・物件費等決算額は低くなっている。これは平成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年度から行財政改革に取り組んでおり、職員給与のカットや退職者不補充等による職員数の削減をはじめ、事業の見直しによる徹底した歳出削減を実施したことによるものである。平成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年度は前年度と比較し</a:t>
          </a:r>
          <a:r>
            <a:rPr kumimoji="1" lang="ja-JP" altLang="en-US" sz="1100">
              <a:solidFill>
                <a:schemeClr val="dk1"/>
              </a:solidFill>
              <a:effectLst/>
              <a:latin typeface="+mn-lt"/>
              <a:ea typeface="+mn-ea"/>
              <a:cs typeface="+mn-cs"/>
            </a:rPr>
            <a:t>同程度の決算額と</a:t>
          </a:r>
          <a:r>
            <a:rPr kumimoji="1" lang="ja-JP" altLang="ja-JP" sz="1100">
              <a:solidFill>
                <a:schemeClr val="dk1"/>
              </a:solidFill>
              <a:effectLst/>
              <a:latin typeface="+mn-lt"/>
              <a:ea typeface="+mn-ea"/>
              <a:cs typeface="+mn-cs"/>
            </a:rPr>
            <a:t>なった。</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地域創生による事業展開やマイナンバーシステムの運用やセキュリティ対策などによ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、物件費は上昇傾向となる見込みである</a:t>
          </a:r>
          <a:r>
            <a:rPr kumimoji="1" lang="ja-JP" altLang="en-US" sz="1100">
              <a:solidFill>
                <a:schemeClr val="dk1"/>
              </a:solidFill>
              <a:effectLst/>
              <a:latin typeface="+mn-lt"/>
              <a:ea typeface="+mn-ea"/>
              <a:cs typeface="+mn-cs"/>
            </a:rPr>
            <a:t>ので、</a:t>
          </a:r>
          <a:r>
            <a:rPr kumimoji="1" lang="ja-JP" altLang="ja-JP" sz="1100">
              <a:solidFill>
                <a:schemeClr val="dk1"/>
              </a:solidFill>
              <a:effectLst/>
              <a:latin typeface="+mn-lt"/>
              <a:ea typeface="+mn-ea"/>
              <a:cs typeface="+mn-cs"/>
            </a:rPr>
            <a:t>更なる事務事業の見直しによる徹底した歳出削減に努める必要がある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34201</xdr:rowOff>
    </xdr:from>
    <xdr:to>
      <xdr:col>23</xdr:col>
      <xdr:colOff>133350</xdr:colOff>
      <xdr:row>82</xdr:row>
      <xdr:rowOff>36995</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flipV="1">
          <a:off x="4114800" y="14093101"/>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16762</xdr:rowOff>
    </xdr:from>
    <xdr:to>
      <xdr:col>19</xdr:col>
      <xdr:colOff>133350</xdr:colOff>
      <xdr:row>82</xdr:row>
      <xdr:rowOff>36995</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3225800" y="14075662"/>
          <a:ext cx="889000" cy="2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150592</xdr:rowOff>
    </xdr:from>
    <xdr:to>
      <xdr:col>15</xdr:col>
      <xdr:colOff>82550</xdr:colOff>
      <xdr:row>82</xdr:row>
      <xdr:rowOff>16762</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2336800" y="14038042"/>
          <a:ext cx="889000" cy="3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121521</xdr:rowOff>
    </xdr:from>
    <xdr:to>
      <xdr:col>11</xdr:col>
      <xdr:colOff>31750</xdr:colOff>
      <xdr:row>81</xdr:row>
      <xdr:rowOff>150592</xdr:rowOff>
    </xdr:to>
    <xdr:cxnSp macro="">
      <xdr:nvCxnSpPr>
        <xdr:cNvPr id="206" name="直線コネクタ 205">
          <a:extLst>
            <a:ext uri="{FF2B5EF4-FFF2-40B4-BE49-F238E27FC236}">
              <a16:creationId xmlns="" xmlns:a16="http://schemas.microsoft.com/office/drawing/2014/main" id="{00000000-0008-0000-0300-0000CE000000}"/>
            </a:ext>
          </a:extLst>
        </xdr:cNvPr>
        <xdr:cNvCxnSpPr/>
      </xdr:nvCxnSpPr>
      <xdr:spPr>
        <a:xfrm>
          <a:off x="1447800" y="14008971"/>
          <a:ext cx="8890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7338</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955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9" name="フローチャート: 判断 208">
          <a:extLst>
            <a:ext uri="{FF2B5EF4-FFF2-40B4-BE49-F238E27FC236}">
              <a16:creationId xmlns="" xmlns:a16="http://schemas.microsoft.com/office/drawing/2014/main" id="{00000000-0008-0000-0300-0000D1000000}"/>
            </a:ext>
          </a:extLst>
        </xdr:cNvPr>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155120</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066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154851</xdr:rowOff>
    </xdr:from>
    <xdr:to>
      <xdr:col>23</xdr:col>
      <xdr:colOff>184150</xdr:colOff>
      <xdr:row>82</xdr:row>
      <xdr:rowOff>85001</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902200" y="1404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171378</xdr:rowOff>
    </xdr:from>
    <xdr:ext cx="762000" cy="259045"/>
    <xdr:sp macro="" textlink="">
      <xdr:nvSpPr>
        <xdr:cNvPr id="217" name="人件費・物件費等の状況該当値テキスト">
          <a:extLst>
            <a:ext uri="{FF2B5EF4-FFF2-40B4-BE49-F238E27FC236}">
              <a16:creationId xmlns="" xmlns:a16="http://schemas.microsoft.com/office/drawing/2014/main" id="{00000000-0008-0000-0300-0000D9000000}"/>
            </a:ext>
          </a:extLst>
        </xdr:cNvPr>
        <xdr:cNvSpPr txBox="1"/>
      </xdr:nvSpPr>
      <xdr:spPr>
        <a:xfrm>
          <a:off x="5041900" y="1388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157645</xdr:rowOff>
    </xdr:from>
    <xdr:to>
      <xdr:col>19</xdr:col>
      <xdr:colOff>184150</xdr:colOff>
      <xdr:row>82</xdr:row>
      <xdr:rowOff>87795</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4064000" y="140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97972</xdr:rowOff>
    </xdr:from>
    <xdr:ext cx="7366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3733800" y="13813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137412</xdr:rowOff>
    </xdr:from>
    <xdr:to>
      <xdr:col>15</xdr:col>
      <xdr:colOff>133350</xdr:colOff>
      <xdr:row>82</xdr:row>
      <xdr:rowOff>67562</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3175000" y="1402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77739</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2844800" y="137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99792</xdr:rowOff>
    </xdr:from>
    <xdr:to>
      <xdr:col>11</xdr:col>
      <xdr:colOff>82550</xdr:colOff>
      <xdr:row>82</xdr:row>
      <xdr:rowOff>29942</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2286000" y="139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40119</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955800" y="1375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70721</xdr:rowOff>
    </xdr:from>
    <xdr:to>
      <xdr:col>7</xdr:col>
      <xdr:colOff>31750</xdr:colOff>
      <xdr:row>82</xdr:row>
      <xdr:rowOff>871</xdr:rowOff>
    </xdr:to>
    <xdr:sp macro="" textlink="">
      <xdr:nvSpPr>
        <xdr:cNvPr id="224" name="楕円 223">
          <a:extLst>
            <a:ext uri="{FF2B5EF4-FFF2-40B4-BE49-F238E27FC236}">
              <a16:creationId xmlns="" xmlns:a16="http://schemas.microsoft.com/office/drawing/2014/main" id="{00000000-0008-0000-0300-0000E0000000}"/>
            </a:ext>
          </a:extLst>
        </xdr:cNvPr>
        <xdr:cNvSpPr/>
      </xdr:nvSpPr>
      <xdr:spPr>
        <a:xfrm>
          <a:off x="1397000" y="139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11048</xdr:rowOff>
    </xdr:from>
    <xdr:ext cx="762000" cy="259045"/>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066800" y="137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年度まで職員の給与カットを実施してきたことにより類似団体より低い数字になっているが、今後も職員の定数管理・給与の適正化に努めていく。平成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90.9</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、前年度と同数値となった。</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％下回っている。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86043</xdr:rowOff>
    </xdr:from>
    <xdr:to>
      <xdr:col>81</xdr:col>
      <xdr:colOff>44450</xdr:colOff>
      <xdr:row>85</xdr:row>
      <xdr:rowOff>86043</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179800" y="14659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86043</xdr:rowOff>
    </xdr:from>
    <xdr:to>
      <xdr:col>77</xdr:col>
      <xdr:colOff>44450</xdr:colOff>
      <xdr:row>85</xdr:row>
      <xdr:rowOff>152400</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flipV="1">
          <a:off x="15290800" y="1465929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43814</xdr:rowOff>
    </xdr:from>
    <xdr:to>
      <xdr:col>72</xdr:col>
      <xdr:colOff>203200</xdr:colOff>
      <xdr:row>85</xdr:row>
      <xdr:rowOff>152400</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4401800" y="14617064"/>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43814</xdr:rowOff>
    </xdr:from>
    <xdr:to>
      <xdr:col>68</xdr:col>
      <xdr:colOff>152400</xdr:colOff>
      <xdr:row>85</xdr:row>
      <xdr:rowOff>140336</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3512800" y="14617064"/>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35243</xdr:rowOff>
    </xdr:from>
    <xdr:to>
      <xdr:col>81</xdr:col>
      <xdr:colOff>95250</xdr:colOff>
      <xdr:row>85</xdr:row>
      <xdr:rowOff>136843</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9672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51770</xdr:rowOff>
    </xdr:from>
    <xdr:ext cx="762000" cy="259045"/>
    <xdr:sp macro="" textlink="">
      <xdr:nvSpPr>
        <xdr:cNvPr id="275" name="給与水準   （国との比較）該当値テキスト">
          <a:extLst>
            <a:ext uri="{FF2B5EF4-FFF2-40B4-BE49-F238E27FC236}">
              <a16:creationId xmlns="" xmlns:a16="http://schemas.microsoft.com/office/drawing/2014/main" id="{00000000-0008-0000-0300-000013010000}"/>
            </a:ext>
          </a:extLst>
        </xdr:cNvPr>
        <xdr:cNvSpPr txBox="1"/>
      </xdr:nvSpPr>
      <xdr:spPr>
        <a:xfrm>
          <a:off x="17106900" y="1445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35243</xdr:rowOff>
    </xdr:from>
    <xdr:to>
      <xdr:col>77</xdr:col>
      <xdr:colOff>95250</xdr:colOff>
      <xdr:row>85</xdr:row>
      <xdr:rowOff>136843</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129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147020</xdr:rowOff>
    </xdr:from>
    <xdr:ext cx="7366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798800" y="1437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164464</xdr:rowOff>
    </xdr:from>
    <xdr:to>
      <xdr:col>68</xdr:col>
      <xdr:colOff>203200</xdr:colOff>
      <xdr:row>85</xdr:row>
      <xdr:rowOff>94614</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4351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104791</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020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89536</xdr:rowOff>
    </xdr:from>
    <xdr:to>
      <xdr:col>64</xdr:col>
      <xdr:colOff>152400</xdr:colOff>
      <xdr:row>86</xdr:row>
      <xdr:rowOff>19686</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3462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29863</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131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退職者不補充等による職員数の削減などの行財政改革への取り組みを行っており、類似団体に比べ人口千人当たりの職員数は低くなっている。過疎地域に位置する本町では、全国平均を大きく上回る少子高齢化に加え、町内に中心となる産業がないこと等により、今後も人口が減少すると見込まれる。今後は更なる事務事業の見直しなどにより、適切な職員の定数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23584</xdr:rowOff>
    </xdr:from>
    <xdr:to>
      <xdr:col>81</xdr:col>
      <xdr:colOff>44450</xdr:colOff>
      <xdr:row>61</xdr:row>
      <xdr:rowOff>35408</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179800" y="10482034"/>
          <a:ext cx="8382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23584</xdr:rowOff>
    </xdr:from>
    <xdr:to>
      <xdr:col>77</xdr:col>
      <xdr:colOff>44450</xdr:colOff>
      <xdr:row>61</xdr:row>
      <xdr:rowOff>29616</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flipV="1">
          <a:off x="15290800" y="1048203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21895</xdr:rowOff>
    </xdr:from>
    <xdr:to>
      <xdr:col>72</xdr:col>
      <xdr:colOff>203200</xdr:colOff>
      <xdr:row>61</xdr:row>
      <xdr:rowOff>29616</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4401800" y="10480345"/>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164630</xdr:rowOff>
    </xdr:from>
    <xdr:to>
      <xdr:col>68</xdr:col>
      <xdr:colOff>152400</xdr:colOff>
      <xdr:row>61</xdr:row>
      <xdr:rowOff>21895</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3512800" y="10451630"/>
          <a:ext cx="8890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165092</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3131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156058</xdr:rowOff>
    </xdr:from>
    <xdr:to>
      <xdr:col>81</xdr:col>
      <xdr:colOff>95250</xdr:colOff>
      <xdr:row>61</xdr:row>
      <xdr:rowOff>86208</xdr:rowOff>
    </xdr:to>
    <xdr:sp macro="" textlink="">
      <xdr:nvSpPr>
        <xdr:cNvPr id="334" name="楕円 333">
          <a:extLst>
            <a:ext uri="{FF2B5EF4-FFF2-40B4-BE49-F238E27FC236}">
              <a16:creationId xmlns="" xmlns:a16="http://schemas.microsoft.com/office/drawing/2014/main" id="{00000000-0008-0000-0300-00004E010000}"/>
            </a:ext>
          </a:extLst>
        </xdr:cNvPr>
        <xdr:cNvSpPr/>
      </xdr:nvSpPr>
      <xdr:spPr>
        <a:xfrm>
          <a:off x="16967200" y="104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1135</xdr:rowOff>
    </xdr:from>
    <xdr:ext cx="762000" cy="259045"/>
    <xdr:sp macro="" textlink="">
      <xdr:nvSpPr>
        <xdr:cNvPr id="335" name="定員管理の状況該当値テキスト">
          <a:extLst>
            <a:ext uri="{FF2B5EF4-FFF2-40B4-BE49-F238E27FC236}">
              <a16:creationId xmlns="" xmlns:a16="http://schemas.microsoft.com/office/drawing/2014/main" id="{00000000-0008-0000-0300-00004F010000}"/>
            </a:ext>
          </a:extLst>
        </xdr:cNvPr>
        <xdr:cNvSpPr txBox="1"/>
      </xdr:nvSpPr>
      <xdr:spPr>
        <a:xfrm>
          <a:off x="17106900" y="1028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144234</xdr:rowOff>
    </xdr:from>
    <xdr:to>
      <xdr:col>77</xdr:col>
      <xdr:colOff>95250</xdr:colOff>
      <xdr:row>61</xdr:row>
      <xdr:rowOff>74384</xdr:rowOff>
    </xdr:to>
    <xdr:sp macro="" textlink="">
      <xdr:nvSpPr>
        <xdr:cNvPr id="336" name="楕円 335">
          <a:extLst>
            <a:ext uri="{FF2B5EF4-FFF2-40B4-BE49-F238E27FC236}">
              <a16:creationId xmlns="" xmlns:a16="http://schemas.microsoft.com/office/drawing/2014/main" id="{00000000-0008-0000-0300-000050010000}"/>
            </a:ext>
          </a:extLst>
        </xdr:cNvPr>
        <xdr:cNvSpPr/>
      </xdr:nvSpPr>
      <xdr:spPr>
        <a:xfrm>
          <a:off x="16129000" y="104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84561</xdr:rowOff>
    </xdr:from>
    <xdr:ext cx="7366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798800" y="1020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150266</xdr:rowOff>
    </xdr:from>
    <xdr:to>
      <xdr:col>73</xdr:col>
      <xdr:colOff>44450</xdr:colOff>
      <xdr:row>61</xdr:row>
      <xdr:rowOff>80416</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5240000" y="104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65193</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909800" y="1052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142545</xdr:rowOff>
    </xdr:from>
    <xdr:to>
      <xdr:col>68</xdr:col>
      <xdr:colOff>203200</xdr:colOff>
      <xdr:row>61</xdr:row>
      <xdr:rowOff>72695</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4351000" y="104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82872</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4020800" y="101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113830</xdr:rowOff>
    </xdr:from>
    <xdr:to>
      <xdr:col>64</xdr:col>
      <xdr:colOff>152400</xdr:colOff>
      <xdr:row>61</xdr:row>
      <xdr:rowOff>43980</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3462000" y="104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54157</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3131800" y="1016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平成初頭から積極的に起債事業を実施したこと及び鳥取県西部地震による貸付金の借り入れなどの結果、財政規模に比べ多額の公債費となり、類似団体に比べかなり高い数値となっ</a:t>
          </a:r>
          <a:r>
            <a:rPr kumimoji="1" lang="ja-JP" altLang="en-US" sz="1100">
              <a:solidFill>
                <a:schemeClr val="dk1"/>
              </a:solidFill>
              <a:effectLst/>
              <a:latin typeface="+mn-lt"/>
              <a:ea typeface="+mn-ea"/>
              <a:cs typeface="+mn-cs"/>
            </a:rPr>
            <a:t>た時期もあった</a:t>
          </a:r>
          <a:r>
            <a:rPr kumimoji="1" lang="ja-JP" altLang="ja-JP" sz="1100">
              <a:solidFill>
                <a:schemeClr val="dk1"/>
              </a:solidFill>
              <a:effectLst/>
              <a:latin typeface="+mn-lt"/>
              <a:ea typeface="+mn-ea"/>
              <a:cs typeface="+mn-cs"/>
            </a:rPr>
            <a:t>。現在は、公債費の償還ピークが過ぎ、行財政改革以降の地方債抑制や繰上償還、震災に対する貸付金の借換えなどにより実質公債費比率は年々減少傾向にある。</a:t>
          </a:r>
          <a:r>
            <a:rPr kumimoji="1" lang="ja-JP" altLang="en-US" sz="1100">
              <a:solidFill>
                <a:schemeClr val="dk1"/>
              </a:solidFill>
              <a:effectLst/>
              <a:latin typeface="+mn-lt"/>
              <a:ea typeface="+mn-ea"/>
              <a:cs typeface="+mn-cs"/>
            </a:rPr>
            <a:t>元利償還が進んたことにより公債費が減少、</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年度の単年では</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％になり、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ヵ年平均での比率は</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％となった。今後も引き続き適正な地方債の発行に努め、財政健全化を図る。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11430</xdr:rowOff>
    </xdr:from>
    <xdr:to>
      <xdr:col>81</xdr:col>
      <xdr:colOff>44450</xdr:colOff>
      <xdr:row>43</xdr:row>
      <xdr:rowOff>114554</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flipV="1">
          <a:off x="17018000" y="6526530"/>
          <a:ext cx="0" cy="9603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86631</xdr:rowOff>
    </xdr:from>
    <xdr:ext cx="762000" cy="259045"/>
    <xdr:sp macro="" textlink="">
      <xdr:nvSpPr>
        <xdr:cNvPr id="370" name="公債費負担の状況最小値テキスト">
          <a:extLst>
            <a:ext uri="{FF2B5EF4-FFF2-40B4-BE49-F238E27FC236}">
              <a16:creationId xmlns="" xmlns:a16="http://schemas.microsoft.com/office/drawing/2014/main" id="{00000000-0008-0000-0300-000072010000}"/>
            </a:ext>
          </a:extLst>
        </xdr:cNvPr>
        <xdr:cNvSpPr txBox="1"/>
      </xdr:nvSpPr>
      <xdr:spPr>
        <a:xfrm>
          <a:off x="17106900" y="74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114554</xdr:rowOff>
    </xdr:from>
    <xdr:to>
      <xdr:col>81</xdr:col>
      <xdr:colOff>133350</xdr:colOff>
      <xdr:row>43</xdr:row>
      <xdr:rowOff>114554</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6929100" y="74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97807</xdr:rowOff>
    </xdr:from>
    <xdr:ext cx="762000" cy="259045"/>
    <xdr:sp macro="" textlink="">
      <xdr:nvSpPr>
        <xdr:cNvPr id="372" name="公債費負担の状況最大値テキスト">
          <a:extLst>
            <a:ext uri="{FF2B5EF4-FFF2-40B4-BE49-F238E27FC236}">
              <a16:creationId xmlns="" xmlns:a16="http://schemas.microsoft.com/office/drawing/2014/main" id="{00000000-0008-0000-0300-000074010000}"/>
            </a:ext>
          </a:extLst>
        </xdr:cNvPr>
        <xdr:cNvSpPr txBox="1"/>
      </xdr:nvSpPr>
      <xdr:spPr>
        <a:xfrm>
          <a:off x="171069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11430</xdr:rowOff>
    </xdr:from>
    <xdr:to>
      <xdr:col>81</xdr:col>
      <xdr:colOff>133350</xdr:colOff>
      <xdr:row>38</xdr:row>
      <xdr:rowOff>11430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6929100" y="652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102616</xdr:rowOff>
    </xdr:from>
    <xdr:to>
      <xdr:col>81</xdr:col>
      <xdr:colOff>44450</xdr:colOff>
      <xdr:row>43</xdr:row>
      <xdr:rowOff>90424</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flipV="1">
          <a:off x="16179800" y="7303516"/>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5" name="公債費負担の状況平均値テキスト">
          <a:extLst>
            <a:ext uri="{FF2B5EF4-FFF2-40B4-BE49-F238E27FC236}">
              <a16:creationId xmlns="" xmlns:a16="http://schemas.microsoft.com/office/drawing/2014/main" id="{00000000-0008-0000-0300-000077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6" name="フローチャート: 判断 375">
          <a:extLst>
            <a:ext uri="{FF2B5EF4-FFF2-40B4-BE49-F238E27FC236}">
              <a16:creationId xmlns="" xmlns:a16="http://schemas.microsoft.com/office/drawing/2014/main" id="{00000000-0008-0000-0300-000078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90424</xdr:rowOff>
    </xdr:from>
    <xdr:to>
      <xdr:col>77</xdr:col>
      <xdr:colOff>44450</xdr:colOff>
      <xdr:row>44</xdr:row>
      <xdr:rowOff>54102</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flipV="1">
          <a:off x="15290800" y="746277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8" name="フローチャート: 判断 377">
          <a:extLst>
            <a:ext uri="{FF2B5EF4-FFF2-40B4-BE49-F238E27FC236}">
              <a16:creationId xmlns="" xmlns:a16="http://schemas.microsoft.com/office/drawing/2014/main" id="{00000000-0008-0000-0300-00007A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9" name="テキスト ボックス 378">
          <a:extLst>
            <a:ext uri="{FF2B5EF4-FFF2-40B4-BE49-F238E27FC236}">
              <a16:creationId xmlns="" xmlns:a16="http://schemas.microsoft.com/office/drawing/2014/main" id="{00000000-0008-0000-0300-00007B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54102</xdr:rowOff>
    </xdr:from>
    <xdr:to>
      <xdr:col>72</xdr:col>
      <xdr:colOff>203200</xdr:colOff>
      <xdr:row>44</xdr:row>
      <xdr:rowOff>140970</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4401800" y="75979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1" name="フローチャート: 判断 380">
          <a:extLst>
            <a:ext uri="{FF2B5EF4-FFF2-40B4-BE49-F238E27FC236}">
              <a16:creationId xmlns="" xmlns:a16="http://schemas.microsoft.com/office/drawing/2014/main" id="{00000000-0008-0000-0300-00007D010000}"/>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82" name="テキスト ボックス 381">
          <a:extLst>
            <a:ext uri="{FF2B5EF4-FFF2-40B4-BE49-F238E27FC236}">
              <a16:creationId xmlns="" xmlns:a16="http://schemas.microsoft.com/office/drawing/2014/main" id="{00000000-0008-0000-0300-00007E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140970</xdr:rowOff>
    </xdr:from>
    <xdr:to>
      <xdr:col>68</xdr:col>
      <xdr:colOff>152400</xdr:colOff>
      <xdr:row>45</xdr:row>
      <xdr:rowOff>8128</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3512800" y="76847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51816</xdr:rowOff>
    </xdr:from>
    <xdr:to>
      <xdr:col>81</xdr:col>
      <xdr:colOff>95250</xdr:colOff>
      <xdr:row>42</xdr:row>
      <xdr:rowOff>153416</xdr:rowOff>
    </xdr:to>
    <xdr:sp macro="" textlink="">
      <xdr:nvSpPr>
        <xdr:cNvPr id="393" name="楕円 392">
          <a:extLst>
            <a:ext uri="{FF2B5EF4-FFF2-40B4-BE49-F238E27FC236}">
              <a16:creationId xmlns="" xmlns:a16="http://schemas.microsoft.com/office/drawing/2014/main" id="{00000000-0008-0000-0300-000089010000}"/>
            </a:ext>
          </a:extLst>
        </xdr:cNvPr>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23893</xdr:rowOff>
    </xdr:from>
    <xdr:ext cx="762000" cy="259045"/>
    <xdr:sp macro="" textlink="">
      <xdr:nvSpPr>
        <xdr:cNvPr id="394" name="公債費負担の状況該当値テキスト">
          <a:extLst>
            <a:ext uri="{FF2B5EF4-FFF2-40B4-BE49-F238E27FC236}">
              <a16:creationId xmlns="" xmlns:a16="http://schemas.microsoft.com/office/drawing/2014/main" id="{00000000-0008-0000-0300-00008A010000}"/>
            </a:ext>
          </a:extLst>
        </xdr:cNvPr>
        <xdr:cNvSpPr txBox="1"/>
      </xdr:nvSpPr>
      <xdr:spPr>
        <a:xfrm>
          <a:off x="17106900" y="72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39624</xdr:rowOff>
    </xdr:from>
    <xdr:to>
      <xdr:col>77</xdr:col>
      <xdr:colOff>95250</xdr:colOff>
      <xdr:row>43</xdr:row>
      <xdr:rowOff>141224</xdr:rowOff>
    </xdr:to>
    <xdr:sp macro="" textlink="">
      <xdr:nvSpPr>
        <xdr:cNvPr id="395" name="楕円 394">
          <a:extLst>
            <a:ext uri="{FF2B5EF4-FFF2-40B4-BE49-F238E27FC236}">
              <a16:creationId xmlns="" xmlns:a16="http://schemas.microsoft.com/office/drawing/2014/main" id="{00000000-0008-0000-0300-00008B010000}"/>
            </a:ext>
          </a:extLst>
        </xdr:cNvPr>
        <xdr:cNvSpPr/>
      </xdr:nvSpPr>
      <xdr:spPr>
        <a:xfrm>
          <a:off x="16129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126001</xdr:rowOff>
    </xdr:from>
    <xdr:ext cx="7366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798800" y="749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3302</xdr:rowOff>
    </xdr:from>
    <xdr:to>
      <xdr:col>73</xdr:col>
      <xdr:colOff>44450</xdr:colOff>
      <xdr:row>44</xdr:row>
      <xdr:rowOff>104902</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52400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89679</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909800" y="76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90170</xdr:rowOff>
    </xdr:from>
    <xdr:to>
      <xdr:col>68</xdr:col>
      <xdr:colOff>203200</xdr:colOff>
      <xdr:row>45</xdr:row>
      <xdr:rowOff>20320</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4351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5097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020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128778</xdr:rowOff>
    </xdr:from>
    <xdr:to>
      <xdr:col>64</xdr:col>
      <xdr:colOff>152400</xdr:colOff>
      <xdr:row>45</xdr:row>
      <xdr:rowOff>58928</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3462000" y="76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43705</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3131800" y="775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地方債残高は増加したものの財政調整基金などの充当可能基金の増額により、年々将来負担比率は減少傾向にある。平成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年度決算でも昨年と同様に比率がマイナスとなり類似団体と同じ平均値となった。平成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年度にかけて</a:t>
          </a:r>
          <a:r>
            <a:rPr kumimoji="1" lang="ja-JP" altLang="ja-JP" sz="1100">
              <a:solidFill>
                <a:schemeClr val="dk1"/>
              </a:solidFill>
              <a:effectLst/>
              <a:latin typeface="+mn-lt"/>
              <a:ea typeface="+mn-ea"/>
              <a:cs typeface="+mn-cs"/>
            </a:rPr>
            <a:t>大型事業を展開し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こともあり地方債残高は増えるが、適正な地方債の発行に努め、財政健全化を図る。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4" name="将来負担の状況最小値テキスト">
          <a:extLst>
            <a:ext uri="{FF2B5EF4-FFF2-40B4-BE49-F238E27FC236}">
              <a16:creationId xmlns="" xmlns:a16="http://schemas.microsoft.com/office/drawing/2014/main" id="{00000000-0008-0000-0300-0000B2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106045</xdr:rowOff>
    </xdr:from>
    <xdr:to>
      <xdr:col>64</xdr:col>
      <xdr:colOff>152400</xdr:colOff>
      <xdr:row>16</xdr:row>
      <xdr:rowOff>36195</xdr:rowOff>
    </xdr:to>
    <xdr:sp macro="" textlink="">
      <xdr:nvSpPr>
        <xdr:cNvPr id="453" name="楕円 452">
          <a:extLst>
            <a:ext uri="{FF2B5EF4-FFF2-40B4-BE49-F238E27FC236}">
              <a16:creationId xmlns="" xmlns:a16="http://schemas.microsoft.com/office/drawing/2014/main" id="{00000000-0008-0000-0300-0000C5010000}"/>
            </a:ext>
          </a:extLst>
        </xdr:cNvPr>
        <xdr:cNvSpPr/>
      </xdr:nvSpPr>
      <xdr:spPr>
        <a:xfrm>
          <a:off x="13462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20972</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131800" y="276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
3,240
133.98
3,837,539
3,565,892
258,871
2,137,885
2,524,681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いるが、類似団体と比べ人件費の経常収支比率は若干高くなっている。平成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年度からは職員の給与カットを行っていないことにより、比率は徐々に高くなっているが、今後も職員の定数管理・給与の適正化に努める。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46990</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3814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46990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37846</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331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62484</xdr:rowOff>
    </xdr:from>
    <xdr:to>
      <xdr:col>15</xdr:col>
      <xdr:colOff>149225</xdr:colOff>
      <xdr:row>36</xdr:row>
      <xdr:rowOff>164084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159004</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2717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年度から行財政改革に取り組んでおり、類似団体と比べ物件費の経常収支比率は低くなっている。今後も事務事業の見直しを行いながら経常経費の削減に努める。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42091</xdr:rowOff>
    </xdr:from>
    <xdr:to>
      <xdr:col>82</xdr:col>
      <xdr:colOff>107950</xdr:colOff>
      <xdr:row>14</xdr:row>
      <xdr:rowOff>107406</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244239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42091</xdr:rowOff>
    </xdr:from>
    <xdr:to>
      <xdr:col>78</xdr:col>
      <xdr:colOff>69850</xdr:colOff>
      <xdr:row>14</xdr:row>
      <xdr:rowOff>42091</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4782800" y="2442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42091</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24358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61504</xdr:rowOff>
    </xdr:from>
    <xdr:to>
      <xdr:col>74</xdr:col>
      <xdr:colOff>31750</xdr:colOff>
      <xdr:row>15</xdr:row>
      <xdr:rowOff>163104</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147881</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2903</xdr:rowOff>
    </xdr:from>
    <xdr:to>
      <xdr:col>69</xdr:col>
      <xdr:colOff>92075</xdr:colOff>
      <xdr:row>14</xdr:row>
      <xdr:rowOff>35560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24032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120287</xdr:rowOff>
    </xdr:from>
    <xdr:to>
      <xdr:col>69</xdr:col>
      <xdr:colOff>142875</xdr:colOff>
      <xdr:row>16</xdr:row>
      <xdr:rowOff>50437</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69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35214</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56606</xdr:rowOff>
    </xdr:from>
    <xdr:to>
      <xdr:col>82</xdr:col>
      <xdr:colOff>158750</xdr:colOff>
      <xdr:row>14</xdr:row>
      <xdr:rowOff>158206</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73133</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30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162741</xdr:rowOff>
    </xdr:from>
    <xdr:to>
      <xdr:col>78</xdr:col>
      <xdr:colOff>120650</xdr:colOff>
      <xdr:row>14</xdr:row>
      <xdr:rowOff>92891</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103068</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16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162741</xdr:rowOff>
    </xdr:from>
    <xdr:to>
      <xdr:col>74</xdr:col>
      <xdr:colOff>31750</xdr:colOff>
      <xdr:row>14</xdr:row>
      <xdr:rowOff>92891</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39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103068</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16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123553</xdr:rowOff>
    </xdr:from>
    <xdr:to>
      <xdr:col>65</xdr:col>
      <xdr:colOff>53975</xdr:colOff>
      <xdr:row>14</xdr:row>
      <xdr:rowOff>53703</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3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63880</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12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年度から行財政改革に取り組んでおり、類似団体と比べ扶助費の経常収支比率は低くなっていたが、障害者自立支援費などの制度的な扶助費の増加により数値が伸びてきていることと、平成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年度からは福祉事務所が設置されたことから類似団体と比較し扶助費の比率は高くなる傾向にある。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107950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3987800" y="952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133350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flipV="1">
          <a:off x="3098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44450</xdr:rowOff>
    </xdr:from>
    <xdr:to>
      <xdr:col>15</xdr:col>
      <xdr:colOff>98425</xdr:colOff>
      <xdr:row>55</xdr:row>
      <xdr:rowOff>133350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2209800" y="9474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165100</xdr:rowOff>
    </xdr:from>
    <xdr:to>
      <xdr:col>15</xdr:col>
      <xdr:colOff>149225</xdr:colOff>
      <xdr:row>55</xdr:row>
      <xdr:rowOff>95250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048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105427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69850</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1320800" y="947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82550</xdr:rowOff>
    </xdr:from>
    <xdr:to>
      <xdr:col>15</xdr:col>
      <xdr:colOff>149225</xdr:colOff>
      <xdr:row>56</xdr:row>
      <xdr:rowOff>12700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4" name="楕円 213">
          <a:extLst>
            <a:ext uri="{FF2B5EF4-FFF2-40B4-BE49-F238E27FC236}">
              <a16:creationId xmlns="" xmlns:a16="http://schemas.microsoft.com/office/drawing/2014/main" id="{00000000-0008-0000-0400-0000D6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ついては、類似団体と比べ経常収支比率は高くなっている。その他の主なものは特別会計への繰出金となっている。公営企業会計ではすでに起債償還のピークは過ぎたものの依然として公債費が高い状況にある。公共下水道事業で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年度に使用料の値上げを実施（約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％増）したものの、人口の減少により使用料収入は伸び悩んでおり、赤字補填的な繰出を強いられている。今後も特別会計の更なる経費節減を行い、一般会計からの繰出が少しでも減らせるよう努める。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97282</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5671800" y="98653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92710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4782800" y="986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83566</xdr:rowOff>
    </xdr:from>
    <xdr:to>
      <xdr:col>73</xdr:col>
      <xdr:colOff>180975</xdr:colOff>
      <xdr:row>57</xdr:row>
      <xdr:rowOff>92710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3893800" y="9856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78994</xdr:rowOff>
    </xdr:from>
    <xdr:to>
      <xdr:col>69</xdr:col>
      <xdr:colOff>92075</xdr:colOff>
      <xdr:row>57</xdr:row>
      <xdr:rowOff>83566</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3004800" y="9851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46482</xdr:rowOff>
    </xdr:from>
    <xdr:to>
      <xdr:col>82</xdr:col>
      <xdr:colOff>158750</xdr:colOff>
      <xdr:row>57</xdr:row>
      <xdr:rowOff>148082</xdr:rowOff>
    </xdr:to>
    <xdr:sp macro="" textlink="">
      <xdr:nvSpPr>
        <xdr:cNvPr id="264" name="楕円 263">
          <a:extLst>
            <a:ext uri="{FF2B5EF4-FFF2-40B4-BE49-F238E27FC236}">
              <a16:creationId xmlns="" xmlns:a16="http://schemas.microsoft.com/office/drawing/2014/main" id="{00000000-0008-0000-0400-000008010000}"/>
            </a:ext>
          </a:extLst>
        </xdr:cNvPr>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18559</xdr:rowOff>
    </xdr:from>
    <xdr:ext cx="762000" cy="259045"/>
    <xdr:sp macro="" textlink="">
      <xdr:nvSpPr>
        <xdr:cNvPr id="265" name="その他該当値テキスト">
          <a:extLst>
            <a:ext uri="{FF2B5EF4-FFF2-40B4-BE49-F238E27FC236}">
              <a16:creationId xmlns="" xmlns:a16="http://schemas.microsoft.com/office/drawing/2014/main" id="{00000000-0008-0000-0400-000009010000}"/>
            </a:ext>
          </a:extLst>
        </xdr:cNvPr>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32766</xdr:rowOff>
    </xdr:from>
    <xdr:to>
      <xdr:col>69</xdr:col>
      <xdr:colOff>142875</xdr:colOff>
      <xdr:row>57</xdr:row>
      <xdr:rowOff>134366</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119143</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28194</xdr:rowOff>
    </xdr:from>
    <xdr:to>
      <xdr:col>65</xdr:col>
      <xdr:colOff>53975</xdr:colOff>
      <xdr:row>57</xdr:row>
      <xdr:rowOff>129794</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2954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114571</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623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年度から行財政改革に取り組んでいるものの、類似団体と比べ補助費等の経常収支比率は高くなっている。これは一部事務組合である病院事業への負担金が主なものとなっている。また、平成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実施している一部事務組合の汚泥再生処理センター建設に伴う負担増の影響により高くなっている。その他補助費等については、既に補助金の見直しは実施しており、更なる精査は必要であるが今後も同じような数値で推移すると見込んで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38</xdr:row>
      <xdr:rowOff>136144</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5671800" y="65918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136144</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4782800" y="65872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38</xdr:row>
      <xdr:rowOff>72136</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3893800" y="646379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38</xdr:row>
      <xdr:rowOff>35560</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3004800" y="64637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22" name="楕円 321">
          <a:extLst>
            <a:ext uri="{FF2B5EF4-FFF2-40B4-BE49-F238E27FC236}">
              <a16:creationId xmlns="" xmlns:a16="http://schemas.microsoft.com/office/drawing/2014/main" id="{00000000-0008-0000-0400-000042010000}"/>
            </a:ext>
          </a:extLst>
        </xdr:cNvPr>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85344</xdr:rowOff>
    </xdr:from>
    <xdr:to>
      <xdr:col>78</xdr:col>
      <xdr:colOff>120650</xdr:colOff>
      <xdr:row>39</xdr:row>
      <xdr:rowOff>15494</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5621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271</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初頭から積極的に起債事業を実施したこと及び鳥取県西部地震による貸付金の借り入れなどの結果、財政規模を大きく超える公債費となっていたが、地方債の繰上償還や震災に対する貸付金の借換などにより数値は改善してき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平均値より低い</a:t>
          </a:r>
          <a:r>
            <a:rPr kumimoji="1" lang="ja-JP" altLang="ja-JP" sz="1100">
              <a:solidFill>
                <a:schemeClr val="dk1"/>
              </a:solidFill>
              <a:effectLst/>
              <a:latin typeface="+mn-lt"/>
              <a:ea typeface="+mn-ea"/>
              <a:cs typeface="+mn-cs"/>
            </a:rPr>
            <a:t>数値となっている。現在は、公債費の償還のピークが過ぎ</a:t>
          </a:r>
          <a:r>
            <a:rPr kumimoji="1" lang="ja-JP" altLang="en-US" sz="1100">
              <a:solidFill>
                <a:schemeClr val="dk1"/>
              </a:solidFill>
              <a:effectLst/>
              <a:latin typeface="+mn-lt"/>
              <a:ea typeface="+mn-ea"/>
              <a:cs typeface="+mn-cs"/>
            </a:rPr>
            <a:t>たことにより、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年度の公債費の比率は前年度と比較し減少して</a:t>
          </a:r>
          <a:r>
            <a:rPr kumimoji="1" lang="ja-JP" altLang="en-US" sz="1100">
              <a:solidFill>
                <a:schemeClr val="dk1"/>
              </a:solidFill>
              <a:effectLst/>
              <a:latin typeface="+mn-lt"/>
              <a:ea typeface="+mn-ea"/>
              <a:cs typeface="+mn-cs"/>
            </a:rPr>
            <a:t>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161289</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987800" y="129362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77</xdr:row>
      <xdr:rowOff>46989</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098800" y="130200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142239</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2209800" y="132486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57150</xdr:rowOff>
    </xdr:from>
    <xdr:to>
      <xdr:col>15</xdr:col>
      <xdr:colOff>149225</xdr:colOff>
      <xdr:row>76</xdr:row>
      <xdr:rowOff>158750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142239</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1320800" y="13294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91439</xdr:rowOff>
    </xdr:from>
    <xdr:to>
      <xdr:col>11</xdr:col>
      <xdr:colOff>60325</xdr:colOff>
      <xdr:row>78</xdr:row>
      <xdr:rowOff>21589</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6366</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公債費以外については、</a:t>
          </a:r>
          <a:r>
            <a:rPr kumimoji="1" lang="ja-JP" altLang="en-US" sz="1100">
              <a:solidFill>
                <a:schemeClr val="dk1"/>
              </a:solidFill>
              <a:effectLst/>
              <a:latin typeface="+mn-lt"/>
              <a:ea typeface="+mn-ea"/>
              <a:cs typeface="+mn-cs"/>
            </a:rPr>
            <a:t>ほぼ前年度並みの数値となったものの、</a:t>
          </a:r>
          <a:r>
            <a:rPr kumimoji="1" lang="ja-JP" altLang="ja-JP" sz="1100">
              <a:solidFill>
                <a:schemeClr val="dk1"/>
              </a:solidFill>
              <a:effectLst/>
              <a:latin typeface="+mn-lt"/>
              <a:ea typeface="+mn-ea"/>
              <a:cs typeface="+mn-cs"/>
            </a:rPr>
            <a:t>類似団体と比較</a:t>
          </a:r>
          <a:r>
            <a:rPr kumimoji="1" lang="ja-JP" altLang="en-US" sz="1100">
              <a:solidFill>
                <a:schemeClr val="dk1"/>
              </a:solidFill>
              <a:effectLst/>
              <a:latin typeface="+mn-lt"/>
              <a:ea typeface="+mn-ea"/>
              <a:cs typeface="+mn-cs"/>
            </a:rPr>
            <a:t>すれば</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高い数値となっている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することにより、義務的経費の削減に努めているが、福祉事務所を設置したことによる扶助費の増加が一因となっている。今後も事務事業の見直しを行いながら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143329</xdr:rowOff>
    </xdr:from>
    <xdr:to>
      <xdr:col>82</xdr:col>
      <xdr:colOff>107950</xdr:colOff>
      <xdr:row>78</xdr:row>
      <xdr:rowOff>159657</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5671800" y="135164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113937</xdr:rowOff>
    </xdr:from>
    <xdr:to>
      <xdr:col>78</xdr:col>
      <xdr:colOff>69850</xdr:colOff>
      <xdr:row>78</xdr:row>
      <xdr:rowOff>159657</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4782800" y="134870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128632</xdr:rowOff>
    </xdr:from>
    <xdr:to>
      <xdr:col>73</xdr:col>
      <xdr:colOff>180975</xdr:colOff>
      <xdr:row>78</xdr:row>
      <xdr:rowOff>113937</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3893800" y="13330282"/>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128632</xdr:rowOff>
    </xdr:from>
    <xdr:to>
      <xdr:col>69</xdr:col>
      <xdr:colOff>92075</xdr:colOff>
      <xdr:row>77</xdr:row>
      <xdr:rowOff>135164</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flipV="1">
          <a:off x="13004800" y="133302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92529</xdr:rowOff>
    </xdr:from>
    <xdr:to>
      <xdr:col>82</xdr:col>
      <xdr:colOff>158750</xdr:colOff>
      <xdr:row>79</xdr:row>
      <xdr:rowOff>22679</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64592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64606</xdr:rowOff>
    </xdr:from>
    <xdr:ext cx="762000" cy="259045"/>
    <xdr:sp macro="" textlink="">
      <xdr:nvSpPr>
        <xdr:cNvPr id="446" name="公債費以外該当値テキスト">
          <a:extLst>
            <a:ext uri="{FF2B5EF4-FFF2-40B4-BE49-F238E27FC236}">
              <a16:creationId xmlns="" xmlns:a16="http://schemas.microsoft.com/office/drawing/2014/main" id="{00000000-0008-0000-0400-0000BE010000}"/>
            </a:ext>
          </a:extLst>
        </xdr:cNvPr>
        <xdr:cNvSpPr txBox="1"/>
      </xdr:nvSpPr>
      <xdr:spPr>
        <a:xfrm>
          <a:off x="165989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108857</xdr:rowOff>
    </xdr:from>
    <xdr:to>
      <xdr:col>78</xdr:col>
      <xdr:colOff>120650</xdr:colOff>
      <xdr:row>79</xdr:row>
      <xdr:rowOff>39007</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5621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23784</xdr:rowOff>
    </xdr:from>
    <xdr:ext cx="7366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290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63137</xdr:rowOff>
    </xdr:from>
    <xdr:to>
      <xdr:col>74</xdr:col>
      <xdr:colOff>31750</xdr:colOff>
      <xdr:row>78</xdr:row>
      <xdr:rowOff>164737</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4732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149514</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4401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77832</xdr:rowOff>
    </xdr:from>
    <xdr:to>
      <xdr:col>69</xdr:col>
      <xdr:colOff>142875</xdr:colOff>
      <xdr:row>78</xdr:row>
      <xdr:rowOff>7982</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3843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164209</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3512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2954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170741</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2623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123861</xdr:rowOff>
    </xdr:from>
    <xdr:to>
      <xdr:col>29</xdr:col>
      <xdr:colOff>127000</xdr:colOff>
      <xdr:row>17</xdr:row>
      <xdr:rowOff>146332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5003800" y="3086136"/>
          <a:ext cx="647700" cy="2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108637</xdr:rowOff>
    </xdr:from>
    <xdr:ext cx="762000" cy="259045"/>
    <xdr:sp macro="" textlink="">
      <xdr:nvSpPr>
        <xdr:cNvPr id="50" name="人口1人当たり決算額の推移平均値テキスト130">
          <a:extLst>
            <a:ext uri="{FF2B5EF4-FFF2-40B4-BE49-F238E27FC236}">
              <a16:creationId xmlns="" xmlns:a16="http://schemas.microsoft.com/office/drawing/2014/main" id="{00000000-0008-0000-0500-000032000000}"/>
            </a:ext>
          </a:extLst>
        </xdr:cNvPr>
        <xdr:cNvSpPr txBox="1"/>
      </xdr:nvSpPr>
      <xdr:spPr>
        <a:xfrm>
          <a:off x="5740400" y="3070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146332</xdr:rowOff>
    </xdr:from>
    <xdr:to>
      <xdr:col>26</xdr:col>
      <xdr:colOff>50800</xdr:colOff>
      <xdr:row>17</xdr:row>
      <xdr:rowOff>169424</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4305300" y="3108607"/>
          <a:ext cx="698500" cy="23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165752</xdr:rowOff>
    </xdr:from>
    <xdr:to>
      <xdr:col>22</xdr:col>
      <xdr:colOff>114300</xdr:colOff>
      <xdr:row>17</xdr:row>
      <xdr:rowOff>169424</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a:off x="3606800" y="3128027"/>
          <a:ext cx="698500" cy="3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10497</xdr:rowOff>
    </xdr:from>
    <xdr:to>
      <xdr:col>22</xdr:col>
      <xdr:colOff>165100</xdr:colOff>
      <xdr:row>18</xdr:row>
      <xdr:rowOff>112097</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254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96874</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924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165752</xdr:rowOff>
    </xdr:from>
    <xdr:to>
      <xdr:col>18</xdr:col>
      <xdr:colOff>177800</xdr:colOff>
      <xdr:row>18</xdr:row>
      <xdr:rowOff>34030</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2908300" y="3128027"/>
          <a:ext cx="698500" cy="39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81227</xdr:rowOff>
    </xdr:from>
    <xdr:to>
      <xdr:col>19</xdr:col>
      <xdr:colOff>38100</xdr:colOff>
      <xdr:row>18</xdr:row>
      <xdr:rowOff>11377</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3556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21554</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225800" y="281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99304</xdr:rowOff>
    </xdr:from>
    <xdr:to>
      <xdr:col>15</xdr:col>
      <xdr:colOff>101600</xdr:colOff>
      <xdr:row>18</xdr:row>
      <xdr:rowOff>29454</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2857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39631</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2527300" y="28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73061</xdr:rowOff>
    </xdr:from>
    <xdr:to>
      <xdr:col>29</xdr:col>
      <xdr:colOff>177800</xdr:colOff>
      <xdr:row>18</xdr:row>
      <xdr:rowOff>3211</xdr:rowOff>
    </xdr:to>
    <xdr:sp macro="" textlink="">
      <xdr:nvSpPr>
        <xdr:cNvPr id="68" name="楕円 67">
          <a:extLst>
            <a:ext uri="{FF2B5EF4-FFF2-40B4-BE49-F238E27FC236}">
              <a16:creationId xmlns="" xmlns:a16="http://schemas.microsoft.com/office/drawing/2014/main" id="{00000000-0008-0000-0500-000044000000}"/>
            </a:ext>
          </a:extLst>
        </xdr:cNvPr>
        <xdr:cNvSpPr/>
      </xdr:nvSpPr>
      <xdr:spPr bwMode="auto">
        <a:xfrm>
          <a:off x="5600700" y="303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89588</xdr:rowOff>
    </xdr:from>
    <xdr:ext cx="762000" cy="259045"/>
    <xdr:sp macro="" textlink="">
      <xdr:nvSpPr>
        <xdr:cNvPr id="69" name="人口1人当たり決算額の推移該当値テキスト130">
          <a:extLst>
            <a:ext uri="{FF2B5EF4-FFF2-40B4-BE49-F238E27FC236}">
              <a16:creationId xmlns="" xmlns:a16="http://schemas.microsoft.com/office/drawing/2014/main" id="{00000000-0008-0000-0500-000045000000}"/>
            </a:ext>
          </a:extLst>
        </xdr:cNvPr>
        <xdr:cNvSpPr txBox="1"/>
      </xdr:nvSpPr>
      <xdr:spPr>
        <a:xfrm>
          <a:off x="5740400" y="28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95532</xdr:rowOff>
    </xdr:from>
    <xdr:to>
      <xdr:col>26</xdr:col>
      <xdr:colOff>101600</xdr:colOff>
      <xdr:row>18</xdr:row>
      <xdr:rowOff>25682</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4953000" y="3057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10459</xdr:rowOff>
    </xdr:from>
    <xdr:ext cx="7366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4622800" y="3144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118624</xdr:rowOff>
    </xdr:from>
    <xdr:to>
      <xdr:col>22</xdr:col>
      <xdr:colOff>165100</xdr:colOff>
      <xdr:row>18</xdr:row>
      <xdr:rowOff>48774</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4254500" y="308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58951</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924300" y="284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114952</xdr:rowOff>
    </xdr:from>
    <xdr:to>
      <xdr:col>19</xdr:col>
      <xdr:colOff>38100</xdr:colOff>
      <xdr:row>18</xdr:row>
      <xdr:rowOff>45102</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3556000" y="3077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29879</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225800" y="316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154680</xdr:rowOff>
    </xdr:from>
    <xdr:to>
      <xdr:col>15</xdr:col>
      <xdr:colOff>101600</xdr:colOff>
      <xdr:row>18</xdr:row>
      <xdr:rowOff>84830</xdr:rowOff>
    </xdr:to>
    <xdr:sp macro="" textlink="">
      <xdr:nvSpPr>
        <xdr:cNvPr id="76" name="楕円 75">
          <a:extLst>
            <a:ext uri="{FF2B5EF4-FFF2-40B4-BE49-F238E27FC236}">
              <a16:creationId xmlns="" xmlns:a16="http://schemas.microsoft.com/office/drawing/2014/main" id="{00000000-0008-0000-0500-00004C000000}"/>
            </a:ext>
          </a:extLst>
        </xdr:cNvPr>
        <xdr:cNvSpPr/>
      </xdr:nvSpPr>
      <xdr:spPr bwMode="auto">
        <a:xfrm>
          <a:off x="2857500" y="3116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69607</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2527300" y="3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153444</xdr:rowOff>
    </xdr:from>
    <xdr:to>
      <xdr:col>29</xdr:col>
      <xdr:colOff>127000</xdr:colOff>
      <xdr:row>35</xdr:row>
      <xdr:rowOff>181288</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003800" y="6763794"/>
          <a:ext cx="647700" cy="27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166065</xdr:rowOff>
    </xdr:from>
    <xdr:ext cx="762000" cy="259045"/>
    <xdr:sp macro="" textlink="">
      <xdr:nvSpPr>
        <xdr:cNvPr id="109" name="人口1人当たり決算額の推移平均値テキスト445">
          <a:extLst>
            <a:ext uri="{FF2B5EF4-FFF2-40B4-BE49-F238E27FC236}">
              <a16:creationId xmlns="" xmlns:a16="http://schemas.microsoft.com/office/drawing/2014/main" id="{00000000-0008-0000-0500-00006D000000}"/>
            </a:ext>
          </a:extLst>
        </xdr:cNvPr>
        <xdr:cNvSpPr txBox="1"/>
      </xdr:nvSpPr>
      <xdr:spPr>
        <a:xfrm>
          <a:off x="5740400" y="677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26077</xdr:rowOff>
    </xdr:from>
    <xdr:to>
      <xdr:col>26</xdr:col>
      <xdr:colOff>50800</xdr:colOff>
      <xdr:row>35</xdr:row>
      <xdr:rowOff>153444</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4305300" y="6636427"/>
          <a:ext cx="698500" cy="127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319449</xdr:rowOff>
    </xdr:from>
    <xdr:to>
      <xdr:col>22</xdr:col>
      <xdr:colOff>114300</xdr:colOff>
      <xdr:row>35</xdr:row>
      <xdr:rowOff>26077</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3606800" y="6586899"/>
          <a:ext cx="698500" cy="49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212496</xdr:rowOff>
    </xdr:from>
    <xdr:to>
      <xdr:col>22</xdr:col>
      <xdr:colOff>165100</xdr:colOff>
      <xdr:row>35</xdr:row>
      <xdr:rowOff>314096</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2545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298873</xdr:rowOff>
    </xdr:from>
    <xdr:ext cx="7620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3924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318677</xdr:rowOff>
    </xdr:from>
    <xdr:to>
      <xdr:col>18</xdr:col>
      <xdr:colOff>177800</xdr:colOff>
      <xdr:row>34</xdr:row>
      <xdr:rowOff>319449</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2908300" y="6586127"/>
          <a:ext cx="698500" cy="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181109</xdr:rowOff>
    </xdr:from>
    <xdr:to>
      <xdr:col>19</xdr:col>
      <xdr:colOff>38100</xdr:colOff>
      <xdr:row>35</xdr:row>
      <xdr:rowOff>282709</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3556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267486</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2258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157147</xdr:rowOff>
    </xdr:from>
    <xdr:to>
      <xdr:col>15</xdr:col>
      <xdr:colOff>101600</xdr:colOff>
      <xdr:row>35</xdr:row>
      <xdr:rowOff>258747</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2857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243524</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2527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130488</xdr:rowOff>
    </xdr:from>
    <xdr:to>
      <xdr:col>29</xdr:col>
      <xdr:colOff>177800</xdr:colOff>
      <xdr:row>35</xdr:row>
      <xdr:rowOff>232088</xdr:rowOff>
    </xdr:to>
    <xdr:sp macro="" textlink="">
      <xdr:nvSpPr>
        <xdr:cNvPr id="127" name="楕円 126">
          <a:extLst>
            <a:ext uri="{FF2B5EF4-FFF2-40B4-BE49-F238E27FC236}">
              <a16:creationId xmlns="" xmlns:a16="http://schemas.microsoft.com/office/drawing/2014/main" id="{00000000-0008-0000-0500-00007F000000}"/>
            </a:ext>
          </a:extLst>
        </xdr:cNvPr>
        <xdr:cNvSpPr/>
      </xdr:nvSpPr>
      <xdr:spPr bwMode="auto">
        <a:xfrm>
          <a:off x="5600700" y="6740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318465</xdr:rowOff>
    </xdr:from>
    <xdr:ext cx="762000" cy="259045"/>
    <xdr:sp macro="" textlink="">
      <xdr:nvSpPr>
        <xdr:cNvPr id="128" name="人口1人当たり決算額の推移該当値テキスト445">
          <a:extLst>
            <a:ext uri="{FF2B5EF4-FFF2-40B4-BE49-F238E27FC236}">
              <a16:creationId xmlns="" xmlns:a16="http://schemas.microsoft.com/office/drawing/2014/main" id="{00000000-0008-0000-0500-000080000000}"/>
            </a:ext>
          </a:extLst>
        </xdr:cNvPr>
        <xdr:cNvSpPr txBox="1"/>
      </xdr:nvSpPr>
      <xdr:spPr>
        <a:xfrm>
          <a:off x="5740400" y="658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102644</xdr:rowOff>
    </xdr:from>
    <xdr:to>
      <xdr:col>26</xdr:col>
      <xdr:colOff>101600</xdr:colOff>
      <xdr:row>35</xdr:row>
      <xdr:rowOff>204244</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4953000" y="6712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214421</xdr:rowOff>
    </xdr:from>
    <xdr:ext cx="7366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622800" y="648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318177</xdr:rowOff>
    </xdr:from>
    <xdr:to>
      <xdr:col>22</xdr:col>
      <xdr:colOff>165100</xdr:colOff>
      <xdr:row>35</xdr:row>
      <xdr:rowOff>76877</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254500" y="658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87055</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924300" y="635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268649</xdr:rowOff>
    </xdr:from>
    <xdr:to>
      <xdr:col>19</xdr:col>
      <xdr:colOff>38100</xdr:colOff>
      <xdr:row>35</xdr:row>
      <xdr:rowOff>27349</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3556000" y="6536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37526</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225800" y="630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267877</xdr:rowOff>
    </xdr:from>
    <xdr:to>
      <xdr:col>15</xdr:col>
      <xdr:colOff>101600</xdr:colOff>
      <xdr:row>35</xdr:row>
      <xdr:rowOff>26577</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2857500" y="6535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36754</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2527300" y="630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
3,240
133.98
3,837,539
3,565,892
258,871
2,137,885
2,524,681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74839</xdr:rowOff>
    </xdr:from>
    <xdr:to>
      <xdr:col>24</xdr:col>
      <xdr:colOff>63500</xdr:colOff>
      <xdr:row>36</xdr:row>
      <xdr:rowOff>81686</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3797300" y="6247039"/>
          <a:ext cx="8382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81686</xdr:rowOff>
    </xdr:from>
    <xdr:to>
      <xdr:col>19</xdr:col>
      <xdr:colOff>177800</xdr:colOff>
      <xdr:row>36</xdr:row>
      <xdr:rowOff>86914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2908300" y="6253886"/>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86914</xdr:rowOff>
    </xdr:from>
    <xdr:to>
      <xdr:col>15</xdr:col>
      <xdr:colOff>50800</xdr:colOff>
      <xdr:row>36</xdr:row>
      <xdr:rowOff>105380</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019300" y="6259114"/>
          <a:ext cx="8890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90930</xdr:rowOff>
    </xdr:from>
    <xdr:to>
      <xdr:col>15</xdr:col>
      <xdr:colOff>101600</xdr:colOff>
      <xdr:row>37</xdr:row>
      <xdr:rowOff>21080</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2857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12207</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2608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105380</xdr:rowOff>
    </xdr:from>
    <xdr:to>
      <xdr:col>10</xdr:col>
      <xdr:colOff>114300</xdr:colOff>
      <xdr:row>36</xdr:row>
      <xdr:rowOff>119119</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1130300" y="6277580"/>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149111</xdr:rowOff>
    </xdr:from>
    <xdr:to>
      <xdr:col>10</xdr:col>
      <xdr:colOff>165100</xdr:colOff>
      <xdr:row>36</xdr:row>
      <xdr:rowOff>79261</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1968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95788</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1719795" y="592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163522</xdr:rowOff>
    </xdr:from>
    <xdr:to>
      <xdr:col>6</xdr:col>
      <xdr:colOff>38100</xdr:colOff>
      <xdr:row>36</xdr:row>
      <xdr:rowOff>93672</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079500" y="616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110199</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830795" y="593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24039</xdr:rowOff>
    </xdr:from>
    <xdr:to>
      <xdr:col>24</xdr:col>
      <xdr:colOff>114300</xdr:colOff>
      <xdr:row>36</xdr:row>
      <xdr:rowOff>125639</xdr:rowOff>
    </xdr:to>
    <xdr:sp macro="" textlink="">
      <xdr:nvSpPr>
        <xdr:cNvPr id="77" name="楕円 76">
          <a:extLst>
            <a:ext uri="{FF2B5EF4-FFF2-40B4-BE49-F238E27FC236}">
              <a16:creationId xmlns="" xmlns:a16="http://schemas.microsoft.com/office/drawing/2014/main" id="{00000000-0008-0000-0600-00004D000000}"/>
            </a:ext>
          </a:extLst>
        </xdr:cNvPr>
        <xdr:cNvSpPr/>
      </xdr:nvSpPr>
      <xdr:spPr>
        <a:xfrm>
          <a:off x="4584700" y="61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2466</xdr:rowOff>
    </xdr:from>
    <xdr:ext cx="599010" cy="259045"/>
    <xdr:sp macro="" textlink="">
      <xdr:nvSpPr>
        <xdr:cNvPr id="78" name="人件費該当値テキスト">
          <a:extLst>
            <a:ext uri="{FF2B5EF4-FFF2-40B4-BE49-F238E27FC236}">
              <a16:creationId xmlns="" xmlns:a16="http://schemas.microsoft.com/office/drawing/2014/main" id="{00000000-0008-0000-0600-00004E000000}"/>
            </a:ext>
          </a:extLst>
        </xdr:cNvPr>
        <xdr:cNvSpPr txBox="1"/>
      </xdr:nvSpPr>
      <xdr:spPr>
        <a:xfrm>
          <a:off x="4686300" y="617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30886</xdr:rowOff>
    </xdr:from>
    <xdr:to>
      <xdr:col>20</xdr:col>
      <xdr:colOff>38100</xdr:colOff>
      <xdr:row>36</xdr:row>
      <xdr:rowOff>132486</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3746500" y="62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123613</xdr:rowOff>
    </xdr:from>
    <xdr:ext cx="59901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497795" y="629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36114</xdr:rowOff>
    </xdr:from>
    <xdr:to>
      <xdr:col>15</xdr:col>
      <xdr:colOff>101600</xdr:colOff>
      <xdr:row>36</xdr:row>
      <xdr:rowOff>137714</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2857500" y="62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154241</xdr:rowOff>
    </xdr:from>
    <xdr:ext cx="59901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2608795" y="598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54580</xdr:rowOff>
    </xdr:from>
    <xdr:to>
      <xdr:col>10</xdr:col>
      <xdr:colOff>165100</xdr:colOff>
      <xdr:row>36</xdr:row>
      <xdr:rowOff>156180</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1968500" y="622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147307</xdr:rowOff>
    </xdr:from>
    <xdr:ext cx="599010"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1719795" y="631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68319</xdr:rowOff>
    </xdr:from>
    <xdr:to>
      <xdr:col>6</xdr:col>
      <xdr:colOff>38100</xdr:colOff>
      <xdr:row>36</xdr:row>
      <xdr:rowOff>169919</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079500" y="62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161046</xdr:rowOff>
    </xdr:from>
    <xdr:ext cx="59901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830795" y="63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51465</xdr:rowOff>
    </xdr:from>
    <xdr:to>
      <xdr:col>24</xdr:col>
      <xdr:colOff>63500</xdr:colOff>
      <xdr:row>58</xdr:row>
      <xdr:rowOff>65838</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a:off x="3797300" y="9995565"/>
          <a:ext cx="8382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51465</xdr:rowOff>
    </xdr:from>
    <xdr:to>
      <xdr:col>19</xdr:col>
      <xdr:colOff>177800</xdr:colOff>
      <xdr:row>58</xdr:row>
      <xdr:rowOff>71561</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2908300" y="9995565"/>
          <a:ext cx="889000" cy="2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71561</xdr:rowOff>
    </xdr:from>
    <xdr:to>
      <xdr:col>15</xdr:col>
      <xdr:colOff>50800</xdr:colOff>
      <xdr:row>58</xdr:row>
      <xdr:rowOff>109832</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2019300" y="10015661"/>
          <a:ext cx="889000" cy="3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109832</xdr:rowOff>
    </xdr:from>
    <xdr:to>
      <xdr:col>10</xdr:col>
      <xdr:colOff>114300</xdr:colOff>
      <xdr:row>58</xdr:row>
      <xdr:rowOff>139909</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1130300" y="10053932"/>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14647</xdr:rowOff>
    </xdr:from>
    <xdr:ext cx="59901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1719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15038</xdr:rowOff>
    </xdr:from>
    <xdr:to>
      <xdr:col>24</xdr:col>
      <xdr:colOff>114300</xdr:colOff>
      <xdr:row>58</xdr:row>
      <xdr:rowOff>116638</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4584700" y="99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101415</xdr:rowOff>
    </xdr:from>
    <xdr:ext cx="599010" cy="259045"/>
    <xdr:sp macro="" textlink="">
      <xdr:nvSpPr>
        <xdr:cNvPr id="137" name="物件費該当値テキスト">
          <a:extLst>
            <a:ext uri="{FF2B5EF4-FFF2-40B4-BE49-F238E27FC236}">
              <a16:creationId xmlns="" xmlns:a16="http://schemas.microsoft.com/office/drawing/2014/main" id="{00000000-0008-0000-0600-000089000000}"/>
            </a:ext>
          </a:extLst>
        </xdr:cNvPr>
        <xdr:cNvSpPr txBox="1"/>
      </xdr:nvSpPr>
      <xdr:spPr>
        <a:xfrm>
          <a:off x="4686300" y="987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665</xdr:rowOff>
    </xdr:from>
    <xdr:to>
      <xdr:col>20</xdr:col>
      <xdr:colOff>38100</xdr:colOff>
      <xdr:row>58</xdr:row>
      <xdr:rowOff>102265</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3746500" y="99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93392</xdr:rowOff>
    </xdr:from>
    <xdr:ext cx="59901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3497795" y="1003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20761</xdr:rowOff>
    </xdr:from>
    <xdr:to>
      <xdr:col>15</xdr:col>
      <xdr:colOff>101600</xdr:colOff>
      <xdr:row>58</xdr:row>
      <xdr:rowOff>122361</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2857500" y="99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113488</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2608795" y="1005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59032</xdr:rowOff>
    </xdr:from>
    <xdr:to>
      <xdr:col>10</xdr:col>
      <xdr:colOff>165100</xdr:colOff>
      <xdr:row>58</xdr:row>
      <xdr:rowOff>160632</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1968500" y="100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151759</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1752111" y="1009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89109</xdr:rowOff>
    </xdr:from>
    <xdr:to>
      <xdr:col>6</xdr:col>
      <xdr:colOff>38100</xdr:colOff>
      <xdr:row>59</xdr:row>
      <xdr:rowOff>19259</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079500" y="100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10386</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863111" y="1012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115594</xdr:rowOff>
    </xdr:from>
    <xdr:to>
      <xdr:col>24</xdr:col>
      <xdr:colOff>63500</xdr:colOff>
      <xdr:row>77</xdr:row>
      <xdr:rowOff>121047</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flipV="1">
          <a:off x="3797300" y="13317244"/>
          <a:ext cx="8382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121047</xdr:rowOff>
    </xdr:from>
    <xdr:to>
      <xdr:col>19</xdr:col>
      <xdr:colOff>177800</xdr:colOff>
      <xdr:row>77</xdr:row>
      <xdr:rowOff>133003</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2908300" y="13322697"/>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132871</xdr:rowOff>
    </xdr:from>
    <xdr:to>
      <xdr:col>15</xdr:col>
      <xdr:colOff>50800</xdr:colOff>
      <xdr:row>77</xdr:row>
      <xdr:rowOff>133003</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2019300" y="13334521"/>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56462</xdr:rowOff>
    </xdr:from>
    <xdr:to>
      <xdr:col>15</xdr:col>
      <xdr:colOff>101600</xdr:colOff>
      <xdr:row>77</xdr:row>
      <xdr:rowOff>158062</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2857500" y="1325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3139</xdr:rowOff>
    </xdr:from>
    <xdr:ext cx="534377"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2641111" y="130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131607</xdr:rowOff>
    </xdr:from>
    <xdr:to>
      <xdr:col>10</xdr:col>
      <xdr:colOff>114300</xdr:colOff>
      <xdr:row>77</xdr:row>
      <xdr:rowOff>132871</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1130300" y="13333257"/>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37613</xdr:rowOff>
    </xdr:from>
    <xdr:to>
      <xdr:col>10</xdr:col>
      <xdr:colOff>165100</xdr:colOff>
      <xdr:row>77</xdr:row>
      <xdr:rowOff>139213</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1968500" y="132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155740</xdr:rowOff>
    </xdr:from>
    <xdr:ext cx="534377"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1752111" y="130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47495</xdr:rowOff>
    </xdr:from>
    <xdr:to>
      <xdr:col>6</xdr:col>
      <xdr:colOff>38100</xdr:colOff>
      <xdr:row>77</xdr:row>
      <xdr:rowOff>149095</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1079500" y="132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165622</xdr:rowOff>
    </xdr:from>
    <xdr:ext cx="534377"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863111" y="1302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64794</xdr:rowOff>
    </xdr:from>
    <xdr:to>
      <xdr:col>24</xdr:col>
      <xdr:colOff>114300</xdr:colOff>
      <xdr:row>77</xdr:row>
      <xdr:rowOff>166394</xdr:rowOff>
    </xdr:to>
    <xdr:sp macro="" textlink="">
      <xdr:nvSpPr>
        <xdr:cNvPr id="189" name="楕円 188">
          <a:extLst>
            <a:ext uri="{FF2B5EF4-FFF2-40B4-BE49-F238E27FC236}">
              <a16:creationId xmlns="" xmlns:a16="http://schemas.microsoft.com/office/drawing/2014/main" id="{00000000-0008-0000-0600-0000BD000000}"/>
            </a:ext>
          </a:extLst>
        </xdr:cNvPr>
        <xdr:cNvSpPr/>
      </xdr:nvSpPr>
      <xdr:spPr>
        <a:xfrm>
          <a:off x="4584700" y="132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151171</xdr:rowOff>
    </xdr:from>
    <xdr:ext cx="534377" cy="259045"/>
    <xdr:sp macro="" textlink="">
      <xdr:nvSpPr>
        <xdr:cNvPr id="190" name="維持補修費該当値テキスト">
          <a:extLst>
            <a:ext uri="{FF2B5EF4-FFF2-40B4-BE49-F238E27FC236}">
              <a16:creationId xmlns="" xmlns:a16="http://schemas.microsoft.com/office/drawing/2014/main" id="{00000000-0008-0000-0600-0000BE000000}"/>
            </a:ext>
          </a:extLst>
        </xdr:cNvPr>
        <xdr:cNvSpPr txBox="1"/>
      </xdr:nvSpPr>
      <xdr:spPr>
        <a:xfrm>
          <a:off x="4686300" y="1318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70247</xdr:rowOff>
    </xdr:from>
    <xdr:to>
      <xdr:col>20</xdr:col>
      <xdr:colOff>38100</xdr:colOff>
      <xdr:row>78</xdr:row>
      <xdr:rowOff>397</xdr:rowOff>
    </xdr:to>
    <xdr:sp macro="" textlink="">
      <xdr:nvSpPr>
        <xdr:cNvPr id="191" name="楕円 190">
          <a:extLst>
            <a:ext uri="{FF2B5EF4-FFF2-40B4-BE49-F238E27FC236}">
              <a16:creationId xmlns="" xmlns:a16="http://schemas.microsoft.com/office/drawing/2014/main" id="{00000000-0008-0000-0600-0000BF000000}"/>
            </a:ext>
          </a:extLst>
        </xdr:cNvPr>
        <xdr:cNvSpPr/>
      </xdr:nvSpPr>
      <xdr:spPr>
        <a:xfrm>
          <a:off x="3746500" y="1327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162974</xdr:rowOff>
    </xdr:from>
    <xdr:ext cx="534377"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530111" y="133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82203</xdr:rowOff>
    </xdr:from>
    <xdr:to>
      <xdr:col>15</xdr:col>
      <xdr:colOff>101600</xdr:colOff>
      <xdr:row>78</xdr:row>
      <xdr:rowOff>12353</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2857500" y="132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3480</xdr:rowOff>
    </xdr:from>
    <xdr:ext cx="534377"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641111" y="1337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82071</xdr:rowOff>
    </xdr:from>
    <xdr:to>
      <xdr:col>10</xdr:col>
      <xdr:colOff>165100</xdr:colOff>
      <xdr:row>78</xdr:row>
      <xdr:rowOff>12221</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1968500" y="132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3348</xdr:rowOff>
    </xdr:from>
    <xdr:ext cx="534377"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752111" y="133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80807</xdr:rowOff>
    </xdr:from>
    <xdr:to>
      <xdr:col>6</xdr:col>
      <xdr:colOff>38100</xdr:colOff>
      <xdr:row>78</xdr:row>
      <xdr:rowOff>10957</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1079500" y="132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2084</xdr:rowOff>
    </xdr:from>
    <xdr:ext cx="534377"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863111" y="133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113764</xdr:rowOff>
    </xdr:from>
    <xdr:to>
      <xdr:col>24</xdr:col>
      <xdr:colOff>63500</xdr:colOff>
      <xdr:row>95</xdr:row>
      <xdr:rowOff>136052</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3797300" y="16401514"/>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113764</xdr:rowOff>
    </xdr:from>
    <xdr:to>
      <xdr:col>19</xdr:col>
      <xdr:colOff>177800</xdr:colOff>
      <xdr:row>95</xdr:row>
      <xdr:rowOff>128584</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2908300" y="16401514"/>
          <a:ext cx="8890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128584</xdr:rowOff>
    </xdr:from>
    <xdr:to>
      <xdr:col>15</xdr:col>
      <xdr:colOff>50800</xdr:colOff>
      <xdr:row>95</xdr:row>
      <xdr:rowOff>143633</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019300" y="16416334"/>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35331</xdr:rowOff>
    </xdr:from>
    <xdr:to>
      <xdr:col>15</xdr:col>
      <xdr:colOff>101600</xdr:colOff>
      <xdr:row>96</xdr:row>
      <xdr:rowOff>136931</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2857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128058</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2641111" y="165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143633</xdr:rowOff>
    </xdr:from>
    <xdr:to>
      <xdr:col>10</xdr:col>
      <xdr:colOff>114300</xdr:colOff>
      <xdr:row>96</xdr:row>
      <xdr:rowOff>22247</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1130300" y="16431383"/>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9824</xdr:rowOff>
    </xdr:from>
    <xdr:to>
      <xdr:col>10</xdr:col>
      <xdr:colOff>165100</xdr:colOff>
      <xdr:row>96</xdr:row>
      <xdr:rowOff>111424</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1968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102551</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1752111" y="165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58992</xdr:rowOff>
    </xdr:from>
    <xdr:to>
      <xdr:col>6</xdr:col>
      <xdr:colOff>38100</xdr:colOff>
      <xdr:row>96</xdr:row>
      <xdr:rowOff>160592</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079500" y="165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151719</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863111" y="166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85252</xdr:rowOff>
    </xdr:from>
    <xdr:to>
      <xdr:col>24</xdr:col>
      <xdr:colOff>114300</xdr:colOff>
      <xdr:row>96</xdr:row>
      <xdr:rowOff>15402</xdr:rowOff>
    </xdr:to>
    <xdr:sp macro="" textlink="">
      <xdr:nvSpPr>
        <xdr:cNvPr id="250" name="楕円 249">
          <a:extLst>
            <a:ext uri="{FF2B5EF4-FFF2-40B4-BE49-F238E27FC236}">
              <a16:creationId xmlns="" xmlns:a16="http://schemas.microsoft.com/office/drawing/2014/main" id="{00000000-0008-0000-0600-0000FA000000}"/>
            </a:ext>
          </a:extLst>
        </xdr:cNvPr>
        <xdr:cNvSpPr/>
      </xdr:nvSpPr>
      <xdr:spPr>
        <a:xfrm>
          <a:off x="4584700" y="163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108129</xdr:rowOff>
    </xdr:from>
    <xdr:ext cx="534377" cy="259045"/>
    <xdr:sp macro="" textlink="">
      <xdr:nvSpPr>
        <xdr:cNvPr id="251" name="扶助費該当値テキスト">
          <a:extLst>
            <a:ext uri="{FF2B5EF4-FFF2-40B4-BE49-F238E27FC236}">
              <a16:creationId xmlns="" xmlns:a16="http://schemas.microsoft.com/office/drawing/2014/main" id="{00000000-0008-0000-0600-0000FB000000}"/>
            </a:ext>
          </a:extLst>
        </xdr:cNvPr>
        <xdr:cNvSpPr txBox="1"/>
      </xdr:nvSpPr>
      <xdr:spPr>
        <a:xfrm>
          <a:off x="4686300" y="1622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62964</xdr:rowOff>
    </xdr:from>
    <xdr:to>
      <xdr:col>20</xdr:col>
      <xdr:colOff>38100</xdr:colOff>
      <xdr:row>95</xdr:row>
      <xdr:rowOff>164564</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3746500" y="163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9641</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530111" y="1612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77784</xdr:rowOff>
    </xdr:from>
    <xdr:to>
      <xdr:col>15</xdr:col>
      <xdr:colOff>101600</xdr:colOff>
      <xdr:row>96</xdr:row>
      <xdr:rowOff>7934</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2857500" y="163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24461</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641111" y="1614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92833</xdr:rowOff>
    </xdr:from>
    <xdr:to>
      <xdr:col>10</xdr:col>
      <xdr:colOff>165100</xdr:colOff>
      <xdr:row>96</xdr:row>
      <xdr:rowOff>22983</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1968500" y="163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39510</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752111" y="161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142897</xdr:rowOff>
    </xdr:from>
    <xdr:to>
      <xdr:col>6</xdr:col>
      <xdr:colOff>38100</xdr:colOff>
      <xdr:row>96</xdr:row>
      <xdr:rowOff>73047</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079500" y="164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89574</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863111" y="16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147678</xdr:rowOff>
    </xdr:from>
    <xdr:to>
      <xdr:col>55</xdr:col>
      <xdr:colOff>0</xdr:colOff>
      <xdr:row>37</xdr:row>
      <xdr:rowOff>10830</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9639300" y="6319878"/>
          <a:ext cx="838200" cy="3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147678</xdr:rowOff>
    </xdr:from>
    <xdr:to>
      <xdr:col>50</xdr:col>
      <xdr:colOff>114300</xdr:colOff>
      <xdr:row>37</xdr:row>
      <xdr:rowOff>61404</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flipV="1">
          <a:off x="8750300" y="6319878"/>
          <a:ext cx="889000" cy="8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61404</xdr:rowOff>
    </xdr:from>
    <xdr:to>
      <xdr:col>45</xdr:col>
      <xdr:colOff>177800</xdr:colOff>
      <xdr:row>37</xdr:row>
      <xdr:rowOff>124818</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7861300" y="6405054"/>
          <a:ext cx="889000" cy="6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9341</xdr:rowOff>
    </xdr:from>
    <xdr:to>
      <xdr:col>46</xdr:col>
      <xdr:colOff>38100</xdr:colOff>
      <xdr:row>38</xdr:row>
      <xdr:rowOff>110941</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8699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102068</xdr:rowOff>
    </xdr:from>
    <xdr:ext cx="599010"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8450795" y="661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103893</xdr:rowOff>
    </xdr:from>
    <xdr:to>
      <xdr:col>41</xdr:col>
      <xdr:colOff>50800</xdr:colOff>
      <xdr:row>37</xdr:row>
      <xdr:rowOff>124818</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6972300" y="6447543"/>
          <a:ext cx="889000" cy="2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139742</xdr:rowOff>
    </xdr:from>
    <xdr:to>
      <xdr:col>41</xdr:col>
      <xdr:colOff>101600</xdr:colOff>
      <xdr:row>38</xdr:row>
      <xdr:rowOff>69892</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7810500" y="64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61020</xdr:rowOff>
    </xdr:from>
    <xdr:ext cx="59901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7561795" y="657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155212</xdr:rowOff>
    </xdr:from>
    <xdr:to>
      <xdr:col>36</xdr:col>
      <xdr:colOff>165100</xdr:colOff>
      <xdr:row>38</xdr:row>
      <xdr:rowOff>85362</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6921500" y="649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76489</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6672795" y="659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131480</xdr:rowOff>
    </xdr:from>
    <xdr:to>
      <xdr:col>55</xdr:col>
      <xdr:colOff>50800</xdr:colOff>
      <xdr:row>37</xdr:row>
      <xdr:rowOff>61630</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10426700" y="63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154357</xdr:rowOff>
    </xdr:from>
    <xdr:ext cx="599010" cy="259045"/>
    <xdr:sp macro="" textlink="">
      <xdr:nvSpPr>
        <xdr:cNvPr id="310" name="補助費等該当値テキスト">
          <a:extLst>
            <a:ext uri="{FF2B5EF4-FFF2-40B4-BE49-F238E27FC236}">
              <a16:creationId xmlns="" xmlns:a16="http://schemas.microsoft.com/office/drawing/2014/main" id="{00000000-0008-0000-0600-000036010000}"/>
            </a:ext>
          </a:extLst>
        </xdr:cNvPr>
        <xdr:cNvSpPr txBox="1"/>
      </xdr:nvSpPr>
      <xdr:spPr>
        <a:xfrm>
          <a:off x="10528300" y="615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96878</xdr:rowOff>
    </xdr:from>
    <xdr:to>
      <xdr:col>50</xdr:col>
      <xdr:colOff>165100</xdr:colOff>
      <xdr:row>37</xdr:row>
      <xdr:rowOff>27028</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9588500" y="626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43555</xdr:rowOff>
    </xdr:from>
    <xdr:ext cx="59901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9339795" y="604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10604</xdr:rowOff>
    </xdr:from>
    <xdr:to>
      <xdr:col>46</xdr:col>
      <xdr:colOff>38100</xdr:colOff>
      <xdr:row>37</xdr:row>
      <xdr:rowOff>112204</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8699500" y="63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128731</xdr:rowOff>
    </xdr:from>
    <xdr:ext cx="59901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8450795" y="612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74018</xdr:rowOff>
    </xdr:from>
    <xdr:to>
      <xdr:col>41</xdr:col>
      <xdr:colOff>101600</xdr:colOff>
      <xdr:row>38</xdr:row>
      <xdr:rowOff>4168</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7810500" y="641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20695</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7561795" y="619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53093</xdr:rowOff>
    </xdr:from>
    <xdr:to>
      <xdr:col>36</xdr:col>
      <xdr:colOff>165100</xdr:colOff>
      <xdr:row>37</xdr:row>
      <xdr:rowOff>154693</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6921500" y="639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171220</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6672795" y="617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50633</xdr:rowOff>
    </xdr:from>
    <xdr:to>
      <xdr:col>55</xdr:col>
      <xdr:colOff>0</xdr:colOff>
      <xdr:row>58</xdr:row>
      <xdr:rowOff>102900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flipV="1">
          <a:off x="9639300" y="9994733"/>
          <a:ext cx="8382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102900</xdr:rowOff>
    </xdr:from>
    <xdr:to>
      <xdr:col>50</xdr:col>
      <xdr:colOff>114300</xdr:colOff>
      <xdr:row>58</xdr:row>
      <xdr:rowOff>114346</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8750300" y="10047000"/>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114346</xdr:rowOff>
    </xdr:from>
    <xdr:to>
      <xdr:col>45</xdr:col>
      <xdr:colOff>177800</xdr:colOff>
      <xdr:row>58</xdr:row>
      <xdr:rowOff>125778</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7861300" y="10058446"/>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107824</xdr:rowOff>
    </xdr:from>
    <xdr:to>
      <xdr:col>41</xdr:col>
      <xdr:colOff>50800</xdr:colOff>
      <xdr:row>58</xdr:row>
      <xdr:rowOff>125778</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a:off x="6972300" y="10051924"/>
          <a:ext cx="889000" cy="1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171283</xdr:rowOff>
    </xdr:from>
    <xdr:to>
      <xdr:col>55</xdr:col>
      <xdr:colOff>50800</xdr:colOff>
      <xdr:row>58</xdr:row>
      <xdr:rowOff>101433</xdr:rowOff>
    </xdr:to>
    <xdr:sp macro="" textlink="">
      <xdr:nvSpPr>
        <xdr:cNvPr id="364" name="楕円 363">
          <a:extLst>
            <a:ext uri="{FF2B5EF4-FFF2-40B4-BE49-F238E27FC236}">
              <a16:creationId xmlns="" xmlns:a16="http://schemas.microsoft.com/office/drawing/2014/main" id="{00000000-0008-0000-0600-00006C010000}"/>
            </a:ext>
          </a:extLst>
        </xdr:cNvPr>
        <xdr:cNvSpPr/>
      </xdr:nvSpPr>
      <xdr:spPr>
        <a:xfrm>
          <a:off x="10426700" y="994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a:extLst>
            <a:ext uri="{FF2B5EF4-FFF2-40B4-BE49-F238E27FC236}">
              <a16:creationId xmlns="" xmlns:a16="http://schemas.microsoft.com/office/drawing/2014/main" id="{00000000-0008-0000-0600-00006D010000}"/>
            </a:ext>
          </a:extLst>
        </xdr:cNvPr>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52100</xdr:rowOff>
    </xdr:from>
    <xdr:to>
      <xdr:col>50</xdr:col>
      <xdr:colOff>165100</xdr:colOff>
      <xdr:row>58</xdr:row>
      <xdr:rowOff>153700</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9588500" y="999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144827</xdr:rowOff>
    </xdr:from>
    <xdr:ext cx="534377"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372111" y="100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63546</xdr:rowOff>
    </xdr:from>
    <xdr:to>
      <xdr:col>46</xdr:col>
      <xdr:colOff>38100</xdr:colOff>
      <xdr:row>58</xdr:row>
      <xdr:rowOff>165146</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8699500" y="100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156273</xdr:rowOff>
    </xdr:from>
    <xdr:ext cx="534377"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483111" y="1010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74978</xdr:rowOff>
    </xdr:from>
    <xdr:to>
      <xdr:col>41</xdr:col>
      <xdr:colOff>101600</xdr:colOff>
      <xdr:row>59</xdr:row>
      <xdr:rowOff>5128</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7810500" y="1001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167705</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594111" y="1011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57024</xdr:rowOff>
    </xdr:from>
    <xdr:to>
      <xdr:col>36</xdr:col>
      <xdr:colOff>165100</xdr:colOff>
      <xdr:row>58</xdr:row>
      <xdr:rowOff>158624</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6921500" y="1000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149751</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05111" y="100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7809</xdr:rowOff>
    </xdr:from>
    <xdr:to>
      <xdr:col>55</xdr:col>
      <xdr:colOff>0</xdr:colOff>
      <xdr:row>79</xdr:row>
      <xdr:rowOff>57490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flipV="1">
          <a:off x="9639300" y="13552359"/>
          <a:ext cx="838200" cy="4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57490</xdr:rowOff>
    </xdr:from>
    <xdr:to>
      <xdr:col>50</xdr:col>
      <xdr:colOff>114300</xdr:colOff>
      <xdr:row>79</xdr:row>
      <xdr:rowOff>65007</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8750300" y="13602040"/>
          <a:ext cx="8890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65007</xdr:rowOff>
    </xdr:from>
    <xdr:to>
      <xdr:col>45</xdr:col>
      <xdr:colOff>177800</xdr:colOff>
      <xdr:row>79</xdr:row>
      <xdr:rowOff>67069</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7861300" y="13609557"/>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50231</xdr:rowOff>
    </xdr:from>
    <xdr:to>
      <xdr:col>46</xdr:col>
      <xdr:colOff>38100</xdr:colOff>
      <xdr:row>78</xdr:row>
      <xdr:rowOff>151831</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8699500" y="1342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168358</xdr:rowOff>
    </xdr:from>
    <xdr:ext cx="59901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8450795" y="1319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11263</xdr:rowOff>
    </xdr:from>
    <xdr:to>
      <xdr:col>41</xdr:col>
      <xdr:colOff>101600</xdr:colOff>
      <xdr:row>78</xdr:row>
      <xdr:rowOff>112863</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7810500" y="133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129390</xdr:rowOff>
    </xdr:from>
    <xdr:ext cx="59901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7561795" y="1315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128459</xdr:rowOff>
    </xdr:from>
    <xdr:to>
      <xdr:col>55</xdr:col>
      <xdr:colOff>50800</xdr:colOff>
      <xdr:row>79</xdr:row>
      <xdr:rowOff>58609</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10426700" y="1350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69739</xdr:rowOff>
    </xdr:from>
    <xdr:ext cx="534377" cy="259045"/>
    <xdr:sp macro="" textlink="">
      <xdr:nvSpPr>
        <xdr:cNvPr id="421" name="普通建設事業費 （ うち新規整備　）該当値テキスト">
          <a:extLst>
            <a:ext uri="{FF2B5EF4-FFF2-40B4-BE49-F238E27FC236}">
              <a16:creationId xmlns="" xmlns:a16="http://schemas.microsoft.com/office/drawing/2014/main" id="{00000000-0008-0000-0600-0000A5010000}"/>
            </a:ext>
          </a:extLst>
        </xdr:cNvPr>
        <xdr:cNvSpPr txBox="1"/>
      </xdr:nvSpPr>
      <xdr:spPr>
        <a:xfrm>
          <a:off x="10528300" y="134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6690</xdr:rowOff>
    </xdr:from>
    <xdr:to>
      <xdr:col>50</xdr:col>
      <xdr:colOff>165100</xdr:colOff>
      <xdr:row>79</xdr:row>
      <xdr:rowOff>108290</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9588500" y="1355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99417</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372111" y="1364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14207</xdr:rowOff>
    </xdr:from>
    <xdr:to>
      <xdr:col>46</xdr:col>
      <xdr:colOff>38100</xdr:colOff>
      <xdr:row>79</xdr:row>
      <xdr:rowOff>115807</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8699500" y="135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106934</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8483111" y="136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16269</xdr:rowOff>
    </xdr:from>
    <xdr:to>
      <xdr:col>41</xdr:col>
      <xdr:colOff>101600</xdr:colOff>
      <xdr:row>79</xdr:row>
      <xdr:rowOff>117869</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7810500" y="1356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108996</xdr:rowOff>
    </xdr:from>
    <xdr:ext cx="534377"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7594111" y="1365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121238</xdr:rowOff>
    </xdr:from>
    <xdr:to>
      <xdr:col>55</xdr:col>
      <xdr:colOff>0</xdr:colOff>
      <xdr:row>97</xdr:row>
      <xdr:rowOff>167464</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flipV="1">
          <a:off x="9639300" y="16751888"/>
          <a:ext cx="8382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167464</xdr:rowOff>
    </xdr:from>
    <xdr:to>
      <xdr:col>50</xdr:col>
      <xdr:colOff>114300</xdr:colOff>
      <xdr:row>98</xdr:row>
      <xdr:rowOff>7093</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8750300" y="16798114"/>
          <a:ext cx="889000" cy="1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7093</xdr:rowOff>
    </xdr:from>
    <xdr:to>
      <xdr:col>45</xdr:col>
      <xdr:colOff>177800</xdr:colOff>
      <xdr:row>98</xdr:row>
      <xdr:rowOff>19927</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flipV="1">
          <a:off x="7861300" y="16809193"/>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86629</xdr:rowOff>
    </xdr:from>
    <xdr:to>
      <xdr:col>46</xdr:col>
      <xdr:colOff>38100</xdr:colOff>
      <xdr:row>98</xdr:row>
      <xdr:rowOff>16779</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8699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33306</xdr:rowOff>
    </xdr:from>
    <xdr:ext cx="599010"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8450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70438</xdr:rowOff>
    </xdr:from>
    <xdr:to>
      <xdr:col>55</xdr:col>
      <xdr:colOff>50800</xdr:colOff>
      <xdr:row>98</xdr:row>
      <xdr:rowOff>588</xdr:rowOff>
    </xdr:to>
    <xdr:sp macro="" textlink="">
      <xdr:nvSpPr>
        <xdr:cNvPr id="468" name="楕円 467">
          <a:extLst>
            <a:ext uri="{FF2B5EF4-FFF2-40B4-BE49-F238E27FC236}">
              <a16:creationId xmlns="" xmlns:a16="http://schemas.microsoft.com/office/drawing/2014/main" id="{00000000-0008-0000-0600-0000D4010000}"/>
            </a:ext>
          </a:extLst>
        </xdr:cNvPr>
        <xdr:cNvSpPr/>
      </xdr:nvSpPr>
      <xdr:spPr>
        <a:xfrm>
          <a:off x="10426700" y="1670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99010" cy="259045"/>
    <xdr:sp macro="" textlink="">
      <xdr:nvSpPr>
        <xdr:cNvPr id="469" name="普通建設事業費 （ うち更新整備　）該当値テキスト">
          <a:extLst>
            <a:ext uri="{FF2B5EF4-FFF2-40B4-BE49-F238E27FC236}">
              <a16:creationId xmlns="" xmlns:a16="http://schemas.microsoft.com/office/drawing/2014/main" id="{00000000-0008-0000-0600-0000D5010000}"/>
            </a:ext>
          </a:extLst>
        </xdr:cNvPr>
        <xdr:cNvSpPr txBox="1"/>
      </xdr:nvSpPr>
      <xdr:spPr>
        <a:xfrm>
          <a:off x="10528300" y="166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116664</xdr:rowOff>
    </xdr:from>
    <xdr:to>
      <xdr:col>50</xdr:col>
      <xdr:colOff>165100</xdr:colOff>
      <xdr:row>98</xdr:row>
      <xdr:rowOff>46814</xdr:rowOff>
    </xdr:to>
    <xdr:sp macro="" textlink="">
      <xdr:nvSpPr>
        <xdr:cNvPr id="470" name="楕円 469">
          <a:extLst>
            <a:ext uri="{FF2B5EF4-FFF2-40B4-BE49-F238E27FC236}">
              <a16:creationId xmlns="" xmlns:a16="http://schemas.microsoft.com/office/drawing/2014/main" id="{00000000-0008-0000-0600-0000D6010000}"/>
            </a:ext>
          </a:extLst>
        </xdr:cNvPr>
        <xdr:cNvSpPr/>
      </xdr:nvSpPr>
      <xdr:spPr>
        <a:xfrm>
          <a:off x="9588500" y="167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37941</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9372111" y="1684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127743</xdr:rowOff>
    </xdr:from>
    <xdr:to>
      <xdr:col>46</xdr:col>
      <xdr:colOff>38100</xdr:colOff>
      <xdr:row>98</xdr:row>
      <xdr:rowOff>57893</xdr:rowOff>
    </xdr:to>
    <xdr:sp macro="" textlink="">
      <xdr:nvSpPr>
        <xdr:cNvPr id="472" name="楕円 471">
          <a:extLst>
            <a:ext uri="{FF2B5EF4-FFF2-40B4-BE49-F238E27FC236}">
              <a16:creationId xmlns="" xmlns:a16="http://schemas.microsoft.com/office/drawing/2014/main" id="{00000000-0008-0000-0600-0000D8010000}"/>
            </a:ext>
          </a:extLst>
        </xdr:cNvPr>
        <xdr:cNvSpPr/>
      </xdr:nvSpPr>
      <xdr:spPr>
        <a:xfrm>
          <a:off x="8699500" y="1675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49020</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483111" y="1685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140577</xdr:rowOff>
    </xdr:from>
    <xdr:to>
      <xdr:col>41</xdr:col>
      <xdr:colOff>101600</xdr:colOff>
      <xdr:row>98</xdr:row>
      <xdr:rowOff>70727</xdr:rowOff>
    </xdr:to>
    <xdr:sp macro="" textlink="">
      <xdr:nvSpPr>
        <xdr:cNvPr id="474" name="楕円 473">
          <a:extLst>
            <a:ext uri="{FF2B5EF4-FFF2-40B4-BE49-F238E27FC236}">
              <a16:creationId xmlns="" xmlns:a16="http://schemas.microsoft.com/office/drawing/2014/main" id="{00000000-0008-0000-0600-0000DA010000}"/>
            </a:ext>
          </a:extLst>
        </xdr:cNvPr>
        <xdr:cNvSpPr/>
      </xdr:nvSpPr>
      <xdr:spPr>
        <a:xfrm>
          <a:off x="7810500" y="167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61854</xdr:rowOff>
    </xdr:from>
    <xdr:ext cx="469744"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7626428" y="1686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43418</xdr:rowOff>
    </xdr:from>
    <xdr:to>
      <xdr:col>85</xdr:col>
      <xdr:colOff>127000</xdr:colOff>
      <xdr:row>39</xdr:row>
      <xdr:rowOff>44450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flipV="1">
          <a:off x="15481300" y="6729968"/>
          <a:ext cx="838200" cy="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119022</xdr:rowOff>
    </xdr:from>
    <xdr:to>
      <xdr:col>76</xdr:col>
      <xdr:colOff>165100</xdr:colOff>
      <xdr:row>39</xdr:row>
      <xdr:rowOff>49172</xdr:rowOff>
    </xdr:to>
    <xdr:sp macro="" textlink="">
      <xdr:nvSpPr>
        <xdr:cNvPr id="511" name="フローチャート: 判断 510">
          <a:extLst>
            <a:ext uri="{FF2B5EF4-FFF2-40B4-BE49-F238E27FC236}">
              <a16:creationId xmlns="" xmlns:a16="http://schemas.microsoft.com/office/drawing/2014/main" id="{00000000-0008-0000-0600-0000FF010000}"/>
            </a:ext>
          </a:extLst>
        </xdr:cNvPr>
        <xdr:cNvSpPr/>
      </xdr:nvSpPr>
      <xdr:spPr>
        <a:xfrm>
          <a:off x="14541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65699</xdr:rowOff>
    </xdr:from>
    <xdr:ext cx="534377"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4325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29739</xdr:rowOff>
    </xdr:from>
    <xdr:to>
      <xdr:col>71</xdr:col>
      <xdr:colOff>177800</xdr:colOff>
      <xdr:row>39</xdr:row>
      <xdr:rowOff>44450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2814300" y="6716289"/>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110857</xdr:rowOff>
    </xdr:from>
    <xdr:to>
      <xdr:col>72</xdr:col>
      <xdr:colOff>38100</xdr:colOff>
      <xdr:row>39</xdr:row>
      <xdr:rowOff>41007</xdr:rowOff>
    </xdr:to>
    <xdr:sp macro="" textlink="">
      <xdr:nvSpPr>
        <xdr:cNvPr id="514" name="フローチャート: 判断 513">
          <a:extLst>
            <a:ext uri="{FF2B5EF4-FFF2-40B4-BE49-F238E27FC236}">
              <a16:creationId xmlns="" xmlns:a16="http://schemas.microsoft.com/office/drawing/2014/main" id="{00000000-0008-0000-0600-000002020000}"/>
            </a:ext>
          </a:extLst>
        </xdr:cNvPr>
        <xdr:cNvSpPr/>
      </xdr:nvSpPr>
      <xdr:spPr>
        <a:xfrm>
          <a:off x="13652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57534</xdr:rowOff>
    </xdr:from>
    <xdr:ext cx="534377"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3436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105344</xdr:rowOff>
    </xdr:from>
    <xdr:to>
      <xdr:col>67</xdr:col>
      <xdr:colOff>101600</xdr:colOff>
      <xdr:row>39</xdr:row>
      <xdr:rowOff>35494</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2763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52021</xdr:rowOff>
    </xdr:from>
    <xdr:ext cx="534377"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2547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164068</xdr:rowOff>
    </xdr:from>
    <xdr:to>
      <xdr:col>85</xdr:col>
      <xdr:colOff>177800</xdr:colOff>
      <xdr:row>39</xdr:row>
      <xdr:rowOff>94218</xdr:rowOff>
    </xdr:to>
    <xdr:sp macro="" textlink="">
      <xdr:nvSpPr>
        <xdr:cNvPr id="523" name="楕円 522">
          <a:extLst>
            <a:ext uri="{FF2B5EF4-FFF2-40B4-BE49-F238E27FC236}">
              <a16:creationId xmlns="" xmlns:a16="http://schemas.microsoft.com/office/drawing/2014/main" id="{00000000-0008-0000-0600-00000B020000}"/>
            </a:ext>
          </a:extLst>
        </xdr:cNvPr>
        <xdr:cNvSpPr/>
      </xdr:nvSpPr>
      <xdr:spPr>
        <a:xfrm>
          <a:off x="16268700" y="66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78995</xdr:rowOff>
    </xdr:from>
    <xdr:ext cx="378565" cy="259045"/>
    <xdr:sp macro="" textlink="">
      <xdr:nvSpPr>
        <xdr:cNvPr id="524" name="災害復旧事業費該当値テキスト">
          <a:extLst>
            <a:ext uri="{FF2B5EF4-FFF2-40B4-BE49-F238E27FC236}">
              <a16:creationId xmlns="" xmlns:a16="http://schemas.microsoft.com/office/drawing/2014/main" id="{00000000-0008-0000-0600-00000C020000}"/>
            </a:ext>
          </a:extLst>
        </xdr:cNvPr>
        <xdr:cNvSpPr txBox="1"/>
      </xdr:nvSpPr>
      <xdr:spPr>
        <a:xfrm>
          <a:off x="16370300" y="6594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a:extLst>
            <a:ext uri="{FF2B5EF4-FFF2-40B4-BE49-F238E27FC236}">
              <a16:creationId xmlns="" xmlns:a16="http://schemas.microsoft.com/office/drawing/2014/main" id="{00000000-0008-0000-0600-00000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a:extLst>
            <a:ext uri="{FF2B5EF4-FFF2-40B4-BE49-F238E27FC236}">
              <a16:creationId xmlns="" xmlns:a16="http://schemas.microsoft.com/office/drawing/2014/main"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a:extLst>
            <a:ext uri="{FF2B5EF4-FFF2-40B4-BE49-F238E27FC236}">
              <a16:creationId xmlns="" xmlns:a16="http://schemas.microsoft.com/office/drawing/2014/main" id="{00000000-0008-0000-0600-00001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150389</xdr:rowOff>
    </xdr:from>
    <xdr:to>
      <xdr:col>67</xdr:col>
      <xdr:colOff>101600</xdr:colOff>
      <xdr:row>39</xdr:row>
      <xdr:rowOff>80539</xdr:rowOff>
    </xdr:to>
    <xdr:sp macro="" textlink="">
      <xdr:nvSpPr>
        <xdr:cNvPr id="531" name="楕円 530">
          <a:extLst>
            <a:ext uri="{FF2B5EF4-FFF2-40B4-BE49-F238E27FC236}">
              <a16:creationId xmlns="" xmlns:a16="http://schemas.microsoft.com/office/drawing/2014/main" id="{00000000-0008-0000-0600-000013020000}"/>
            </a:ext>
          </a:extLst>
        </xdr:cNvPr>
        <xdr:cNvSpPr/>
      </xdr:nvSpPr>
      <xdr:spPr>
        <a:xfrm>
          <a:off x="12763500" y="666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71666</xdr:rowOff>
    </xdr:from>
    <xdr:ext cx="469744"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579428" y="675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6" name="フローチャート: 判断 565">
          <a:extLst>
            <a:ext uri="{FF2B5EF4-FFF2-40B4-BE49-F238E27FC236}">
              <a16:creationId xmlns="" xmlns:a16="http://schemas.microsoft.com/office/drawing/2014/main" id="{00000000-0008-0000-0600-000036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54984</xdr:rowOff>
    </xdr:from>
    <xdr:to>
      <xdr:col>85</xdr:col>
      <xdr:colOff>127000</xdr:colOff>
      <xdr:row>78</xdr:row>
      <xdr:rowOff>77814</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5481300" y="13428084"/>
          <a:ext cx="838200" cy="2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88277</xdr:rowOff>
    </xdr:from>
    <xdr:to>
      <xdr:col>81</xdr:col>
      <xdr:colOff>50800</xdr:colOff>
      <xdr:row>78</xdr:row>
      <xdr:rowOff>54984</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4592300" y="13289927"/>
          <a:ext cx="889000" cy="1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83533</xdr:rowOff>
    </xdr:from>
    <xdr:to>
      <xdr:col>76</xdr:col>
      <xdr:colOff>114300</xdr:colOff>
      <xdr:row>77</xdr:row>
      <xdr:rowOff>88277</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3703300" y="1328518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122913</xdr:rowOff>
    </xdr:from>
    <xdr:to>
      <xdr:col>76</xdr:col>
      <xdr:colOff>165100</xdr:colOff>
      <xdr:row>78</xdr:row>
      <xdr:rowOff>53063</xdr:rowOff>
    </xdr:to>
    <xdr:sp macro="" textlink="">
      <xdr:nvSpPr>
        <xdr:cNvPr id="623" name="フローチャート: 判断 622">
          <a:extLst>
            <a:ext uri="{FF2B5EF4-FFF2-40B4-BE49-F238E27FC236}">
              <a16:creationId xmlns="" xmlns:a16="http://schemas.microsoft.com/office/drawing/2014/main" id="{00000000-0008-0000-0600-00006F020000}"/>
            </a:ext>
          </a:extLst>
        </xdr:cNvPr>
        <xdr:cNvSpPr/>
      </xdr:nvSpPr>
      <xdr:spPr>
        <a:xfrm>
          <a:off x="14541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44190</xdr:rowOff>
    </xdr:from>
    <xdr:ext cx="599010"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4292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83533</xdr:rowOff>
    </xdr:from>
    <xdr:to>
      <xdr:col>71</xdr:col>
      <xdr:colOff>177800</xdr:colOff>
      <xdr:row>77</xdr:row>
      <xdr:rowOff>140816</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2814300" y="13285183"/>
          <a:ext cx="889000" cy="5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6" name="フローチャート: 判断 625">
          <a:extLst>
            <a:ext uri="{FF2B5EF4-FFF2-40B4-BE49-F238E27FC236}">
              <a16:creationId xmlns="" xmlns:a16="http://schemas.microsoft.com/office/drawing/2014/main" id="{00000000-0008-0000-0600-000072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27014</xdr:rowOff>
    </xdr:from>
    <xdr:to>
      <xdr:col>85</xdr:col>
      <xdr:colOff>177800</xdr:colOff>
      <xdr:row>78</xdr:row>
      <xdr:rowOff>128614</xdr:rowOff>
    </xdr:to>
    <xdr:sp macro="" textlink="">
      <xdr:nvSpPr>
        <xdr:cNvPr id="635" name="楕円 634">
          <a:extLst>
            <a:ext uri="{FF2B5EF4-FFF2-40B4-BE49-F238E27FC236}">
              <a16:creationId xmlns="" xmlns:a16="http://schemas.microsoft.com/office/drawing/2014/main" id="{00000000-0008-0000-0600-00007B020000}"/>
            </a:ext>
          </a:extLst>
        </xdr:cNvPr>
        <xdr:cNvSpPr/>
      </xdr:nvSpPr>
      <xdr:spPr>
        <a:xfrm>
          <a:off x="16268700" y="134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5441</xdr:rowOff>
    </xdr:from>
    <xdr:ext cx="534377" cy="259045"/>
    <xdr:sp macro="" textlink="">
      <xdr:nvSpPr>
        <xdr:cNvPr id="636" name="公債費該当値テキスト">
          <a:extLst>
            <a:ext uri="{FF2B5EF4-FFF2-40B4-BE49-F238E27FC236}">
              <a16:creationId xmlns="" xmlns:a16="http://schemas.microsoft.com/office/drawing/2014/main" id="{00000000-0008-0000-0600-00007C020000}"/>
            </a:ext>
          </a:extLst>
        </xdr:cNvPr>
        <xdr:cNvSpPr txBox="1"/>
      </xdr:nvSpPr>
      <xdr:spPr>
        <a:xfrm>
          <a:off x="16370300" y="1337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4184</xdr:rowOff>
    </xdr:from>
    <xdr:to>
      <xdr:col>81</xdr:col>
      <xdr:colOff>101600</xdr:colOff>
      <xdr:row>78</xdr:row>
      <xdr:rowOff>105784</xdr:rowOff>
    </xdr:to>
    <xdr:sp macro="" textlink="">
      <xdr:nvSpPr>
        <xdr:cNvPr id="637" name="楕円 636">
          <a:extLst>
            <a:ext uri="{FF2B5EF4-FFF2-40B4-BE49-F238E27FC236}">
              <a16:creationId xmlns="" xmlns:a16="http://schemas.microsoft.com/office/drawing/2014/main" id="{00000000-0008-0000-0600-00007D020000}"/>
            </a:ext>
          </a:extLst>
        </xdr:cNvPr>
        <xdr:cNvSpPr/>
      </xdr:nvSpPr>
      <xdr:spPr>
        <a:xfrm>
          <a:off x="15430500" y="133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96911</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5214111" y="134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37477</xdr:rowOff>
    </xdr:from>
    <xdr:to>
      <xdr:col>76</xdr:col>
      <xdr:colOff>165100</xdr:colOff>
      <xdr:row>77</xdr:row>
      <xdr:rowOff>139077</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4541500" y="132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155604</xdr:rowOff>
    </xdr:from>
    <xdr:ext cx="59901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4292795" y="1301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32733</xdr:rowOff>
    </xdr:from>
    <xdr:to>
      <xdr:col>72</xdr:col>
      <xdr:colOff>38100</xdr:colOff>
      <xdr:row>77</xdr:row>
      <xdr:rowOff>134333</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3652500" y="132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150860</xdr:rowOff>
    </xdr:from>
    <xdr:ext cx="59901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403795" y="1300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90016</xdr:rowOff>
    </xdr:from>
    <xdr:to>
      <xdr:col>67</xdr:col>
      <xdr:colOff>101600</xdr:colOff>
      <xdr:row>78</xdr:row>
      <xdr:rowOff>20166</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2763500" y="1329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11293</xdr:rowOff>
    </xdr:from>
    <xdr:ext cx="59901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2514795" y="1338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75850</xdr:rowOff>
    </xdr:from>
    <xdr:to>
      <xdr:col>85</xdr:col>
      <xdr:colOff>127000</xdr:colOff>
      <xdr:row>98</xdr:row>
      <xdr:rowOff>82390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flipV="1">
          <a:off x="15481300" y="16877950"/>
          <a:ext cx="8382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82390</xdr:rowOff>
    </xdr:from>
    <xdr:to>
      <xdr:col>81</xdr:col>
      <xdr:colOff>50800</xdr:colOff>
      <xdr:row>98</xdr:row>
      <xdr:rowOff>92039</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flipV="1">
          <a:off x="14592300" y="16884490"/>
          <a:ext cx="889000" cy="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92039</xdr:rowOff>
    </xdr:from>
    <xdr:to>
      <xdr:col>76</xdr:col>
      <xdr:colOff>114300</xdr:colOff>
      <xdr:row>98</xdr:row>
      <xdr:rowOff>120436</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flipV="1">
          <a:off x="13703300" y="16894139"/>
          <a:ext cx="889000" cy="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14974</xdr:rowOff>
    </xdr:from>
    <xdr:to>
      <xdr:col>76</xdr:col>
      <xdr:colOff>165100</xdr:colOff>
      <xdr:row>98</xdr:row>
      <xdr:rowOff>116574</xdr:rowOff>
    </xdr:to>
    <xdr:sp macro="" textlink="">
      <xdr:nvSpPr>
        <xdr:cNvPr id="678" name="フローチャート: 判断 677">
          <a:extLst>
            <a:ext uri="{FF2B5EF4-FFF2-40B4-BE49-F238E27FC236}">
              <a16:creationId xmlns="" xmlns:a16="http://schemas.microsoft.com/office/drawing/2014/main" id="{00000000-0008-0000-0600-0000A6020000}"/>
            </a:ext>
          </a:extLst>
        </xdr:cNvPr>
        <xdr:cNvSpPr/>
      </xdr:nvSpPr>
      <xdr:spPr>
        <a:xfrm>
          <a:off x="14541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133101</xdr:rowOff>
    </xdr:from>
    <xdr:ext cx="534377"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4325111" y="165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109148</xdr:rowOff>
    </xdr:from>
    <xdr:to>
      <xdr:col>71</xdr:col>
      <xdr:colOff>177800</xdr:colOff>
      <xdr:row>98</xdr:row>
      <xdr:rowOff>120436</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2814300" y="16911248"/>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35505</xdr:rowOff>
    </xdr:from>
    <xdr:to>
      <xdr:col>72</xdr:col>
      <xdr:colOff>38100</xdr:colOff>
      <xdr:row>98</xdr:row>
      <xdr:rowOff>137105</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3652500" y="168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153632</xdr:rowOff>
    </xdr:from>
    <xdr:ext cx="534377"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3436111" y="1661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169622</xdr:rowOff>
    </xdr:from>
    <xdr:to>
      <xdr:col>67</xdr:col>
      <xdr:colOff>101600</xdr:colOff>
      <xdr:row>98</xdr:row>
      <xdr:rowOff>99772</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2763500" y="168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116299</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2547111" y="165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25050</xdr:rowOff>
    </xdr:from>
    <xdr:to>
      <xdr:col>85</xdr:col>
      <xdr:colOff>177800</xdr:colOff>
      <xdr:row>98</xdr:row>
      <xdr:rowOff>126650</xdr:rowOff>
    </xdr:to>
    <xdr:sp macro="" textlink="">
      <xdr:nvSpPr>
        <xdr:cNvPr id="690" name="楕円 689">
          <a:extLst>
            <a:ext uri="{FF2B5EF4-FFF2-40B4-BE49-F238E27FC236}">
              <a16:creationId xmlns="" xmlns:a16="http://schemas.microsoft.com/office/drawing/2014/main" id="{00000000-0008-0000-0600-0000B2020000}"/>
            </a:ext>
          </a:extLst>
        </xdr:cNvPr>
        <xdr:cNvSpPr/>
      </xdr:nvSpPr>
      <xdr:spPr>
        <a:xfrm>
          <a:off x="16268700" y="168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a:extLst>
            <a:ext uri="{FF2B5EF4-FFF2-40B4-BE49-F238E27FC236}">
              <a16:creationId xmlns="" xmlns:a16="http://schemas.microsoft.com/office/drawing/2014/main" id="{00000000-0008-0000-0600-0000B3020000}"/>
            </a:ext>
          </a:extLst>
        </xdr:cNvPr>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31590</xdr:rowOff>
    </xdr:from>
    <xdr:to>
      <xdr:col>81</xdr:col>
      <xdr:colOff>101600</xdr:colOff>
      <xdr:row>98</xdr:row>
      <xdr:rowOff>133190</xdr:rowOff>
    </xdr:to>
    <xdr:sp macro="" textlink="">
      <xdr:nvSpPr>
        <xdr:cNvPr id="692" name="楕円 691">
          <a:extLst>
            <a:ext uri="{FF2B5EF4-FFF2-40B4-BE49-F238E27FC236}">
              <a16:creationId xmlns="" xmlns:a16="http://schemas.microsoft.com/office/drawing/2014/main" id="{00000000-0008-0000-0600-0000B4020000}"/>
            </a:ext>
          </a:extLst>
        </xdr:cNvPr>
        <xdr:cNvSpPr/>
      </xdr:nvSpPr>
      <xdr:spPr>
        <a:xfrm>
          <a:off x="15430500" y="168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124317</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5214111" y="1692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41239</xdr:rowOff>
    </xdr:from>
    <xdr:to>
      <xdr:col>76</xdr:col>
      <xdr:colOff>165100</xdr:colOff>
      <xdr:row>98</xdr:row>
      <xdr:rowOff>142839</xdr:rowOff>
    </xdr:to>
    <xdr:sp macro="" textlink="">
      <xdr:nvSpPr>
        <xdr:cNvPr id="694" name="楕円 693">
          <a:extLst>
            <a:ext uri="{FF2B5EF4-FFF2-40B4-BE49-F238E27FC236}">
              <a16:creationId xmlns="" xmlns:a16="http://schemas.microsoft.com/office/drawing/2014/main" id="{00000000-0008-0000-0600-0000B6020000}"/>
            </a:ext>
          </a:extLst>
        </xdr:cNvPr>
        <xdr:cNvSpPr/>
      </xdr:nvSpPr>
      <xdr:spPr>
        <a:xfrm>
          <a:off x="14541500" y="1684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133966</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4325111" y="169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69636</xdr:rowOff>
    </xdr:from>
    <xdr:to>
      <xdr:col>72</xdr:col>
      <xdr:colOff>38100</xdr:colOff>
      <xdr:row>98</xdr:row>
      <xdr:rowOff>171236</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3652500" y="168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162363</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3436111" y="169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58348</xdr:rowOff>
    </xdr:from>
    <xdr:to>
      <xdr:col>67</xdr:col>
      <xdr:colOff>101600</xdr:colOff>
      <xdr:row>98</xdr:row>
      <xdr:rowOff>159948</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2763500" y="1686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151075</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2547111" y="1695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118623</xdr:rowOff>
    </xdr:from>
    <xdr:to>
      <xdr:col>116</xdr:col>
      <xdr:colOff>63500</xdr:colOff>
      <xdr:row>38</xdr:row>
      <xdr:rowOff>139700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flipV="1">
          <a:off x="21323300" y="6633723"/>
          <a:ext cx="8382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67892</xdr:rowOff>
    </xdr:from>
    <xdr:to>
      <xdr:col>107</xdr:col>
      <xdr:colOff>101600</xdr:colOff>
      <xdr:row>38</xdr:row>
      <xdr:rowOff>169492</xdr:rowOff>
    </xdr:to>
    <xdr:sp macro="" textlink="">
      <xdr:nvSpPr>
        <xdr:cNvPr id="733" name="フローチャート: 判断 732">
          <a:extLst>
            <a:ext uri="{FF2B5EF4-FFF2-40B4-BE49-F238E27FC236}">
              <a16:creationId xmlns="" xmlns:a16="http://schemas.microsoft.com/office/drawing/2014/main" id="{00000000-0008-0000-0600-0000DD020000}"/>
            </a:ext>
          </a:extLst>
        </xdr:cNvPr>
        <xdr:cNvSpPr/>
      </xdr:nvSpPr>
      <xdr:spPr>
        <a:xfrm>
          <a:off x="20383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14569</xdr:rowOff>
    </xdr:from>
    <xdr:ext cx="378565"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20245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94574</xdr:rowOff>
    </xdr:from>
    <xdr:to>
      <xdr:col>102</xdr:col>
      <xdr:colOff>114300</xdr:colOff>
      <xdr:row>38</xdr:row>
      <xdr:rowOff>139700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18656300" y="6609674"/>
          <a:ext cx="8890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80282</xdr:rowOff>
    </xdr:from>
    <xdr:to>
      <xdr:col>102</xdr:col>
      <xdr:colOff>165100</xdr:colOff>
      <xdr:row>39</xdr:row>
      <xdr:rowOff>10432</xdr:rowOff>
    </xdr:to>
    <xdr:sp macro="" textlink="">
      <xdr:nvSpPr>
        <xdr:cNvPr id="736" name="フローチャート: 判断 735">
          <a:extLst>
            <a:ext uri="{FF2B5EF4-FFF2-40B4-BE49-F238E27FC236}">
              <a16:creationId xmlns="" xmlns:a16="http://schemas.microsoft.com/office/drawing/2014/main" id="{00000000-0008-0000-0600-0000E0020000}"/>
            </a:ext>
          </a:extLst>
        </xdr:cNvPr>
        <xdr:cNvSpPr/>
      </xdr:nvSpPr>
      <xdr:spPr>
        <a:xfrm>
          <a:off x="19494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26959</xdr:rowOff>
    </xdr:from>
    <xdr:ext cx="378565"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9356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59090</xdr:rowOff>
    </xdr:from>
    <xdr:to>
      <xdr:col>98</xdr:col>
      <xdr:colOff>38100</xdr:colOff>
      <xdr:row>38</xdr:row>
      <xdr:rowOff>160690</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18605500" y="657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151817</xdr:rowOff>
    </xdr:from>
    <xdr:ext cx="469744"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8421428" y="666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67823</xdr:rowOff>
    </xdr:from>
    <xdr:to>
      <xdr:col>116</xdr:col>
      <xdr:colOff>114300</xdr:colOff>
      <xdr:row>38</xdr:row>
      <xdr:rowOff>169423</xdr:rowOff>
    </xdr:to>
    <xdr:sp macro="" textlink="">
      <xdr:nvSpPr>
        <xdr:cNvPr id="745" name="楕円 744">
          <a:extLst>
            <a:ext uri="{FF2B5EF4-FFF2-40B4-BE49-F238E27FC236}">
              <a16:creationId xmlns="" xmlns:a16="http://schemas.microsoft.com/office/drawing/2014/main" id="{00000000-0008-0000-0600-0000E9020000}"/>
            </a:ext>
          </a:extLst>
        </xdr:cNvPr>
        <xdr:cNvSpPr/>
      </xdr:nvSpPr>
      <xdr:spPr>
        <a:xfrm>
          <a:off x="22110700" y="65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378565" cy="259045"/>
    <xdr:sp macro="" textlink="">
      <xdr:nvSpPr>
        <xdr:cNvPr id="746" name="投資及び出資金該当値テキスト">
          <a:extLst>
            <a:ext uri="{FF2B5EF4-FFF2-40B4-BE49-F238E27FC236}">
              <a16:creationId xmlns="" xmlns:a16="http://schemas.microsoft.com/office/drawing/2014/main" id="{00000000-0008-0000-0600-0000EA020000}"/>
            </a:ext>
          </a:extLst>
        </xdr:cNvPr>
        <xdr:cNvSpPr txBox="1"/>
      </xdr:nvSpPr>
      <xdr:spPr>
        <a:xfrm>
          <a:off x="22212300" y="6560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43774</xdr:rowOff>
    </xdr:from>
    <xdr:to>
      <xdr:col>98</xdr:col>
      <xdr:colOff>38100</xdr:colOff>
      <xdr:row>38</xdr:row>
      <xdr:rowOff>145374</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18605500" y="655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161901</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21428" y="633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40043</xdr:rowOff>
    </xdr:from>
    <xdr:to>
      <xdr:col>116</xdr:col>
      <xdr:colOff>63500</xdr:colOff>
      <xdr:row>59</xdr:row>
      <xdr:rowOff>43282</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21323300" y="10155593"/>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40043</xdr:rowOff>
    </xdr:from>
    <xdr:to>
      <xdr:col>111</xdr:col>
      <xdr:colOff>177800</xdr:colOff>
      <xdr:row>59</xdr:row>
      <xdr:rowOff>40069</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flipV="1">
          <a:off x="20434300" y="10155593"/>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34189</xdr:rowOff>
    </xdr:from>
    <xdr:to>
      <xdr:col>107</xdr:col>
      <xdr:colOff>50800</xdr:colOff>
      <xdr:row>59</xdr:row>
      <xdr:rowOff>40069</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9545300" y="10149739"/>
          <a:ext cx="8890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62446</xdr:rowOff>
    </xdr:from>
    <xdr:to>
      <xdr:col>107</xdr:col>
      <xdr:colOff>101600</xdr:colOff>
      <xdr:row>58</xdr:row>
      <xdr:rowOff>164046</xdr:rowOff>
    </xdr:to>
    <xdr:sp macro="" textlink="">
      <xdr:nvSpPr>
        <xdr:cNvPr id="790" name="フローチャート: 判断 789">
          <a:extLst>
            <a:ext uri="{FF2B5EF4-FFF2-40B4-BE49-F238E27FC236}">
              <a16:creationId xmlns="" xmlns:a16="http://schemas.microsoft.com/office/drawing/2014/main" id="{00000000-0008-0000-0600-000016030000}"/>
            </a:ext>
          </a:extLst>
        </xdr:cNvPr>
        <xdr:cNvSpPr/>
      </xdr:nvSpPr>
      <xdr:spPr>
        <a:xfrm>
          <a:off x="20383500" y="1000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9123</xdr:rowOff>
    </xdr:from>
    <xdr:ext cx="469744"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20199428" y="978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24727</xdr:rowOff>
    </xdr:from>
    <xdr:to>
      <xdr:col>102</xdr:col>
      <xdr:colOff>114300</xdr:colOff>
      <xdr:row>59</xdr:row>
      <xdr:rowOff>34189</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18656300" y="10140277"/>
          <a:ext cx="889000" cy="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36982</xdr:rowOff>
    </xdr:from>
    <xdr:to>
      <xdr:col>102</xdr:col>
      <xdr:colOff>165100</xdr:colOff>
      <xdr:row>58</xdr:row>
      <xdr:rowOff>138582</xdr:rowOff>
    </xdr:to>
    <xdr:sp macro="" textlink="">
      <xdr:nvSpPr>
        <xdr:cNvPr id="793" name="フローチャート: 判断 792">
          <a:extLst>
            <a:ext uri="{FF2B5EF4-FFF2-40B4-BE49-F238E27FC236}">
              <a16:creationId xmlns="" xmlns:a16="http://schemas.microsoft.com/office/drawing/2014/main" id="{00000000-0008-0000-0600-000019030000}"/>
            </a:ext>
          </a:extLst>
        </xdr:cNvPr>
        <xdr:cNvSpPr/>
      </xdr:nvSpPr>
      <xdr:spPr>
        <a:xfrm>
          <a:off x="19494500" y="998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155109</xdr:rowOff>
    </xdr:from>
    <xdr:ext cx="534377"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9278111" y="97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59779</xdr:rowOff>
    </xdr:from>
    <xdr:to>
      <xdr:col>98</xdr:col>
      <xdr:colOff>38100</xdr:colOff>
      <xdr:row>58</xdr:row>
      <xdr:rowOff>161379</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18605500" y="100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6456</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8421428" y="977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163932</xdr:rowOff>
    </xdr:from>
    <xdr:to>
      <xdr:col>116</xdr:col>
      <xdr:colOff>114300</xdr:colOff>
      <xdr:row>59</xdr:row>
      <xdr:rowOff>94082</xdr:rowOff>
    </xdr:to>
    <xdr:sp macro="" textlink="">
      <xdr:nvSpPr>
        <xdr:cNvPr id="802" name="楕円 801">
          <a:extLst>
            <a:ext uri="{FF2B5EF4-FFF2-40B4-BE49-F238E27FC236}">
              <a16:creationId xmlns="" xmlns:a16="http://schemas.microsoft.com/office/drawing/2014/main" id="{00000000-0008-0000-0600-000022030000}"/>
            </a:ext>
          </a:extLst>
        </xdr:cNvPr>
        <xdr:cNvSpPr/>
      </xdr:nvSpPr>
      <xdr:spPr>
        <a:xfrm>
          <a:off x="22110700" y="1010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78859</xdr:rowOff>
    </xdr:from>
    <xdr:ext cx="313932" cy="259045"/>
    <xdr:sp macro="" textlink="">
      <xdr:nvSpPr>
        <xdr:cNvPr id="803" name="貸付金該当値テキスト">
          <a:extLst>
            <a:ext uri="{FF2B5EF4-FFF2-40B4-BE49-F238E27FC236}">
              <a16:creationId xmlns="" xmlns:a16="http://schemas.microsoft.com/office/drawing/2014/main" id="{00000000-0008-0000-0600-000023030000}"/>
            </a:ext>
          </a:extLst>
        </xdr:cNvPr>
        <xdr:cNvSpPr txBox="1"/>
      </xdr:nvSpPr>
      <xdr:spPr>
        <a:xfrm>
          <a:off x="22212300" y="100229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160693</xdr:rowOff>
    </xdr:from>
    <xdr:to>
      <xdr:col>112</xdr:col>
      <xdr:colOff>38100</xdr:colOff>
      <xdr:row>59</xdr:row>
      <xdr:rowOff>90843</xdr:rowOff>
    </xdr:to>
    <xdr:sp macro="" textlink="">
      <xdr:nvSpPr>
        <xdr:cNvPr id="804" name="楕円 803">
          <a:extLst>
            <a:ext uri="{FF2B5EF4-FFF2-40B4-BE49-F238E27FC236}">
              <a16:creationId xmlns="" xmlns:a16="http://schemas.microsoft.com/office/drawing/2014/main" id="{00000000-0008-0000-0600-000024030000}"/>
            </a:ext>
          </a:extLst>
        </xdr:cNvPr>
        <xdr:cNvSpPr/>
      </xdr:nvSpPr>
      <xdr:spPr>
        <a:xfrm>
          <a:off x="21272500" y="1010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81970</xdr:rowOff>
    </xdr:from>
    <xdr:ext cx="378565"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134017" y="10197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160719</xdr:rowOff>
    </xdr:from>
    <xdr:to>
      <xdr:col>107</xdr:col>
      <xdr:colOff>101600</xdr:colOff>
      <xdr:row>59</xdr:row>
      <xdr:rowOff>90869</xdr:rowOff>
    </xdr:to>
    <xdr:sp macro="" textlink="">
      <xdr:nvSpPr>
        <xdr:cNvPr id="806" name="楕円 805">
          <a:extLst>
            <a:ext uri="{FF2B5EF4-FFF2-40B4-BE49-F238E27FC236}">
              <a16:creationId xmlns="" xmlns:a16="http://schemas.microsoft.com/office/drawing/2014/main" id="{00000000-0008-0000-0600-000026030000}"/>
            </a:ext>
          </a:extLst>
        </xdr:cNvPr>
        <xdr:cNvSpPr/>
      </xdr:nvSpPr>
      <xdr:spPr>
        <a:xfrm>
          <a:off x="20383500" y="101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81996</xdr:rowOff>
    </xdr:from>
    <xdr:ext cx="378565"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0245017" y="1019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154839</xdr:rowOff>
    </xdr:from>
    <xdr:to>
      <xdr:col>102</xdr:col>
      <xdr:colOff>165100</xdr:colOff>
      <xdr:row>59</xdr:row>
      <xdr:rowOff>84989</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19494500" y="100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76116</xdr:rowOff>
    </xdr:from>
    <xdr:ext cx="378565"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356017" y="10191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145377</xdr:rowOff>
    </xdr:from>
    <xdr:to>
      <xdr:col>98</xdr:col>
      <xdr:colOff>38100</xdr:colOff>
      <xdr:row>59</xdr:row>
      <xdr:rowOff>75527</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18605500" y="100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66654</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21428" y="1018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163917</xdr:rowOff>
    </xdr:from>
    <xdr:to>
      <xdr:col>116</xdr:col>
      <xdr:colOff>63500</xdr:colOff>
      <xdr:row>76</xdr:row>
      <xdr:rowOff>169943</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flipV="1">
          <a:off x="21323300" y="13194117"/>
          <a:ext cx="8382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148174</xdr:rowOff>
    </xdr:from>
    <xdr:to>
      <xdr:col>111</xdr:col>
      <xdr:colOff>177800</xdr:colOff>
      <xdr:row>76</xdr:row>
      <xdr:rowOff>169943</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20434300" y="13178374"/>
          <a:ext cx="889000" cy="2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148174</xdr:rowOff>
    </xdr:from>
    <xdr:to>
      <xdr:col>107</xdr:col>
      <xdr:colOff>50800</xdr:colOff>
      <xdr:row>76</xdr:row>
      <xdr:rowOff>153389</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19545300" y="13178374"/>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112801</xdr:rowOff>
    </xdr:from>
    <xdr:to>
      <xdr:col>107</xdr:col>
      <xdr:colOff>101600</xdr:colOff>
      <xdr:row>77</xdr:row>
      <xdr:rowOff>42951</xdr:rowOff>
    </xdr:to>
    <xdr:sp macro="" textlink="">
      <xdr:nvSpPr>
        <xdr:cNvPr id="847" name="フローチャート: 判断 846">
          <a:extLst>
            <a:ext uri="{FF2B5EF4-FFF2-40B4-BE49-F238E27FC236}">
              <a16:creationId xmlns="" xmlns:a16="http://schemas.microsoft.com/office/drawing/2014/main" id="{00000000-0008-0000-0600-00004F030000}"/>
            </a:ext>
          </a:extLst>
        </xdr:cNvPr>
        <xdr:cNvSpPr/>
      </xdr:nvSpPr>
      <xdr:spPr>
        <a:xfrm>
          <a:off x="20383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34078</xdr:rowOff>
    </xdr:from>
    <xdr:ext cx="599010"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20134795" y="1323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151447</xdr:rowOff>
    </xdr:from>
    <xdr:to>
      <xdr:col>102</xdr:col>
      <xdr:colOff>114300</xdr:colOff>
      <xdr:row>76</xdr:row>
      <xdr:rowOff>153389</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656300" y="13181647"/>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63888</xdr:rowOff>
    </xdr:from>
    <xdr:to>
      <xdr:col>102</xdr:col>
      <xdr:colOff>165100</xdr:colOff>
      <xdr:row>76</xdr:row>
      <xdr:rowOff>165488</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19494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10565</xdr:rowOff>
    </xdr:from>
    <xdr:ext cx="599010"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9245795"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80998</xdr:rowOff>
    </xdr:from>
    <xdr:to>
      <xdr:col>98</xdr:col>
      <xdr:colOff>38100</xdr:colOff>
      <xdr:row>77</xdr:row>
      <xdr:rowOff>11148</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18605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27675</xdr:rowOff>
    </xdr:from>
    <xdr:ext cx="599010"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8356795"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113117</xdr:rowOff>
    </xdr:from>
    <xdr:to>
      <xdr:col>116</xdr:col>
      <xdr:colOff>114300</xdr:colOff>
      <xdr:row>77</xdr:row>
      <xdr:rowOff>43267</xdr:rowOff>
    </xdr:to>
    <xdr:sp macro="" textlink="">
      <xdr:nvSpPr>
        <xdr:cNvPr id="859" name="楕円 858">
          <a:extLst>
            <a:ext uri="{FF2B5EF4-FFF2-40B4-BE49-F238E27FC236}">
              <a16:creationId xmlns="" xmlns:a16="http://schemas.microsoft.com/office/drawing/2014/main" id="{00000000-0008-0000-0600-00005B030000}"/>
            </a:ext>
          </a:extLst>
        </xdr:cNvPr>
        <xdr:cNvSpPr/>
      </xdr:nvSpPr>
      <xdr:spPr>
        <a:xfrm>
          <a:off x="22110700" y="1314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91544</xdr:rowOff>
    </xdr:from>
    <xdr:ext cx="599010" cy="259045"/>
    <xdr:sp macro="" textlink="">
      <xdr:nvSpPr>
        <xdr:cNvPr id="860" name="繰出金該当値テキスト">
          <a:extLst>
            <a:ext uri="{FF2B5EF4-FFF2-40B4-BE49-F238E27FC236}">
              <a16:creationId xmlns="" xmlns:a16="http://schemas.microsoft.com/office/drawing/2014/main" id="{00000000-0008-0000-0600-00005C030000}"/>
            </a:ext>
          </a:extLst>
        </xdr:cNvPr>
        <xdr:cNvSpPr txBox="1"/>
      </xdr:nvSpPr>
      <xdr:spPr>
        <a:xfrm>
          <a:off x="22212300" y="1312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119143</xdr:rowOff>
    </xdr:from>
    <xdr:to>
      <xdr:col>112</xdr:col>
      <xdr:colOff>38100</xdr:colOff>
      <xdr:row>77</xdr:row>
      <xdr:rowOff>49293</xdr:rowOff>
    </xdr:to>
    <xdr:sp macro="" textlink="">
      <xdr:nvSpPr>
        <xdr:cNvPr id="861" name="楕円 860">
          <a:extLst>
            <a:ext uri="{FF2B5EF4-FFF2-40B4-BE49-F238E27FC236}">
              <a16:creationId xmlns="" xmlns:a16="http://schemas.microsoft.com/office/drawing/2014/main" id="{00000000-0008-0000-0600-00005D030000}"/>
            </a:ext>
          </a:extLst>
        </xdr:cNvPr>
        <xdr:cNvSpPr/>
      </xdr:nvSpPr>
      <xdr:spPr>
        <a:xfrm>
          <a:off x="21272500" y="131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40420</xdr:rowOff>
    </xdr:from>
    <xdr:ext cx="59901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023795" y="1324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97374</xdr:rowOff>
    </xdr:from>
    <xdr:to>
      <xdr:col>107</xdr:col>
      <xdr:colOff>101600</xdr:colOff>
      <xdr:row>77</xdr:row>
      <xdr:rowOff>27524</xdr:rowOff>
    </xdr:to>
    <xdr:sp macro="" textlink="">
      <xdr:nvSpPr>
        <xdr:cNvPr id="863" name="楕円 862">
          <a:extLst>
            <a:ext uri="{FF2B5EF4-FFF2-40B4-BE49-F238E27FC236}">
              <a16:creationId xmlns="" xmlns:a16="http://schemas.microsoft.com/office/drawing/2014/main" id="{00000000-0008-0000-0600-00005F030000}"/>
            </a:ext>
          </a:extLst>
        </xdr:cNvPr>
        <xdr:cNvSpPr/>
      </xdr:nvSpPr>
      <xdr:spPr>
        <a:xfrm>
          <a:off x="20383500" y="1312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44050</xdr:rowOff>
    </xdr:from>
    <xdr:ext cx="59901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34795" y="1290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102589</xdr:rowOff>
    </xdr:from>
    <xdr:to>
      <xdr:col>102</xdr:col>
      <xdr:colOff>165100</xdr:colOff>
      <xdr:row>77</xdr:row>
      <xdr:rowOff>32739</xdr:rowOff>
    </xdr:to>
    <xdr:sp macro="" textlink="">
      <xdr:nvSpPr>
        <xdr:cNvPr id="865" name="楕円 864">
          <a:extLst>
            <a:ext uri="{FF2B5EF4-FFF2-40B4-BE49-F238E27FC236}">
              <a16:creationId xmlns="" xmlns:a16="http://schemas.microsoft.com/office/drawing/2014/main" id="{00000000-0008-0000-0600-000061030000}"/>
            </a:ext>
          </a:extLst>
        </xdr:cNvPr>
        <xdr:cNvSpPr/>
      </xdr:nvSpPr>
      <xdr:spPr>
        <a:xfrm>
          <a:off x="19494500" y="131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23866</xdr:rowOff>
    </xdr:from>
    <xdr:ext cx="59901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9245795" y="1322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100647</xdr:rowOff>
    </xdr:from>
    <xdr:to>
      <xdr:col>98</xdr:col>
      <xdr:colOff>38100</xdr:colOff>
      <xdr:row>77</xdr:row>
      <xdr:rowOff>30797</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18605500" y="131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21924</xdr:rowOff>
    </xdr:from>
    <xdr:ext cx="59901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356795" y="1322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歳出決算額は、住民一人当たり</a:t>
          </a:r>
          <a:r>
            <a:rPr kumimoji="1" lang="en-US" altLang="ja-JP" sz="1100" baseline="0">
              <a:solidFill>
                <a:schemeClr val="dk1"/>
              </a:solidFill>
              <a:effectLst/>
              <a:latin typeface="+mn-lt"/>
              <a:ea typeface="+mn-ea"/>
              <a:cs typeface="+mn-cs"/>
            </a:rPr>
            <a:t>1,096,186</a:t>
          </a:r>
          <a:r>
            <a:rPr kumimoji="1" lang="ja-JP" altLang="ja-JP" sz="1100" baseline="0">
              <a:solidFill>
                <a:schemeClr val="dk1"/>
              </a:solidFill>
              <a:effectLst/>
              <a:latin typeface="+mn-lt"/>
              <a:ea typeface="+mn-ea"/>
              <a:cs typeface="+mn-cs"/>
            </a:rPr>
            <a:t>円となっている。類似団体と比較して差が大きいものとして</a:t>
          </a:r>
          <a:r>
            <a:rPr kumimoji="1" lang="ja-JP" altLang="en-US" sz="1100" baseline="0">
              <a:solidFill>
                <a:schemeClr val="dk1"/>
              </a:solidFill>
              <a:effectLst/>
              <a:latin typeface="+mn-lt"/>
              <a:ea typeface="+mn-ea"/>
              <a:cs typeface="+mn-cs"/>
            </a:rPr>
            <a:t>維持補修費</a:t>
          </a:r>
          <a:r>
            <a:rPr kumimoji="1" lang="ja-JP" altLang="ja-JP" sz="1100" baseline="0">
              <a:solidFill>
                <a:schemeClr val="dk1"/>
              </a:solidFill>
              <a:effectLst/>
              <a:latin typeface="+mn-lt"/>
              <a:ea typeface="+mn-ea"/>
              <a:cs typeface="+mn-cs"/>
            </a:rPr>
            <a:t>があげられる。</a:t>
          </a:r>
          <a:r>
            <a:rPr kumimoji="1" lang="ja-JP" altLang="en-US" sz="1100" baseline="0">
              <a:solidFill>
                <a:schemeClr val="dk1"/>
              </a:solidFill>
              <a:effectLst/>
              <a:latin typeface="+mn-lt"/>
              <a:ea typeface="+mn-ea"/>
              <a:cs typeface="+mn-cs"/>
            </a:rPr>
            <a:t>維持補修費</a:t>
          </a:r>
          <a:r>
            <a:rPr kumimoji="1" lang="ja-JP" altLang="ja-JP" sz="1100" baseline="0">
              <a:solidFill>
                <a:schemeClr val="dk1"/>
              </a:solidFill>
              <a:effectLst/>
              <a:latin typeface="+mn-lt"/>
              <a:ea typeface="+mn-ea"/>
              <a:cs typeface="+mn-cs"/>
            </a:rPr>
            <a:t>の住民一人当たり</a:t>
          </a:r>
          <a:r>
            <a:rPr kumimoji="1" lang="ja-JP" altLang="en-US" sz="1100" baseline="0">
              <a:solidFill>
                <a:schemeClr val="dk1"/>
              </a:solidFill>
              <a:effectLst/>
              <a:latin typeface="+mn-lt"/>
              <a:ea typeface="+mn-ea"/>
              <a:cs typeface="+mn-cs"/>
            </a:rPr>
            <a:t>コストは</a:t>
          </a:r>
          <a:r>
            <a:rPr kumimoji="1" lang="en-US" altLang="ja-JP" sz="1100" baseline="0">
              <a:solidFill>
                <a:schemeClr val="dk1"/>
              </a:solidFill>
              <a:effectLst/>
              <a:latin typeface="+mn-lt"/>
              <a:ea typeface="+mn-ea"/>
              <a:cs typeface="+mn-cs"/>
            </a:rPr>
            <a:t>14,218</a:t>
          </a:r>
          <a:r>
            <a:rPr kumimoji="1" lang="ja-JP" altLang="ja-JP" sz="1100" baseline="0">
              <a:solidFill>
                <a:schemeClr val="dk1"/>
              </a:solidFill>
              <a:effectLst/>
              <a:latin typeface="+mn-lt"/>
              <a:ea typeface="+mn-ea"/>
              <a:cs typeface="+mn-cs"/>
            </a:rPr>
            <a:t>円であるが、類似団体の平均と比較すると</a:t>
          </a:r>
          <a:r>
            <a:rPr kumimoji="1" lang="ja-JP" altLang="en-US" sz="1100" baseline="0">
              <a:solidFill>
                <a:schemeClr val="dk1"/>
              </a:solidFill>
              <a:effectLst/>
              <a:latin typeface="+mn-lt"/>
              <a:ea typeface="+mn-ea"/>
              <a:cs typeface="+mn-cs"/>
            </a:rPr>
            <a:t>約</a:t>
          </a:r>
          <a:r>
            <a:rPr kumimoji="1" lang="en-US" altLang="ja-JP" sz="1100" baseline="0">
              <a:solidFill>
                <a:schemeClr val="dk1"/>
              </a:solidFill>
              <a:effectLst/>
              <a:latin typeface="+mn-lt"/>
              <a:ea typeface="+mn-ea"/>
              <a:cs typeface="+mn-cs"/>
            </a:rPr>
            <a:t>1/2</a:t>
          </a:r>
          <a:r>
            <a:rPr kumimoji="1" lang="ja-JP" altLang="ja-JP" sz="1100" baseline="0">
              <a:solidFill>
                <a:schemeClr val="dk1"/>
              </a:solidFill>
              <a:effectLst/>
              <a:latin typeface="+mn-lt"/>
              <a:ea typeface="+mn-ea"/>
              <a:cs typeface="+mn-cs"/>
            </a:rPr>
            <a:t>となっている。これは本町の実質公債費比率が高く、公共投資を抑制してきたことによ</a:t>
          </a:r>
          <a:r>
            <a:rPr kumimoji="1" lang="ja-JP" altLang="en-US" sz="1100" baseline="0">
              <a:solidFill>
                <a:schemeClr val="dk1"/>
              </a:solidFill>
              <a:effectLst/>
              <a:latin typeface="+mn-lt"/>
              <a:ea typeface="+mn-ea"/>
              <a:cs typeface="+mn-cs"/>
            </a:rPr>
            <a:t>り、維持管理するべき公共施設が少ないためである。</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年度決算においては実質公債費比率が</a:t>
          </a:r>
          <a:r>
            <a:rPr kumimoji="1" lang="en-US" altLang="ja-JP" sz="1100" baseline="0">
              <a:solidFill>
                <a:schemeClr val="dk1"/>
              </a:solidFill>
              <a:effectLst/>
              <a:latin typeface="+mn-lt"/>
              <a:ea typeface="+mn-ea"/>
              <a:cs typeface="+mn-cs"/>
            </a:rPr>
            <a:t>11.6</a:t>
          </a:r>
          <a:r>
            <a:rPr kumimoji="1" lang="ja-JP" altLang="ja-JP" sz="1100" baseline="0">
              <a:solidFill>
                <a:schemeClr val="dk1"/>
              </a:solidFill>
              <a:effectLst/>
              <a:latin typeface="+mn-lt"/>
              <a:ea typeface="+mn-ea"/>
              <a:cs typeface="+mn-cs"/>
            </a:rPr>
            <a:t>％となり、健全化の成果が表れてきたことから、今後は遅れている公共投資を積極的に行うこととしている。また、補助費等については、住民一人当たり</a:t>
          </a:r>
          <a:r>
            <a:rPr kumimoji="1" lang="ja-JP" altLang="en-US" sz="1100" baseline="0">
              <a:solidFill>
                <a:schemeClr val="dk1"/>
              </a:solidFill>
              <a:effectLst/>
              <a:latin typeface="+mn-lt"/>
              <a:ea typeface="+mn-ea"/>
              <a:cs typeface="+mn-cs"/>
            </a:rPr>
            <a:t>コストは</a:t>
          </a:r>
          <a:r>
            <a:rPr kumimoji="1" lang="en-US" altLang="ja-JP" sz="1100" baseline="0">
              <a:solidFill>
                <a:schemeClr val="dk1"/>
              </a:solidFill>
              <a:effectLst/>
              <a:latin typeface="+mn-lt"/>
              <a:ea typeface="+mn-ea"/>
              <a:cs typeface="+mn-cs"/>
            </a:rPr>
            <a:t>263,923</a:t>
          </a:r>
          <a:r>
            <a:rPr kumimoji="1" lang="ja-JP" altLang="ja-JP" sz="1100" baseline="0">
              <a:solidFill>
                <a:schemeClr val="dk1"/>
              </a:solidFill>
              <a:effectLst/>
              <a:latin typeface="+mn-lt"/>
              <a:ea typeface="+mn-ea"/>
              <a:cs typeface="+mn-cs"/>
            </a:rPr>
            <a:t>円であり、類似団体の平均と比較すると</a:t>
          </a:r>
          <a:r>
            <a:rPr kumimoji="1" lang="en-US" altLang="ja-JP" sz="1100" baseline="0">
              <a:solidFill>
                <a:schemeClr val="dk1"/>
              </a:solidFill>
              <a:effectLst/>
              <a:latin typeface="+mn-lt"/>
              <a:ea typeface="+mn-ea"/>
              <a:cs typeface="+mn-cs"/>
            </a:rPr>
            <a:t>67,905</a:t>
          </a:r>
          <a:r>
            <a:rPr kumimoji="1" lang="ja-JP" altLang="ja-JP" sz="1100" baseline="0">
              <a:solidFill>
                <a:schemeClr val="dk1"/>
              </a:solidFill>
              <a:effectLst/>
              <a:latin typeface="+mn-lt"/>
              <a:ea typeface="+mn-ea"/>
              <a:cs typeface="+mn-cs"/>
            </a:rPr>
            <a:t>円高い数字となっている。これは平成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年度まで実施している一部事務組合の汚泥再生処理センター建設に伴う負担増の影響によるものであり、平成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年度からは低くなる見込みである。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3,253
3,240
133.98
3,837,539
3,565,892
258,871
2,137,885
2,524,681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21571</xdr:rowOff>
    </xdr:from>
    <xdr:to>
      <xdr:col>24</xdr:col>
      <xdr:colOff>63500</xdr:colOff>
      <xdr:row>37</xdr:row>
      <xdr:rowOff>33229</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flipV="1">
          <a:off x="3797300" y="6365221"/>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7607</xdr:rowOff>
    </xdr:from>
    <xdr:to>
      <xdr:col>19</xdr:col>
      <xdr:colOff>177800</xdr:colOff>
      <xdr:row>37</xdr:row>
      <xdr:rowOff>33229</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2908300" y="6351257"/>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7607</xdr:rowOff>
    </xdr:from>
    <xdr:to>
      <xdr:col>15</xdr:col>
      <xdr:colOff>50800</xdr:colOff>
      <xdr:row>37</xdr:row>
      <xdr:rowOff>39650</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flipV="1">
          <a:off x="2019300" y="6351257"/>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29445</xdr:rowOff>
    </xdr:from>
    <xdr:to>
      <xdr:col>15</xdr:col>
      <xdr:colOff>101600</xdr:colOff>
      <xdr:row>37</xdr:row>
      <xdr:rowOff>131045</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2857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122172</xdr:rowOff>
    </xdr:from>
    <xdr:ext cx="534377"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2641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39650</xdr:rowOff>
    </xdr:from>
    <xdr:to>
      <xdr:col>10</xdr:col>
      <xdr:colOff>114300</xdr:colOff>
      <xdr:row>37</xdr:row>
      <xdr:rowOff>50222</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1130300" y="6383300"/>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122581</xdr:rowOff>
    </xdr:from>
    <xdr:to>
      <xdr:col>10</xdr:col>
      <xdr:colOff>165100</xdr:colOff>
      <xdr:row>37</xdr:row>
      <xdr:rowOff>52731</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1968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69258</xdr:rowOff>
    </xdr:from>
    <xdr:ext cx="534377"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1752111" y="6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129515</xdr:rowOff>
    </xdr:from>
    <xdr:to>
      <xdr:col>6</xdr:col>
      <xdr:colOff>38100</xdr:colOff>
      <xdr:row>37</xdr:row>
      <xdr:rowOff>59665</xdr:rowOff>
    </xdr:to>
    <xdr:sp macro="" textlink="">
      <xdr:nvSpPr>
        <xdr:cNvPr id="72" name="フローチャート: 判断 71">
          <a:extLst>
            <a:ext uri="{FF2B5EF4-FFF2-40B4-BE49-F238E27FC236}">
              <a16:creationId xmlns="" xmlns:a16="http://schemas.microsoft.com/office/drawing/2014/main" id="{00000000-0008-0000-0700-000048000000}"/>
            </a:ext>
          </a:extLst>
        </xdr:cNvPr>
        <xdr:cNvSpPr/>
      </xdr:nvSpPr>
      <xdr:spPr>
        <a:xfrm>
          <a:off x="1079500" y="63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76192</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863111" y="60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142221</xdr:rowOff>
    </xdr:from>
    <xdr:to>
      <xdr:col>24</xdr:col>
      <xdr:colOff>114300</xdr:colOff>
      <xdr:row>37</xdr:row>
      <xdr:rowOff>72371</xdr:rowOff>
    </xdr:to>
    <xdr:sp macro="" textlink="">
      <xdr:nvSpPr>
        <xdr:cNvPr id="79" name="楕円 78">
          <a:extLst>
            <a:ext uri="{FF2B5EF4-FFF2-40B4-BE49-F238E27FC236}">
              <a16:creationId xmlns="" xmlns:a16="http://schemas.microsoft.com/office/drawing/2014/main" id="{00000000-0008-0000-0700-00004F000000}"/>
            </a:ext>
          </a:extLst>
        </xdr:cNvPr>
        <xdr:cNvSpPr/>
      </xdr:nvSpPr>
      <xdr:spPr>
        <a:xfrm>
          <a:off x="4584700" y="631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165098</xdr:rowOff>
    </xdr:from>
    <xdr:ext cx="534377" cy="259045"/>
    <xdr:sp macro="" textlink="">
      <xdr:nvSpPr>
        <xdr:cNvPr id="80" name="議会費該当値テキスト">
          <a:extLst>
            <a:ext uri="{FF2B5EF4-FFF2-40B4-BE49-F238E27FC236}">
              <a16:creationId xmlns="" xmlns:a16="http://schemas.microsoft.com/office/drawing/2014/main" id="{00000000-0008-0000-0700-000050000000}"/>
            </a:ext>
          </a:extLst>
        </xdr:cNvPr>
        <xdr:cNvSpPr txBox="1"/>
      </xdr:nvSpPr>
      <xdr:spPr>
        <a:xfrm>
          <a:off x="4686300" y="616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153879</xdr:rowOff>
    </xdr:from>
    <xdr:to>
      <xdr:col>20</xdr:col>
      <xdr:colOff>38100</xdr:colOff>
      <xdr:row>37</xdr:row>
      <xdr:rowOff>84029</xdr:rowOff>
    </xdr:to>
    <xdr:sp macro="" textlink="">
      <xdr:nvSpPr>
        <xdr:cNvPr id="81" name="楕円 80">
          <a:extLst>
            <a:ext uri="{FF2B5EF4-FFF2-40B4-BE49-F238E27FC236}">
              <a16:creationId xmlns="" xmlns:a16="http://schemas.microsoft.com/office/drawing/2014/main" id="{00000000-0008-0000-0700-000051000000}"/>
            </a:ext>
          </a:extLst>
        </xdr:cNvPr>
        <xdr:cNvSpPr/>
      </xdr:nvSpPr>
      <xdr:spPr>
        <a:xfrm>
          <a:off x="3746500" y="63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100556</xdr:rowOff>
    </xdr:from>
    <xdr:ext cx="534377"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3530111" y="61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128257</xdr:rowOff>
    </xdr:from>
    <xdr:to>
      <xdr:col>15</xdr:col>
      <xdr:colOff>101600</xdr:colOff>
      <xdr:row>37</xdr:row>
      <xdr:rowOff>58407</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2857500" y="63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74934</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2641111" y="6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160300</xdr:rowOff>
    </xdr:from>
    <xdr:to>
      <xdr:col>10</xdr:col>
      <xdr:colOff>165100</xdr:colOff>
      <xdr:row>37</xdr:row>
      <xdr:rowOff>90450</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1968500" y="63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81577</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1752111" y="642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170872</xdr:rowOff>
    </xdr:from>
    <xdr:to>
      <xdr:col>6</xdr:col>
      <xdr:colOff>38100</xdr:colOff>
      <xdr:row>37</xdr:row>
      <xdr:rowOff>101022</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1079500" y="63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92149</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863111" y="643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157147</xdr:rowOff>
    </xdr:from>
    <xdr:to>
      <xdr:col>24</xdr:col>
      <xdr:colOff>63500</xdr:colOff>
      <xdr:row>58</xdr:row>
      <xdr:rowOff>41473</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3797300" y="9929797"/>
          <a:ext cx="838200" cy="5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41473</xdr:rowOff>
    </xdr:from>
    <xdr:to>
      <xdr:col>19</xdr:col>
      <xdr:colOff>177800</xdr:colOff>
      <xdr:row>58</xdr:row>
      <xdr:rowOff>60243</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2908300" y="9985573"/>
          <a:ext cx="889000" cy="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60243</xdr:rowOff>
    </xdr:from>
    <xdr:to>
      <xdr:col>15</xdr:col>
      <xdr:colOff>50800</xdr:colOff>
      <xdr:row>58</xdr:row>
      <xdr:rowOff>79125</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019300" y="10004343"/>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156169</xdr:rowOff>
    </xdr:from>
    <xdr:to>
      <xdr:col>15</xdr:col>
      <xdr:colOff>101600</xdr:colOff>
      <xdr:row>58</xdr:row>
      <xdr:rowOff>86319</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2857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102846</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2608795" y="970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79125</xdr:rowOff>
    </xdr:from>
    <xdr:to>
      <xdr:col>10</xdr:col>
      <xdr:colOff>114300</xdr:colOff>
      <xdr:row>58</xdr:row>
      <xdr:rowOff>80485</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1130300" y="10023225"/>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142471</xdr:rowOff>
    </xdr:from>
    <xdr:to>
      <xdr:col>10</xdr:col>
      <xdr:colOff>165100</xdr:colOff>
      <xdr:row>58</xdr:row>
      <xdr:rowOff>72621</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1968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89148</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1719795" y="96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132055</xdr:rowOff>
    </xdr:from>
    <xdr:to>
      <xdr:col>6</xdr:col>
      <xdr:colOff>38100</xdr:colOff>
      <xdr:row>58</xdr:row>
      <xdr:rowOff>62205</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1079500" y="99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78732</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830795" y="967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106347</xdr:rowOff>
    </xdr:from>
    <xdr:to>
      <xdr:col>24</xdr:col>
      <xdr:colOff>114300</xdr:colOff>
      <xdr:row>58</xdr:row>
      <xdr:rowOff>36497</xdr:rowOff>
    </xdr:to>
    <xdr:sp macro="" textlink="">
      <xdr:nvSpPr>
        <xdr:cNvPr id="134" name="楕円 133">
          <a:extLst>
            <a:ext uri="{FF2B5EF4-FFF2-40B4-BE49-F238E27FC236}">
              <a16:creationId xmlns="" xmlns:a16="http://schemas.microsoft.com/office/drawing/2014/main" id="{00000000-0008-0000-0700-000086000000}"/>
            </a:ext>
          </a:extLst>
        </xdr:cNvPr>
        <xdr:cNvSpPr/>
      </xdr:nvSpPr>
      <xdr:spPr>
        <a:xfrm>
          <a:off x="4584700" y="987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65724</xdr:rowOff>
    </xdr:from>
    <xdr:ext cx="599010" cy="259045"/>
    <xdr:sp macro="" textlink="">
      <xdr:nvSpPr>
        <xdr:cNvPr id="135" name="総務費該当値テキスト">
          <a:extLst>
            <a:ext uri="{FF2B5EF4-FFF2-40B4-BE49-F238E27FC236}">
              <a16:creationId xmlns="" xmlns:a16="http://schemas.microsoft.com/office/drawing/2014/main" id="{00000000-0008-0000-0700-000087000000}"/>
            </a:ext>
          </a:extLst>
        </xdr:cNvPr>
        <xdr:cNvSpPr txBox="1"/>
      </xdr:nvSpPr>
      <xdr:spPr>
        <a:xfrm>
          <a:off x="4686300" y="966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162123</xdr:rowOff>
    </xdr:from>
    <xdr:to>
      <xdr:col>20</xdr:col>
      <xdr:colOff>38100</xdr:colOff>
      <xdr:row>58</xdr:row>
      <xdr:rowOff>92273</xdr:rowOff>
    </xdr:to>
    <xdr:sp macro="" textlink="">
      <xdr:nvSpPr>
        <xdr:cNvPr id="136" name="楕円 135">
          <a:extLst>
            <a:ext uri="{FF2B5EF4-FFF2-40B4-BE49-F238E27FC236}">
              <a16:creationId xmlns="" xmlns:a16="http://schemas.microsoft.com/office/drawing/2014/main" id="{00000000-0008-0000-0700-000088000000}"/>
            </a:ext>
          </a:extLst>
        </xdr:cNvPr>
        <xdr:cNvSpPr/>
      </xdr:nvSpPr>
      <xdr:spPr>
        <a:xfrm>
          <a:off x="3746500" y="99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83400</xdr:rowOff>
    </xdr:from>
    <xdr:ext cx="59901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3497795" y="1002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9443</xdr:rowOff>
    </xdr:from>
    <xdr:to>
      <xdr:col>15</xdr:col>
      <xdr:colOff>101600</xdr:colOff>
      <xdr:row>58</xdr:row>
      <xdr:rowOff>111043</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2857500" y="99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102170</xdr:rowOff>
    </xdr:from>
    <xdr:ext cx="59901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2608795" y="1004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28325</xdr:rowOff>
    </xdr:from>
    <xdr:to>
      <xdr:col>10</xdr:col>
      <xdr:colOff>165100</xdr:colOff>
      <xdr:row>58</xdr:row>
      <xdr:rowOff>129925</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1968500" y="997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121052</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1719795" y="1006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29685</xdr:rowOff>
    </xdr:from>
    <xdr:to>
      <xdr:col>6</xdr:col>
      <xdr:colOff>38100</xdr:colOff>
      <xdr:row>58</xdr:row>
      <xdr:rowOff>131285</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1079500" y="99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122412</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830795" y="1006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22292</xdr:rowOff>
    </xdr:from>
    <xdr:to>
      <xdr:col>24</xdr:col>
      <xdr:colOff>63500</xdr:colOff>
      <xdr:row>76</xdr:row>
      <xdr:rowOff>29688</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flipV="1">
          <a:off x="3797300" y="13052492"/>
          <a:ext cx="8382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29688</xdr:rowOff>
    </xdr:from>
    <xdr:to>
      <xdr:col>19</xdr:col>
      <xdr:colOff>177800</xdr:colOff>
      <xdr:row>76</xdr:row>
      <xdr:rowOff>35877</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2908300" y="13059888"/>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35877</xdr:rowOff>
    </xdr:from>
    <xdr:to>
      <xdr:col>15</xdr:col>
      <xdr:colOff>50800</xdr:colOff>
      <xdr:row>76</xdr:row>
      <xdr:rowOff>62497</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2019300" y="13066077"/>
          <a:ext cx="889000" cy="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11992</xdr:rowOff>
    </xdr:from>
    <xdr:to>
      <xdr:col>15</xdr:col>
      <xdr:colOff>101600</xdr:colOff>
      <xdr:row>76</xdr:row>
      <xdr:rowOff>113592</xdr:rowOff>
    </xdr:to>
    <xdr:sp macro="" textlink="">
      <xdr:nvSpPr>
        <xdr:cNvPr id="177" name="フローチャート: 判断 176">
          <a:extLst>
            <a:ext uri="{FF2B5EF4-FFF2-40B4-BE49-F238E27FC236}">
              <a16:creationId xmlns="" xmlns:a16="http://schemas.microsoft.com/office/drawing/2014/main" id="{00000000-0008-0000-0700-0000B1000000}"/>
            </a:ext>
          </a:extLst>
        </xdr:cNvPr>
        <xdr:cNvSpPr/>
      </xdr:nvSpPr>
      <xdr:spPr>
        <a:xfrm>
          <a:off x="2857500" y="1304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104719</xdr:rowOff>
    </xdr:from>
    <xdr:ext cx="599010" cy="259045"/>
    <xdr:sp macro="" textlink="">
      <xdr:nvSpPr>
        <xdr:cNvPr id="178" name="テキスト ボックス 177">
          <a:extLst>
            <a:ext uri="{FF2B5EF4-FFF2-40B4-BE49-F238E27FC236}">
              <a16:creationId xmlns="" xmlns:a16="http://schemas.microsoft.com/office/drawing/2014/main" id="{00000000-0008-0000-0700-0000B2000000}"/>
            </a:ext>
          </a:extLst>
        </xdr:cNvPr>
        <xdr:cNvSpPr txBox="1"/>
      </xdr:nvSpPr>
      <xdr:spPr>
        <a:xfrm>
          <a:off x="2608795" y="131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62497</xdr:rowOff>
    </xdr:from>
    <xdr:to>
      <xdr:col>10</xdr:col>
      <xdr:colOff>114300</xdr:colOff>
      <xdr:row>76</xdr:row>
      <xdr:rowOff>87734</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1130300" y="13092697"/>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154414</xdr:rowOff>
    </xdr:from>
    <xdr:to>
      <xdr:col>10</xdr:col>
      <xdr:colOff>165100</xdr:colOff>
      <xdr:row>76</xdr:row>
      <xdr:rowOff>84564</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1968500" y="1301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101092</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1719795" y="1278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1095</xdr:rowOff>
    </xdr:from>
    <xdr:to>
      <xdr:col>6</xdr:col>
      <xdr:colOff>38100</xdr:colOff>
      <xdr:row>76</xdr:row>
      <xdr:rowOff>102695</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1079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119222</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830795" y="1280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142941</xdr:rowOff>
    </xdr:from>
    <xdr:to>
      <xdr:col>24</xdr:col>
      <xdr:colOff>114300</xdr:colOff>
      <xdr:row>76</xdr:row>
      <xdr:rowOff>73090</xdr:rowOff>
    </xdr:to>
    <xdr:sp macro="" textlink="">
      <xdr:nvSpPr>
        <xdr:cNvPr id="189" name="楕円 188">
          <a:extLst>
            <a:ext uri="{FF2B5EF4-FFF2-40B4-BE49-F238E27FC236}">
              <a16:creationId xmlns="" xmlns:a16="http://schemas.microsoft.com/office/drawing/2014/main" id="{00000000-0008-0000-0700-0000BD000000}"/>
            </a:ext>
          </a:extLst>
        </xdr:cNvPr>
        <xdr:cNvSpPr/>
      </xdr:nvSpPr>
      <xdr:spPr>
        <a:xfrm>
          <a:off x="4584700" y="13001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121369</xdr:rowOff>
    </xdr:from>
    <xdr:ext cx="599010" cy="259045"/>
    <xdr:sp macro="" textlink="">
      <xdr:nvSpPr>
        <xdr:cNvPr id="190" name="民生費該当値テキスト">
          <a:extLst>
            <a:ext uri="{FF2B5EF4-FFF2-40B4-BE49-F238E27FC236}">
              <a16:creationId xmlns="" xmlns:a16="http://schemas.microsoft.com/office/drawing/2014/main" id="{00000000-0008-0000-0700-0000BE000000}"/>
            </a:ext>
          </a:extLst>
        </xdr:cNvPr>
        <xdr:cNvSpPr txBox="1"/>
      </xdr:nvSpPr>
      <xdr:spPr>
        <a:xfrm>
          <a:off x="4686300" y="1298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150338</xdr:rowOff>
    </xdr:from>
    <xdr:to>
      <xdr:col>20</xdr:col>
      <xdr:colOff>38100</xdr:colOff>
      <xdr:row>76</xdr:row>
      <xdr:rowOff>80488</xdr:rowOff>
    </xdr:to>
    <xdr:sp macro="" textlink="">
      <xdr:nvSpPr>
        <xdr:cNvPr id="191" name="楕円 190">
          <a:extLst>
            <a:ext uri="{FF2B5EF4-FFF2-40B4-BE49-F238E27FC236}">
              <a16:creationId xmlns="" xmlns:a16="http://schemas.microsoft.com/office/drawing/2014/main" id="{00000000-0008-0000-0700-0000BF000000}"/>
            </a:ext>
          </a:extLst>
        </xdr:cNvPr>
        <xdr:cNvSpPr/>
      </xdr:nvSpPr>
      <xdr:spPr>
        <a:xfrm>
          <a:off x="3746500" y="130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71615</xdr:rowOff>
    </xdr:from>
    <xdr:ext cx="59901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3497795" y="1310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156527</xdr:rowOff>
    </xdr:from>
    <xdr:to>
      <xdr:col>15</xdr:col>
      <xdr:colOff>101600</xdr:colOff>
      <xdr:row>76</xdr:row>
      <xdr:rowOff>86677</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2857500" y="130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103204</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608795" y="1279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11697</xdr:rowOff>
    </xdr:from>
    <xdr:to>
      <xdr:col>10</xdr:col>
      <xdr:colOff>165100</xdr:colOff>
      <xdr:row>76</xdr:row>
      <xdr:rowOff>113297</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1968500" y="130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104424</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1719795" y="1313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36934</xdr:rowOff>
    </xdr:from>
    <xdr:to>
      <xdr:col>6</xdr:col>
      <xdr:colOff>38100</xdr:colOff>
      <xdr:row>76</xdr:row>
      <xdr:rowOff>138534</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1079500" y="130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129661</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830795" y="1315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62761</xdr:rowOff>
    </xdr:from>
    <xdr:to>
      <xdr:col>24</xdr:col>
      <xdr:colOff>63500</xdr:colOff>
      <xdr:row>94</xdr:row>
      <xdr:rowOff>156696</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3797300" y="16179061"/>
          <a:ext cx="838200" cy="9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a:extLst>
            <a:ext uri="{FF2B5EF4-FFF2-40B4-BE49-F238E27FC236}">
              <a16:creationId xmlns="" xmlns:a16="http://schemas.microsoft.com/office/drawing/2014/main" id="{00000000-0008-0000-0700-0000E4000000}"/>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62761</xdr:rowOff>
    </xdr:from>
    <xdr:to>
      <xdr:col>19</xdr:col>
      <xdr:colOff>177800</xdr:colOff>
      <xdr:row>95</xdr:row>
      <xdr:rowOff>38480</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2908300" y="16179061"/>
          <a:ext cx="889000" cy="14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a:extLst>
            <a:ext uri="{FF2B5EF4-FFF2-40B4-BE49-F238E27FC236}">
              <a16:creationId xmlns="" xmlns:a16="http://schemas.microsoft.com/office/drawing/2014/main" id="{00000000-0008-0000-0700-0000E8000000}"/>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38480</xdr:rowOff>
    </xdr:from>
    <xdr:to>
      <xdr:col>15</xdr:col>
      <xdr:colOff>50800</xdr:colOff>
      <xdr:row>95</xdr:row>
      <xdr:rowOff>155004</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flipV="1">
          <a:off x="2019300" y="16326230"/>
          <a:ext cx="889000" cy="1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17290</xdr:rowOff>
    </xdr:from>
    <xdr:to>
      <xdr:col>15</xdr:col>
      <xdr:colOff>101600</xdr:colOff>
      <xdr:row>97</xdr:row>
      <xdr:rowOff>118890</xdr:rowOff>
    </xdr:to>
    <xdr:sp macro="" textlink="">
      <xdr:nvSpPr>
        <xdr:cNvPr id="234" name="フローチャート: 判断 233">
          <a:extLst>
            <a:ext uri="{FF2B5EF4-FFF2-40B4-BE49-F238E27FC236}">
              <a16:creationId xmlns="" xmlns:a16="http://schemas.microsoft.com/office/drawing/2014/main" id="{00000000-0008-0000-0700-0000EA000000}"/>
            </a:ext>
          </a:extLst>
        </xdr:cNvPr>
        <xdr:cNvSpPr/>
      </xdr:nvSpPr>
      <xdr:spPr>
        <a:xfrm>
          <a:off x="2857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110017</xdr:rowOff>
    </xdr:from>
    <xdr:ext cx="534377" cy="259045"/>
    <xdr:sp macro="" textlink="">
      <xdr:nvSpPr>
        <xdr:cNvPr id="235" name="テキスト ボックス 234">
          <a:extLst>
            <a:ext uri="{FF2B5EF4-FFF2-40B4-BE49-F238E27FC236}">
              <a16:creationId xmlns="" xmlns:a16="http://schemas.microsoft.com/office/drawing/2014/main" id="{00000000-0008-0000-0700-0000EB000000}"/>
            </a:ext>
          </a:extLst>
        </xdr:cNvPr>
        <xdr:cNvSpPr txBox="1"/>
      </xdr:nvSpPr>
      <xdr:spPr>
        <a:xfrm>
          <a:off x="2641111" y="1674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110775</xdr:rowOff>
    </xdr:from>
    <xdr:to>
      <xdr:col>10</xdr:col>
      <xdr:colOff>114300</xdr:colOff>
      <xdr:row>95</xdr:row>
      <xdr:rowOff>155004</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1130300" y="16398525"/>
          <a:ext cx="889000" cy="4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40162</xdr:rowOff>
    </xdr:from>
    <xdr:to>
      <xdr:col>10</xdr:col>
      <xdr:colOff>165100</xdr:colOff>
      <xdr:row>96</xdr:row>
      <xdr:rowOff>141762</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1968500" y="1649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132889</xdr:rowOff>
    </xdr:from>
    <xdr:ext cx="599010" cy="259045"/>
    <xdr:sp macro="" textlink="">
      <xdr:nvSpPr>
        <xdr:cNvPr id="238" name="テキスト ボックス 237">
          <a:extLst>
            <a:ext uri="{FF2B5EF4-FFF2-40B4-BE49-F238E27FC236}">
              <a16:creationId xmlns="" xmlns:a16="http://schemas.microsoft.com/office/drawing/2014/main" id="{00000000-0008-0000-0700-0000EE000000}"/>
            </a:ext>
          </a:extLst>
        </xdr:cNvPr>
        <xdr:cNvSpPr txBox="1"/>
      </xdr:nvSpPr>
      <xdr:spPr>
        <a:xfrm>
          <a:off x="1719795" y="1659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83207</xdr:rowOff>
    </xdr:from>
    <xdr:to>
      <xdr:col>6</xdr:col>
      <xdr:colOff>38100</xdr:colOff>
      <xdr:row>97</xdr:row>
      <xdr:rowOff>13357</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1079500" y="1654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4484</xdr:rowOff>
    </xdr:from>
    <xdr:ext cx="599010"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830795" y="1663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105896</xdr:rowOff>
    </xdr:from>
    <xdr:to>
      <xdr:col>24</xdr:col>
      <xdr:colOff>114300</xdr:colOff>
      <xdr:row>95</xdr:row>
      <xdr:rowOff>36046</xdr:rowOff>
    </xdr:to>
    <xdr:sp macro="" textlink="">
      <xdr:nvSpPr>
        <xdr:cNvPr id="246" name="楕円 245">
          <a:extLst>
            <a:ext uri="{FF2B5EF4-FFF2-40B4-BE49-F238E27FC236}">
              <a16:creationId xmlns="" xmlns:a16="http://schemas.microsoft.com/office/drawing/2014/main" id="{00000000-0008-0000-0700-0000F6000000}"/>
            </a:ext>
          </a:extLst>
        </xdr:cNvPr>
        <xdr:cNvSpPr/>
      </xdr:nvSpPr>
      <xdr:spPr>
        <a:xfrm>
          <a:off x="4584700" y="162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128773</xdr:rowOff>
    </xdr:from>
    <xdr:ext cx="599010" cy="259045"/>
    <xdr:sp macro="" textlink="">
      <xdr:nvSpPr>
        <xdr:cNvPr id="247" name="衛生費該当値テキスト">
          <a:extLst>
            <a:ext uri="{FF2B5EF4-FFF2-40B4-BE49-F238E27FC236}">
              <a16:creationId xmlns="" xmlns:a16="http://schemas.microsoft.com/office/drawing/2014/main" id="{00000000-0008-0000-0700-0000F7000000}"/>
            </a:ext>
          </a:extLst>
        </xdr:cNvPr>
        <xdr:cNvSpPr txBox="1"/>
      </xdr:nvSpPr>
      <xdr:spPr>
        <a:xfrm>
          <a:off x="4686300" y="1607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11961</xdr:rowOff>
    </xdr:from>
    <xdr:to>
      <xdr:col>20</xdr:col>
      <xdr:colOff>38100</xdr:colOff>
      <xdr:row>94</xdr:row>
      <xdr:rowOff>113561</xdr:rowOff>
    </xdr:to>
    <xdr:sp macro="" textlink="">
      <xdr:nvSpPr>
        <xdr:cNvPr id="248" name="楕円 247">
          <a:extLst>
            <a:ext uri="{FF2B5EF4-FFF2-40B4-BE49-F238E27FC236}">
              <a16:creationId xmlns="" xmlns:a16="http://schemas.microsoft.com/office/drawing/2014/main" id="{00000000-0008-0000-0700-0000F8000000}"/>
            </a:ext>
          </a:extLst>
        </xdr:cNvPr>
        <xdr:cNvSpPr/>
      </xdr:nvSpPr>
      <xdr:spPr>
        <a:xfrm>
          <a:off x="3746500" y="161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130088</xdr:rowOff>
    </xdr:from>
    <xdr:ext cx="59901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3497795" y="159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159130</xdr:rowOff>
    </xdr:from>
    <xdr:to>
      <xdr:col>15</xdr:col>
      <xdr:colOff>101600</xdr:colOff>
      <xdr:row>95</xdr:row>
      <xdr:rowOff>89280</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2857500" y="162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105807</xdr:rowOff>
    </xdr:from>
    <xdr:ext cx="59901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608795" y="1605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104204</xdr:rowOff>
    </xdr:from>
    <xdr:to>
      <xdr:col>10</xdr:col>
      <xdr:colOff>165100</xdr:colOff>
      <xdr:row>96</xdr:row>
      <xdr:rowOff>34354</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1968500" y="163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50881</xdr:rowOff>
    </xdr:from>
    <xdr:ext cx="59901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719795" y="1616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59975</xdr:rowOff>
    </xdr:from>
    <xdr:to>
      <xdr:col>6</xdr:col>
      <xdr:colOff>38100</xdr:colOff>
      <xdr:row>95</xdr:row>
      <xdr:rowOff>161575</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1079500" y="163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6652</xdr:rowOff>
    </xdr:from>
    <xdr:ext cx="59901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830795" y="161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140081</xdr:rowOff>
    </xdr:from>
    <xdr:to>
      <xdr:col>55</xdr:col>
      <xdr:colOff>0</xdr:colOff>
      <xdr:row>38</xdr:row>
      <xdr:rowOff>155893</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flipV="1">
          <a:off x="9639300" y="6655181"/>
          <a:ext cx="8382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a:extLst>
            <a:ext uri="{FF2B5EF4-FFF2-40B4-BE49-F238E27FC236}">
              <a16:creationId xmlns="" xmlns:a16="http://schemas.microsoft.com/office/drawing/2014/main" id="{00000000-0008-0000-0700-00001D010000}"/>
            </a:ext>
          </a:extLst>
        </xdr:cNvPr>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152692</xdr:rowOff>
    </xdr:from>
    <xdr:to>
      <xdr:col>50</xdr:col>
      <xdr:colOff>114300</xdr:colOff>
      <xdr:row>38</xdr:row>
      <xdr:rowOff>155893</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8750300" y="666779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34561</xdr:rowOff>
    </xdr:from>
    <xdr:ext cx="469744"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9404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152692</xdr:rowOff>
    </xdr:from>
    <xdr:to>
      <xdr:col>45</xdr:col>
      <xdr:colOff>177800</xdr:colOff>
      <xdr:row>38</xdr:row>
      <xdr:rowOff>164084</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7861300" y="6667792"/>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65316</xdr:rowOff>
    </xdr:from>
    <xdr:to>
      <xdr:col>46</xdr:col>
      <xdr:colOff>38100</xdr:colOff>
      <xdr:row>38</xdr:row>
      <xdr:rowOff>166916</xdr:rowOff>
    </xdr:to>
    <xdr:sp macro="" textlink="">
      <xdr:nvSpPr>
        <xdr:cNvPr id="291" name="フローチャート: 判断 290">
          <a:extLst>
            <a:ext uri="{FF2B5EF4-FFF2-40B4-BE49-F238E27FC236}">
              <a16:creationId xmlns="" xmlns:a16="http://schemas.microsoft.com/office/drawing/2014/main" id="{00000000-0008-0000-0700-000023010000}"/>
            </a:ext>
          </a:extLst>
        </xdr:cNvPr>
        <xdr:cNvSpPr/>
      </xdr:nvSpPr>
      <xdr:spPr>
        <a:xfrm>
          <a:off x="8699500" y="65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11993</xdr:rowOff>
    </xdr:from>
    <xdr:ext cx="469744" cy="259045"/>
    <xdr:sp macro="" textlink="">
      <xdr:nvSpPr>
        <xdr:cNvPr id="292" name="テキスト ボックス 291">
          <a:extLst>
            <a:ext uri="{FF2B5EF4-FFF2-40B4-BE49-F238E27FC236}">
              <a16:creationId xmlns="" xmlns:a16="http://schemas.microsoft.com/office/drawing/2014/main" id="{00000000-0008-0000-0700-000024010000}"/>
            </a:ext>
          </a:extLst>
        </xdr:cNvPr>
        <xdr:cNvSpPr txBox="1"/>
      </xdr:nvSpPr>
      <xdr:spPr>
        <a:xfrm>
          <a:off x="8515428" y="635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74282</xdr:rowOff>
    </xdr:from>
    <xdr:to>
      <xdr:col>41</xdr:col>
      <xdr:colOff>50800</xdr:colOff>
      <xdr:row>38</xdr:row>
      <xdr:rowOff>164084</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6972300" y="6589382"/>
          <a:ext cx="889000" cy="8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75146</xdr:rowOff>
    </xdr:from>
    <xdr:to>
      <xdr:col>41</xdr:col>
      <xdr:colOff>101600</xdr:colOff>
      <xdr:row>39</xdr:row>
      <xdr:rowOff>5296</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7810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21823</xdr:rowOff>
    </xdr:from>
    <xdr:ext cx="469744"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7626428" y="63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29007</xdr:rowOff>
    </xdr:from>
    <xdr:to>
      <xdr:col>36</xdr:col>
      <xdr:colOff>165100</xdr:colOff>
      <xdr:row>38</xdr:row>
      <xdr:rowOff>130607</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6921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121734</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6737428" y="66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89281</xdr:rowOff>
    </xdr:from>
    <xdr:to>
      <xdr:col>55</xdr:col>
      <xdr:colOff>50800</xdr:colOff>
      <xdr:row>39</xdr:row>
      <xdr:rowOff>19431</xdr:rowOff>
    </xdr:to>
    <xdr:sp macro="" textlink="">
      <xdr:nvSpPr>
        <xdr:cNvPr id="303" name="楕円 302">
          <a:extLst>
            <a:ext uri="{FF2B5EF4-FFF2-40B4-BE49-F238E27FC236}">
              <a16:creationId xmlns="" xmlns:a16="http://schemas.microsoft.com/office/drawing/2014/main" id="{00000000-0008-0000-0700-00002F010000}"/>
            </a:ext>
          </a:extLst>
        </xdr:cNvPr>
        <xdr:cNvSpPr/>
      </xdr:nvSpPr>
      <xdr:spPr>
        <a:xfrm>
          <a:off x="104267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48658</xdr:rowOff>
    </xdr:from>
    <xdr:ext cx="469744" cy="259045"/>
    <xdr:sp macro="" textlink="">
      <xdr:nvSpPr>
        <xdr:cNvPr id="304" name="労働費該当値テキスト">
          <a:extLst>
            <a:ext uri="{FF2B5EF4-FFF2-40B4-BE49-F238E27FC236}">
              <a16:creationId xmlns="" xmlns:a16="http://schemas.microsoft.com/office/drawing/2014/main" id="{00000000-0008-0000-0700-000030010000}"/>
            </a:ext>
          </a:extLst>
        </xdr:cNvPr>
        <xdr:cNvSpPr txBox="1"/>
      </xdr:nvSpPr>
      <xdr:spPr>
        <a:xfrm>
          <a:off x="10528300"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105093</xdr:rowOff>
    </xdr:from>
    <xdr:to>
      <xdr:col>50</xdr:col>
      <xdr:colOff>165100</xdr:colOff>
      <xdr:row>39</xdr:row>
      <xdr:rowOff>35243</xdr:rowOff>
    </xdr:to>
    <xdr:sp macro="" textlink="">
      <xdr:nvSpPr>
        <xdr:cNvPr id="305" name="楕円 304">
          <a:extLst>
            <a:ext uri="{FF2B5EF4-FFF2-40B4-BE49-F238E27FC236}">
              <a16:creationId xmlns="" xmlns:a16="http://schemas.microsoft.com/office/drawing/2014/main" id="{00000000-0008-0000-0700-000031010000}"/>
            </a:ext>
          </a:extLst>
        </xdr:cNvPr>
        <xdr:cNvSpPr/>
      </xdr:nvSpPr>
      <xdr:spPr>
        <a:xfrm>
          <a:off x="9588500" y="66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51769</xdr:rowOff>
    </xdr:from>
    <xdr:ext cx="469744"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9404428" y="639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101892</xdr:rowOff>
    </xdr:from>
    <xdr:to>
      <xdr:col>46</xdr:col>
      <xdr:colOff>38100</xdr:colOff>
      <xdr:row>39</xdr:row>
      <xdr:rowOff>32042</xdr:rowOff>
    </xdr:to>
    <xdr:sp macro="" textlink="">
      <xdr:nvSpPr>
        <xdr:cNvPr id="307" name="楕円 306">
          <a:extLst>
            <a:ext uri="{FF2B5EF4-FFF2-40B4-BE49-F238E27FC236}">
              <a16:creationId xmlns="" xmlns:a16="http://schemas.microsoft.com/office/drawing/2014/main" id="{00000000-0008-0000-0700-000033010000}"/>
            </a:ext>
          </a:extLst>
        </xdr:cNvPr>
        <xdr:cNvSpPr/>
      </xdr:nvSpPr>
      <xdr:spPr>
        <a:xfrm>
          <a:off x="8699500" y="66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23169</xdr:rowOff>
    </xdr:from>
    <xdr:ext cx="469744"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15428" y="670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113284</xdr:rowOff>
    </xdr:from>
    <xdr:to>
      <xdr:col>41</xdr:col>
      <xdr:colOff>101600</xdr:colOff>
      <xdr:row>39</xdr:row>
      <xdr:rowOff>43434</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7810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34561</xdr:rowOff>
    </xdr:from>
    <xdr:ext cx="469744"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7626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23482</xdr:rowOff>
    </xdr:from>
    <xdr:to>
      <xdr:col>36</xdr:col>
      <xdr:colOff>165100</xdr:colOff>
      <xdr:row>38</xdr:row>
      <xdr:rowOff>125082</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6921500" y="65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141609</xdr:rowOff>
    </xdr:from>
    <xdr:ext cx="469744"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37428" y="631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102567</xdr:rowOff>
    </xdr:from>
    <xdr:to>
      <xdr:col>55</xdr:col>
      <xdr:colOff>0</xdr:colOff>
      <xdr:row>58</xdr:row>
      <xdr:rowOff>106996</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flipV="1">
          <a:off x="9639300" y="10046667"/>
          <a:ext cx="8382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106996</xdr:rowOff>
    </xdr:from>
    <xdr:to>
      <xdr:col>50</xdr:col>
      <xdr:colOff>114300</xdr:colOff>
      <xdr:row>58</xdr:row>
      <xdr:rowOff>110782</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8750300" y="10051096"/>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110782</xdr:rowOff>
    </xdr:from>
    <xdr:to>
      <xdr:col>45</xdr:col>
      <xdr:colOff>177800</xdr:colOff>
      <xdr:row>58</xdr:row>
      <xdr:rowOff>113510</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flipV="1">
          <a:off x="7861300" y="10054882"/>
          <a:ext cx="8890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42560</xdr:rowOff>
    </xdr:from>
    <xdr:to>
      <xdr:col>46</xdr:col>
      <xdr:colOff>38100</xdr:colOff>
      <xdr:row>58</xdr:row>
      <xdr:rowOff>144160</xdr:rowOff>
    </xdr:to>
    <xdr:sp macro="" textlink="">
      <xdr:nvSpPr>
        <xdr:cNvPr id="346" name="フローチャート: 判断 345">
          <a:extLst>
            <a:ext uri="{FF2B5EF4-FFF2-40B4-BE49-F238E27FC236}">
              <a16:creationId xmlns="" xmlns:a16="http://schemas.microsoft.com/office/drawing/2014/main" id="{00000000-0008-0000-0700-00005A010000}"/>
            </a:ext>
          </a:extLst>
        </xdr:cNvPr>
        <xdr:cNvSpPr/>
      </xdr:nvSpPr>
      <xdr:spPr>
        <a:xfrm>
          <a:off x="8699500" y="998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160687</xdr:rowOff>
    </xdr:from>
    <xdr:ext cx="599010"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8450795" y="976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93484</xdr:rowOff>
    </xdr:from>
    <xdr:to>
      <xdr:col>41</xdr:col>
      <xdr:colOff>50800</xdr:colOff>
      <xdr:row>58</xdr:row>
      <xdr:rowOff>113510</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6972300" y="10037584"/>
          <a:ext cx="8890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42722</xdr:rowOff>
    </xdr:from>
    <xdr:to>
      <xdr:col>41</xdr:col>
      <xdr:colOff>101600</xdr:colOff>
      <xdr:row>58</xdr:row>
      <xdr:rowOff>144322</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7810500" y="998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160849</xdr:rowOff>
    </xdr:from>
    <xdr:ext cx="599010"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7561795" y="976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45374</xdr:rowOff>
    </xdr:from>
    <xdr:to>
      <xdr:col>36</xdr:col>
      <xdr:colOff>165100</xdr:colOff>
      <xdr:row>58</xdr:row>
      <xdr:rowOff>146974</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6921500" y="998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138101</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6705111" y="1008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51767</xdr:rowOff>
    </xdr:from>
    <xdr:to>
      <xdr:col>55</xdr:col>
      <xdr:colOff>50800</xdr:colOff>
      <xdr:row>58</xdr:row>
      <xdr:rowOff>153367</xdr:rowOff>
    </xdr:to>
    <xdr:sp macro="" textlink="">
      <xdr:nvSpPr>
        <xdr:cNvPr id="358" name="楕円 357">
          <a:extLst>
            <a:ext uri="{FF2B5EF4-FFF2-40B4-BE49-F238E27FC236}">
              <a16:creationId xmlns="" xmlns:a16="http://schemas.microsoft.com/office/drawing/2014/main" id="{00000000-0008-0000-0700-000066010000}"/>
            </a:ext>
          </a:extLst>
        </xdr:cNvPr>
        <xdr:cNvSpPr/>
      </xdr:nvSpPr>
      <xdr:spPr>
        <a:xfrm>
          <a:off x="10426700" y="999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a:extLst>
            <a:ext uri="{FF2B5EF4-FFF2-40B4-BE49-F238E27FC236}">
              <a16:creationId xmlns="" xmlns:a16="http://schemas.microsoft.com/office/drawing/2014/main" id="{00000000-0008-0000-0700-000067010000}"/>
            </a:ext>
          </a:extLst>
        </xdr:cNvPr>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56196</xdr:rowOff>
    </xdr:from>
    <xdr:to>
      <xdr:col>50</xdr:col>
      <xdr:colOff>165100</xdr:colOff>
      <xdr:row>58</xdr:row>
      <xdr:rowOff>157796</xdr:rowOff>
    </xdr:to>
    <xdr:sp macro="" textlink="">
      <xdr:nvSpPr>
        <xdr:cNvPr id="360" name="楕円 359">
          <a:extLst>
            <a:ext uri="{FF2B5EF4-FFF2-40B4-BE49-F238E27FC236}">
              <a16:creationId xmlns="" xmlns:a16="http://schemas.microsoft.com/office/drawing/2014/main" id="{00000000-0008-0000-0700-000068010000}"/>
            </a:ext>
          </a:extLst>
        </xdr:cNvPr>
        <xdr:cNvSpPr/>
      </xdr:nvSpPr>
      <xdr:spPr>
        <a:xfrm>
          <a:off x="9588500" y="1000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148923</xdr:rowOff>
    </xdr:from>
    <xdr:ext cx="534377"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9372111" y="1009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59982</xdr:rowOff>
    </xdr:from>
    <xdr:to>
      <xdr:col>46</xdr:col>
      <xdr:colOff>38100</xdr:colOff>
      <xdr:row>58</xdr:row>
      <xdr:rowOff>161582</xdr:rowOff>
    </xdr:to>
    <xdr:sp macro="" textlink="">
      <xdr:nvSpPr>
        <xdr:cNvPr id="362" name="楕円 361">
          <a:extLst>
            <a:ext uri="{FF2B5EF4-FFF2-40B4-BE49-F238E27FC236}">
              <a16:creationId xmlns="" xmlns:a16="http://schemas.microsoft.com/office/drawing/2014/main" id="{00000000-0008-0000-0700-00006A010000}"/>
            </a:ext>
          </a:extLst>
        </xdr:cNvPr>
        <xdr:cNvSpPr/>
      </xdr:nvSpPr>
      <xdr:spPr>
        <a:xfrm>
          <a:off x="8699500" y="100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152709</xdr:rowOff>
    </xdr:from>
    <xdr:ext cx="534377"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483111" y="1009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62710</xdr:rowOff>
    </xdr:from>
    <xdr:to>
      <xdr:col>41</xdr:col>
      <xdr:colOff>101600</xdr:colOff>
      <xdr:row>58</xdr:row>
      <xdr:rowOff>164310</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7810500" y="1000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155437</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594111" y="1009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42684</xdr:rowOff>
    </xdr:from>
    <xdr:to>
      <xdr:col>36</xdr:col>
      <xdr:colOff>165100</xdr:colOff>
      <xdr:row>58</xdr:row>
      <xdr:rowOff>144284</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6921500" y="99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160811</xdr:rowOff>
    </xdr:from>
    <xdr:ext cx="59901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672795" y="976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23659</xdr:rowOff>
    </xdr:from>
    <xdr:to>
      <xdr:col>55</xdr:col>
      <xdr:colOff>0</xdr:colOff>
      <xdr:row>79</xdr:row>
      <xdr:rowOff>36350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9639300" y="13568209"/>
          <a:ext cx="838200" cy="1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20532</xdr:rowOff>
    </xdr:from>
    <xdr:to>
      <xdr:col>50</xdr:col>
      <xdr:colOff>114300</xdr:colOff>
      <xdr:row>79</xdr:row>
      <xdr:rowOff>23659</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8750300" y="13565082"/>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20532</xdr:rowOff>
    </xdr:from>
    <xdr:to>
      <xdr:col>45</xdr:col>
      <xdr:colOff>177800</xdr:colOff>
      <xdr:row>79</xdr:row>
      <xdr:rowOff>38216</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7861300" y="13565082"/>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85669</xdr:rowOff>
    </xdr:from>
    <xdr:to>
      <xdr:col>46</xdr:col>
      <xdr:colOff>38100</xdr:colOff>
      <xdr:row>79</xdr:row>
      <xdr:rowOff>15819</xdr:rowOff>
    </xdr:to>
    <xdr:sp macro="" textlink="">
      <xdr:nvSpPr>
        <xdr:cNvPr id="403" name="フローチャート: 判断 402">
          <a:extLst>
            <a:ext uri="{FF2B5EF4-FFF2-40B4-BE49-F238E27FC236}">
              <a16:creationId xmlns="" xmlns:a16="http://schemas.microsoft.com/office/drawing/2014/main" id="{00000000-0008-0000-0700-000093010000}"/>
            </a:ext>
          </a:extLst>
        </xdr:cNvPr>
        <xdr:cNvSpPr/>
      </xdr:nvSpPr>
      <xdr:spPr>
        <a:xfrm>
          <a:off x="8699500" y="1345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32346</xdr:rowOff>
    </xdr:from>
    <xdr:ext cx="534377" cy="259045"/>
    <xdr:sp macro="" textlink="">
      <xdr:nvSpPr>
        <xdr:cNvPr id="404" name="テキスト ボックス 403">
          <a:extLst>
            <a:ext uri="{FF2B5EF4-FFF2-40B4-BE49-F238E27FC236}">
              <a16:creationId xmlns="" xmlns:a16="http://schemas.microsoft.com/office/drawing/2014/main" id="{00000000-0008-0000-0700-000094010000}"/>
            </a:ext>
          </a:extLst>
        </xdr:cNvPr>
        <xdr:cNvSpPr txBox="1"/>
      </xdr:nvSpPr>
      <xdr:spPr>
        <a:xfrm>
          <a:off x="8483111" y="132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36547</xdr:rowOff>
    </xdr:from>
    <xdr:to>
      <xdr:col>41</xdr:col>
      <xdr:colOff>50800</xdr:colOff>
      <xdr:row>79</xdr:row>
      <xdr:rowOff>38216</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6972300" y="13581097"/>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157000</xdr:rowOff>
    </xdr:from>
    <xdr:to>
      <xdr:col>55</xdr:col>
      <xdr:colOff>50800</xdr:colOff>
      <xdr:row>79</xdr:row>
      <xdr:rowOff>87150</xdr:rowOff>
    </xdr:to>
    <xdr:sp macro="" textlink="">
      <xdr:nvSpPr>
        <xdr:cNvPr id="415" name="楕円 414">
          <a:extLst>
            <a:ext uri="{FF2B5EF4-FFF2-40B4-BE49-F238E27FC236}">
              <a16:creationId xmlns="" xmlns:a16="http://schemas.microsoft.com/office/drawing/2014/main" id="{00000000-0008-0000-0700-00009F010000}"/>
            </a:ext>
          </a:extLst>
        </xdr:cNvPr>
        <xdr:cNvSpPr/>
      </xdr:nvSpPr>
      <xdr:spPr>
        <a:xfrm>
          <a:off x="10426700" y="1353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71927</xdr:rowOff>
    </xdr:from>
    <xdr:ext cx="469744" cy="259045"/>
    <xdr:sp macro="" textlink="">
      <xdr:nvSpPr>
        <xdr:cNvPr id="416" name="商工費該当値テキスト">
          <a:extLst>
            <a:ext uri="{FF2B5EF4-FFF2-40B4-BE49-F238E27FC236}">
              <a16:creationId xmlns="" xmlns:a16="http://schemas.microsoft.com/office/drawing/2014/main" id="{00000000-0008-0000-0700-0000A0010000}"/>
            </a:ext>
          </a:extLst>
        </xdr:cNvPr>
        <xdr:cNvSpPr txBox="1"/>
      </xdr:nvSpPr>
      <xdr:spPr>
        <a:xfrm>
          <a:off x="10528300" y="1344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144309</xdr:rowOff>
    </xdr:from>
    <xdr:to>
      <xdr:col>50</xdr:col>
      <xdr:colOff>165100</xdr:colOff>
      <xdr:row>79</xdr:row>
      <xdr:rowOff>74459</xdr:rowOff>
    </xdr:to>
    <xdr:sp macro="" textlink="">
      <xdr:nvSpPr>
        <xdr:cNvPr id="417" name="楕円 416">
          <a:extLst>
            <a:ext uri="{FF2B5EF4-FFF2-40B4-BE49-F238E27FC236}">
              <a16:creationId xmlns="" xmlns:a16="http://schemas.microsoft.com/office/drawing/2014/main" id="{00000000-0008-0000-0700-0000A1010000}"/>
            </a:ext>
          </a:extLst>
        </xdr:cNvPr>
        <xdr:cNvSpPr/>
      </xdr:nvSpPr>
      <xdr:spPr>
        <a:xfrm>
          <a:off x="9588500" y="135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65586</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9372111" y="136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141182</xdr:rowOff>
    </xdr:from>
    <xdr:to>
      <xdr:col>46</xdr:col>
      <xdr:colOff>38100</xdr:colOff>
      <xdr:row>79</xdr:row>
      <xdr:rowOff>71332</xdr:rowOff>
    </xdr:to>
    <xdr:sp macro="" textlink="">
      <xdr:nvSpPr>
        <xdr:cNvPr id="419" name="楕円 418">
          <a:extLst>
            <a:ext uri="{FF2B5EF4-FFF2-40B4-BE49-F238E27FC236}">
              <a16:creationId xmlns="" xmlns:a16="http://schemas.microsoft.com/office/drawing/2014/main" id="{00000000-0008-0000-0700-0000A3010000}"/>
            </a:ext>
          </a:extLst>
        </xdr:cNvPr>
        <xdr:cNvSpPr/>
      </xdr:nvSpPr>
      <xdr:spPr>
        <a:xfrm>
          <a:off x="8699500" y="135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62459</xdr:rowOff>
    </xdr:from>
    <xdr:ext cx="534377"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483111" y="136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158866</xdr:rowOff>
    </xdr:from>
    <xdr:to>
      <xdr:col>41</xdr:col>
      <xdr:colOff>101600</xdr:colOff>
      <xdr:row>79</xdr:row>
      <xdr:rowOff>89016</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7810500" y="135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80143</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626428" y="136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157197</xdr:rowOff>
    </xdr:from>
    <xdr:to>
      <xdr:col>36</xdr:col>
      <xdr:colOff>165100</xdr:colOff>
      <xdr:row>79</xdr:row>
      <xdr:rowOff>87347</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6921500" y="135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78474</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37428" y="1362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74079</xdr:rowOff>
    </xdr:from>
    <xdr:to>
      <xdr:col>55</xdr:col>
      <xdr:colOff>0</xdr:colOff>
      <xdr:row>98</xdr:row>
      <xdr:rowOff>84333</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flipV="1">
          <a:off x="9639300" y="16876179"/>
          <a:ext cx="8382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84333</xdr:rowOff>
    </xdr:from>
    <xdr:to>
      <xdr:col>50</xdr:col>
      <xdr:colOff>114300</xdr:colOff>
      <xdr:row>98</xdr:row>
      <xdr:rowOff>84342</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flipV="1">
          <a:off x="8750300" y="16886433"/>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84342</xdr:rowOff>
    </xdr:from>
    <xdr:to>
      <xdr:col>45</xdr:col>
      <xdr:colOff>177800</xdr:colOff>
      <xdr:row>98</xdr:row>
      <xdr:rowOff>90712</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flipV="1">
          <a:off x="7861300" y="16886442"/>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132283</xdr:rowOff>
    </xdr:from>
    <xdr:to>
      <xdr:col>46</xdr:col>
      <xdr:colOff>38100</xdr:colOff>
      <xdr:row>98</xdr:row>
      <xdr:rowOff>62433</xdr:rowOff>
    </xdr:to>
    <xdr:sp macro="" textlink="">
      <xdr:nvSpPr>
        <xdr:cNvPr id="458" name="フローチャート: 判断 457">
          <a:extLst>
            <a:ext uri="{FF2B5EF4-FFF2-40B4-BE49-F238E27FC236}">
              <a16:creationId xmlns="" xmlns:a16="http://schemas.microsoft.com/office/drawing/2014/main" id="{00000000-0008-0000-0700-0000CA010000}"/>
            </a:ext>
          </a:extLst>
        </xdr:cNvPr>
        <xdr:cNvSpPr/>
      </xdr:nvSpPr>
      <xdr:spPr>
        <a:xfrm>
          <a:off x="8699500" y="167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78960</xdr:rowOff>
    </xdr:from>
    <xdr:ext cx="599010"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8450795" y="1653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90712</xdr:rowOff>
    </xdr:from>
    <xdr:to>
      <xdr:col>41</xdr:col>
      <xdr:colOff>50800</xdr:colOff>
      <xdr:row>98</xdr:row>
      <xdr:rowOff>94678</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6972300" y="16892812"/>
          <a:ext cx="8890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124295</xdr:rowOff>
    </xdr:from>
    <xdr:to>
      <xdr:col>41</xdr:col>
      <xdr:colOff>101600</xdr:colOff>
      <xdr:row>98</xdr:row>
      <xdr:rowOff>54445</xdr:rowOff>
    </xdr:to>
    <xdr:sp macro="" textlink="">
      <xdr:nvSpPr>
        <xdr:cNvPr id="461" name="フローチャート: 判断 460">
          <a:extLst>
            <a:ext uri="{FF2B5EF4-FFF2-40B4-BE49-F238E27FC236}">
              <a16:creationId xmlns="" xmlns:a16="http://schemas.microsoft.com/office/drawing/2014/main" id="{00000000-0008-0000-0700-0000CD010000}"/>
            </a:ext>
          </a:extLst>
        </xdr:cNvPr>
        <xdr:cNvSpPr/>
      </xdr:nvSpPr>
      <xdr:spPr>
        <a:xfrm>
          <a:off x="7810500" y="167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70972</xdr:rowOff>
    </xdr:from>
    <xdr:ext cx="599010" cy="259045"/>
    <xdr:sp macro="" textlink="">
      <xdr:nvSpPr>
        <xdr:cNvPr id="462" name="テキスト ボックス 461">
          <a:extLst>
            <a:ext uri="{FF2B5EF4-FFF2-40B4-BE49-F238E27FC236}">
              <a16:creationId xmlns="" xmlns:a16="http://schemas.microsoft.com/office/drawing/2014/main" id="{00000000-0008-0000-0700-0000CE010000}"/>
            </a:ext>
          </a:extLst>
        </xdr:cNvPr>
        <xdr:cNvSpPr txBox="1"/>
      </xdr:nvSpPr>
      <xdr:spPr>
        <a:xfrm>
          <a:off x="7561795" y="1653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138795</xdr:rowOff>
    </xdr:from>
    <xdr:to>
      <xdr:col>36</xdr:col>
      <xdr:colOff>165100</xdr:colOff>
      <xdr:row>98</xdr:row>
      <xdr:rowOff>68945</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6921500" y="1676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85472</xdr:rowOff>
    </xdr:from>
    <xdr:ext cx="599010"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6672795" y="1654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23279</xdr:rowOff>
    </xdr:from>
    <xdr:to>
      <xdr:col>55</xdr:col>
      <xdr:colOff>50800</xdr:colOff>
      <xdr:row>98</xdr:row>
      <xdr:rowOff>124879</xdr:rowOff>
    </xdr:to>
    <xdr:sp macro="" textlink="">
      <xdr:nvSpPr>
        <xdr:cNvPr id="470" name="楕円 469">
          <a:extLst>
            <a:ext uri="{FF2B5EF4-FFF2-40B4-BE49-F238E27FC236}">
              <a16:creationId xmlns="" xmlns:a16="http://schemas.microsoft.com/office/drawing/2014/main" id="{00000000-0008-0000-0700-0000D6010000}"/>
            </a:ext>
          </a:extLst>
        </xdr:cNvPr>
        <xdr:cNvSpPr/>
      </xdr:nvSpPr>
      <xdr:spPr>
        <a:xfrm>
          <a:off x="10426700" y="168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109656</xdr:rowOff>
    </xdr:from>
    <xdr:ext cx="534377" cy="259045"/>
    <xdr:sp macro="" textlink="">
      <xdr:nvSpPr>
        <xdr:cNvPr id="471" name="土木費該当値テキスト">
          <a:extLst>
            <a:ext uri="{FF2B5EF4-FFF2-40B4-BE49-F238E27FC236}">
              <a16:creationId xmlns="" xmlns:a16="http://schemas.microsoft.com/office/drawing/2014/main" id="{00000000-0008-0000-0700-0000D7010000}"/>
            </a:ext>
          </a:extLst>
        </xdr:cNvPr>
        <xdr:cNvSpPr txBox="1"/>
      </xdr:nvSpPr>
      <xdr:spPr>
        <a:xfrm>
          <a:off x="10528300" y="1674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33533</xdr:rowOff>
    </xdr:from>
    <xdr:to>
      <xdr:col>50</xdr:col>
      <xdr:colOff>165100</xdr:colOff>
      <xdr:row>98</xdr:row>
      <xdr:rowOff>135133</xdr:rowOff>
    </xdr:to>
    <xdr:sp macro="" textlink="">
      <xdr:nvSpPr>
        <xdr:cNvPr id="472" name="楕円 471">
          <a:extLst>
            <a:ext uri="{FF2B5EF4-FFF2-40B4-BE49-F238E27FC236}">
              <a16:creationId xmlns="" xmlns:a16="http://schemas.microsoft.com/office/drawing/2014/main" id="{00000000-0008-0000-0700-0000D8010000}"/>
            </a:ext>
          </a:extLst>
        </xdr:cNvPr>
        <xdr:cNvSpPr/>
      </xdr:nvSpPr>
      <xdr:spPr>
        <a:xfrm>
          <a:off x="9588500" y="1683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126260</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9372111" y="1692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33542</xdr:rowOff>
    </xdr:from>
    <xdr:to>
      <xdr:col>46</xdr:col>
      <xdr:colOff>38100</xdr:colOff>
      <xdr:row>98</xdr:row>
      <xdr:rowOff>135142</xdr:rowOff>
    </xdr:to>
    <xdr:sp macro="" textlink="">
      <xdr:nvSpPr>
        <xdr:cNvPr id="474" name="楕円 473">
          <a:extLst>
            <a:ext uri="{FF2B5EF4-FFF2-40B4-BE49-F238E27FC236}">
              <a16:creationId xmlns="" xmlns:a16="http://schemas.microsoft.com/office/drawing/2014/main" id="{00000000-0008-0000-0700-0000DA010000}"/>
            </a:ext>
          </a:extLst>
        </xdr:cNvPr>
        <xdr:cNvSpPr/>
      </xdr:nvSpPr>
      <xdr:spPr>
        <a:xfrm>
          <a:off x="8699500" y="168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126269</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483111" y="169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39912</xdr:rowOff>
    </xdr:from>
    <xdr:to>
      <xdr:col>41</xdr:col>
      <xdr:colOff>101600</xdr:colOff>
      <xdr:row>98</xdr:row>
      <xdr:rowOff>141512</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7810500" y="168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132639</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7594111" y="169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43878</xdr:rowOff>
    </xdr:from>
    <xdr:to>
      <xdr:col>36</xdr:col>
      <xdr:colOff>165100</xdr:colOff>
      <xdr:row>98</xdr:row>
      <xdr:rowOff>145478</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6921500" y="168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136605</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6705111" y="1693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140355</xdr:rowOff>
    </xdr:from>
    <xdr:to>
      <xdr:col>85</xdr:col>
      <xdr:colOff>127000</xdr:colOff>
      <xdr:row>37</xdr:row>
      <xdr:rowOff>143327</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flipV="1">
          <a:off x="15481300" y="6484005"/>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143327</xdr:rowOff>
    </xdr:from>
    <xdr:to>
      <xdr:col>81</xdr:col>
      <xdr:colOff>50800</xdr:colOff>
      <xdr:row>38</xdr:row>
      <xdr:rowOff>5870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flipV="1">
          <a:off x="14592300" y="6486977"/>
          <a:ext cx="8890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171338</xdr:rowOff>
    </xdr:from>
    <xdr:to>
      <xdr:col>76</xdr:col>
      <xdr:colOff>114300</xdr:colOff>
      <xdr:row>38</xdr:row>
      <xdr:rowOff>5870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3703300" y="6514988"/>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34432</xdr:rowOff>
    </xdr:from>
    <xdr:to>
      <xdr:col>76</xdr:col>
      <xdr:colOff>165100</xdr:colOff>
      <xdr:row>36</xdr:row>
      <xdr:rowOff>136032</xdr:rowOff>
    </xdr:to>
    <xdr:sp macro="" textlink="">
      <xdr:nvSpPr>
        <xdr:cNvPr id="515" name="フローチャート: 判断 514">
          <a:extLst>
            <a:ext uri="{FF2B5EF4-FFF2-40B4-BE49-F238E27FC236}">
              <a16:creationId xmlns="" xmlns:a16="http://schemas.microsoft.com/office/drawing/2014/main" id="{00000000-0008-0000-0700-000003020000}"/>
            </a:ext>
          </a:extLst>
        </xdr:cNvPr>
        <xdr:cNvSpPr/>
      </xdr:nvSpPr>
      <xdr:spPr>
        <a:xfrm>
          <a:off x="14541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152559</xdr:rowOff>
    </xdr:from>
    <xdr:ext cx="534377"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4325111" y="59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171338</xdr:rowOff>
    </xdr:from>
    <xdr:to>
      <xdr:col>71</xdr:col>
      <xdr:colOff>177800</xdr:colOff>
      <xdr:row>38</xdr:row>
      <xdr:rowOff>25697</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2814300" y="6514988"/>
          <a:ext cx="8890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25250</xdr:rowOff>
    </xdr:from>
    <xdr:to>
      <xdr:col>72</xdr:col>
      <xdr:colOff>38100</xdr:colOff>
      <xdr:row>36</xdr:row>
      <xdr:rowOff>126850</xdr:rowOff>
    </xdr:to>
    <xdr:sp macro="" textlink="">
      <xdr:nvSpPr>
        <xdr:cNvPr id="518" name="フローチャート: 判断 517">
          <a:extLst>
            <a:ext uri="{FF2B5EF4-FFF2-40B4-BE49-F238E27FC236}">
              <a16:creationId xmlns="" xmlns:a16="http://schemas.microsoft.com/office/drawing/2014/main" id="{00000000-0008-0000-0700-000006020000}"/>
            </a:ext>
          </a:extLst>
        </xdr:cNvPr>
        <xdr:cNvSpPr/>
      </xdr:nvSpPr>
      <xdr:spPr>
        <a:xfrm>
          <a:off x="13652500" y="619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143377</xdr:rowOff>
    </xdr:from>
    <xdr:ext cx="534377"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3436111" y="597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30523</xdr:rowOff>
    </xdr:from>
    <xdr:to>
      <xdr:col>67</xdr:col>
      <xdr:colOff>101600</xdr:colOff>
      <xdr:row>36</xdr:row>
      <xdr:rowOff>132123</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2763500" y="620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148650</xdr:rowOff>
    </xdr:from>
    <xdr:ext cx="534377"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2547111" y="597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89555</xdr:rowOff>
    </xdr:from>
    <xdr:to>
      <xdr:col>85</xdr:col>
      <xdr:colOff>177800</xdr:colOff>
      <xdr:row>38</xdr:row>
      <xdr:rowOff>19706</xdr:rowOff>
    </xdr:to>
    <xdr:sp macro="" textlink="">
      <xdr:nvSpPr>
        <xdr:cNvPr id="527" name="楕円 526">
          <a:extLst>
            <a:ext uri="{FF2B5EF4-FFF2-40B4-BE49-F238E27FC236}">
              <a16:creationId xmlns="" xmlns:a16="http://schemas.microsoft.com/office/drawing/2014/main" id="{00000000-0008-0000-0700-00000F020000}"/>
            </a:ext>
          </a:extLst>
        </xdr:cNvPr>
        <xdr:cNvSpPr/>
      </xdr:nvSpPr>
      <xdr:spPr>
        <a:xfrm>
          <a:off x="16268700" y="64332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67982</xdr:rowOff>
    </xdr:from>
    <xdr:ext cx="534377" cy="259045"/>
    <xdr:sp macro="" textlink="">
      <xdr:nvSpPr>
        <xdr:cNvPr id="528" name="消防費該当値テキスト">
          <a:extLst>
            <a:ext uri="{FF2B5EF4-FFF2-40B4-BE49-F238E27FC236}">
              <a16:creationId xmlns="" xmlns:a16="http://schemas.microsoft.com/office/drawing/2014/main" id="{00000000-0008-0000-0700-000010020000}"/>
            </a:ext>
          </a:extLst>
        </xdr:cNvPr>
        <xdr:cNvSpPr txBox="1"/>
      </xdr:nvSpPr>
      <xdr:spPr>
        <a:xfrm>
          <a:off x="16370300" y="64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92527</xdr:rowOff>
    </xdr:from>
    <xdr:to>
      <xdr:col>81</xdr:col>
      <xdr:colOff>101600</xdr:colOff>
      <xdr:row>38</xdr:row>
      <xdr:rowOff>22678</xdr:rowOff>
    </xdr:to>
    <xdr:sp macro="" textlink="">
      <xdr:nvSpPr>
        <xdr:cNvPr id="529" name="楕円 528">
          <a:extLst>
            <a:ext uri="{FF2B5EF4-FFF2-40B4-BE49-F238E27FC236}">
              <a16:creationId xmlns="" xmlns:a16="http://schemas.microsoft.com/office/drawing/2014/main" id="{00000000-0008-0000-0700-000011020000}"/>
            </a:ext>
          </a:extLst>
        </xdr:cNvPr>
        <xdr:cNvSpPr/>
      </xdr:nvSpPr>
      <xdr:spPr>
        <a:xfrm>
          <a:off x="15430500" y="64361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13804</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5214111" y="652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126520</xdr:rowOff>
    </xdr:from>
    <xdr:to>
      <xdr:col>76</xdr:col>
      <xdr:colOff>165100</xdr:colOff>
      <xdr:row>38</xdr:row>
      <xdr:rowOff>56669</xdr:rowOff>
    </xdr:to>
    <xdr:sp macro="" textlink="">
      <xdr:nvSpPr>
        <xdr:cNvPr id="531" name="楕円 530">
          <a:extLst>
            <a:ext uri="{FF2B5EF4-FFF2-40B4-BE49-F238E27FC236}">
              <a16:creationId xmlns="" xmlns:a16="http://schemas.microsoft.com/office/drawing/2014/main" id="{00000000-0008-0000-0700-000013020000}"/>
            </a:ext>
          </a:extLst>
        </xdr:cNvPr>
        <xdr:cNvSpPr/>
      </xdr:nvSpPr>
      <xdr:spPr>
        <a:xfrm>
          <a:off x="14541500" y="64701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47797</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4325111" y="656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120538</xdr:rowOff>
    </xdr:from>
    <xdr:to>
      <xdr:col>72</xdr:col>
      <xdr:colOff>38100</xdr:colOff>
      <xdr:row>38</xdr:row>
      <xdr:rowOff>50688</xdr:rowOff>
    </xdr:to>
    <xdr:sp macro="" textlink="">
      <xdr:nvSpPr>
        <xdr:cNvPr id="533" name="楕円 532">
          <a:extLst>
            <a:ext uri="{FF2B5EF4-FFF2-40B4-BE49-F238E27FC236}">
              <a16:creationId xmlns="" xmlns:a16="http://schemas.microsoft.com/office/drawing/2014/main" id="{00000000-0008-0000-0700-000015020000}"/>
            </a:ext>
          </a:extLst>
        </xdr:cNvPr>
        <xdr:cNvSpPr/>
      </xdr:nvSpPr>
      <xdr:spPr>
        <a:xfrm>
          <a:off x="13652500" y="64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41815</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3436111" y="655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146347</xdr:rowOff>
    </xdr:from>
    <xdr:to>
      <xdr:col>67</xdr:col>
      <xdr:colOff>101600</xdr:colOff>
      <xdr:row>38</xdr:row>
      <xdr:rowOff>76498</xdr:rowOff>
    </xdr:to>
    <xdr:sp macro="" textlink="">
      <xdr:nvSpPr>
        <xdr:cNvPr id="535" name="楕円 534">
          <a:extLst>
            <a:ext uri="{FF2B5EF4-FFF2-40B4-BE49-F238E27FC236}">
              <a16:creationId xmlns="" xmlns:a16="http://schemas.microsoft.com/office/drawing/2014/main" id="{00000000-0008-0000-0700-000017020000}"/>
            </a:ext>
          </a:extLst>
        </xdr:cNvPr>
        <xdr:cNvSpPr/>
      </xdr:nvSpPr>
      <xdr:spPr>
        <a:xfrm>
          <a:off x="12763500" y="64899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67624</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2547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25891</xdr:rowOff>
    </xdr:from>
    <xdr:to>
      <xdr:col>85</xdr:col>
      <xdr:colOff>127000</xdr:colOff>
      <xdr:row>58</xdr:row>
      <xdr:rowOff>65691</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5481300" y="9969991"/>
          <a:ext cx="838200" cy="3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25891</xdr:rowOff>
    </xdr:from>
    <xdr:to>
      <xdr:col>81</xdr:col>
      <xdr:colOff>50800</xdr:colOff>
      <xdr:row>58</xdr:row>
      <xdr:rowOff>41529</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flipV="1">
          <a:off x="14592300" y="9969991"/>
          <a:ext cx="889000" cy="1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41529</xdr:rowOff>
    </xdr:from>
    <xdr:to>
      <xdr:col>76</xdr:col>
      <xdr:colOff>114300</xdr:colOff>
      <xdr:row>58</xdr:row>
      <xdr:rowOff>83316</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flipV="1">
          <a:off x="13703300" y="9985629"/>
          <a:ext cx="889000" cy="4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152860</xdr:rowOff>
    </xdr:from>
    <xdr:to>
      <xdr:col>76</xdr:col>
      <xdr:colOff>165100</xdr:colOff>
      <xdr:row>58</xdr:row>
      <xdr:rowOff>83010</xdr:rowOff>
    </xdr:to>
    <xdr:sp macro="" textlink="">
      <xdr:nvSpPr>
        <xdr:cNvPr id="572" name="フローチャート: 判断 571">
          <a:extLst>
            <a:ext uri="{FF2B5EF4-FFF2-40B4-BE49-F238E27FC236}">
              <a16:creationId xmlns="" xmlns:a16="http://schemas.microsoft.com/office/drawing/2014/main" id="{00000000-0008-0000-0700-00003C020000}"/>
            </a:ext>
          </a:extLst>
        </xdr:cNvPr>
        <xdr:cNvSpPr/>
      </xdr:nvSpPr>
      <xdr:spPr>
        <a:xfrm>
          <a:off x="14541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99537</xdr:rowOff>
    </xdr:from>
    <xdr:ext cx="534377"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4325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79803</xdr:rowOff>
    </xdr:from>
    <xdr:to>
      <xdr:col>71</xdr:col>
      <xdr:colOff>177800</xdr:colOff>
      <xdr:row>58</xdr:row>
      <xdr:rowOff>83316</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814300" y="10023903"/>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75" name="フローチャート: 判断 574">
          <a:extLst>
            <a:ext uri="{FF2B5EF4-FFF2-40B4-BE49-F238E27FC236}">
              <a16:creationId xmlns="" xmlns:a16="http://schemas.microsoft.com/office/drawing/2014/main" id="{00000000-0008-0000-0700-00003F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76" name="テキスト ボックス 575">
          <a:extLst>
            <a:ext uri="{FF2B5EF4-FFF2-40B4-BE49-F238E27FC236}">
              <a16:creationId xmlns="" xmlns:a16="http://schemas.microsoft.com/office/drawing/2014/main" id="{00000000-0008-0000-0700-000040020000}"/>
            </a:ext>
          </a:extLst>
        </xdr:cNvPr>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14891</xdr:rowOff>
    </xdr:from>
    <xdr:to>
      <xdr:col>85</xdr:col>
      <xdr:colOff>177800</xdr:colOff>
      <xdr:row>58</xdr:row>
      <xdr:rowOff>116491</xdr:rowOff>
    </xdr:to>
    <xdr:sp macro="" textlink="">
      <xdr:nvSpPr>
        <xdr:cNvPr id="584" name="楕円 583">
          <a:extLst>
            <a:ext uri="{FF2B5EF4-FFF2-40B4-BE49-F238E27FC236}">
              <a16:creationId xmlns="" xmlns:a16="http://schemas.microsoft.com/office/drawing/2014/main" id="{00000000-0008-0000-0700-000048020000}"/>
            </a:ext>
          </a:extLst>
        </xdr:cNvPr>
        <xdr:cNvSpPr/>
      </xdr:nvSpPr>
      <xdr:spPr>
        <a:xfrm>
          <a:off x="16268700" y="99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101268</xdr:rowOff>
    </xdr:from>
    <xdr:ext cx="534377" cy="259045"/>
    <xdr:sp macro="" textlink="">
      <xdr:nvSpPr>
        <xdr:cNvPr id="585" name="教育費該当値テキスト">
          <a:extLst>
            <a:ext uri="{FF2B5EF4-FFF2-40B4-BE49-F238E27FC236}">
              <a16:creationId xmlns="" xmlns:a16="http://schemas.microsoft.com/office/drawing/2014/main" id="{00000000-0008-0000-0700-000049020000}"/>
            </a:ext>
          </a:extLst>
        </xdr:cNvPr>
        <xdr:cNvSpPr txBox="1"/>
      </xdr:nvSpPr>
      <xdr:spPr>
        <a:xfrm>
          <a:off x="16370300" y="987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146541</xdr:rowOff>
    </xdr:from>
    <xdr:to>
      <xdr:col>81</xdr:col>
      <xdr:colOff>101600</xdr:colOff>
      <xdr:row>58</xdr:row>
      <xdr:rowOff>76691</xdr:rowOff>
    </xdr:to>
    <xdr:sp macro="" textlink="">
      <xdr:nvSpPr>
        <xdr:cNvPr id="586" name="楕円 585">
          <a:extLst>
            <a:ext uri="{FF2B5EF4-FFF2-40B4-BE49-F238E27FC236}">
              <a16:creationId xmlns="" xmlns:a16="http://schemas.microsoft.com/office/drawing/2014/main" id="{00000000-0008-0000-0700-00004A020000}"/>
            </a:ext>
          </a:extLst>
        </xdr:cNvPr>
        <xdr:cNvSpPr/>
      </xdr:nvSpPr>
      <xdr:spPr>
        <a:xfrm>
          <a:off x="15430500" y="991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67818</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5214111" y="1001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162179</xdr:rowOff>
    </xdr:from>
    <xdr:to>
      <xdr:col>76</xdr:col>
      <xdr:colOff>165100</xdr:colOff>
      <xdr:row>58</xdr:row>
      <xdr:rowOff>92329</xdr:rowOff>
    </xdr:to>
    <xdr:sp macro="" textlink="">
      <xdr:nvSpPr>
        <xdr:cNvPr id="588" name="楕円 587">
          <a:extLst>
            <a:ext uri="{FF2B5EF4-FFF2-40B4-BE49-F238E27FC236}">
              <a16:creationId xmlns="" xmlns:a16="http://schemas.microsoft.com/office/drawing/2014/main" id="{00000000-0008-0000-0700-00004C020000}"/>
            </a:ext>
          </a:extLst>
        </xdr:cNvPr>
        <xdr:cNvSpPr/>
      </xdr:nvSpPr>
      <xdr:spPr>
        <a:xfrm>
          <a:off x="14541500" y="993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83456</xdr:rowOff>
    </xdr:from>
    <xdr:ext cx="534377"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4325111" y="1002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32516</xdr:rowOff>
    </xdr:from>
    <xdr:to>
      <xdr:col>72</xdr:col>
      <xdr:colOff>38100</xdr:colOff>
      <xdr:row>58</xdr:row>
      <xdr:rowOff>134116</xdr:rowOff>
    </xdr:to>
    <xdr:sp macro="" textlink="">
      <xdr:nvSpPr>
        <xdr:cNvPr id="590" name="楕円 589">
          <a:extLst>
            <a:ext uri="{FF2B5EF4-FFF2-40B4-BE49-F238E27FC236}">
              <a16:creationId xmlns="" xmlns:a16="http://schemas.microsoft.com/office/drawing/2014/main" id="{00000000-0008-0000-0700-00004E020000}"/>
            </a:ext>
          </a:extLst>
        </xdr:cNvPr>
        <xdr:cNvSpPr/>
      </xdr:nvSpPr>
      <xdr:spPr>
        <a:xfrm>
          <a:off x="13652500" y="99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125243</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3436111" y="100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29003</xdr:rowOff>
    </xdr:from>
    <xdr:to>
      <xdr:col>67</xdr:col>
      <xdr:colOff>101600</xdr:colOff>
      <xdr:row>58</xdr:row>
      <xdr:rowOff>130603</xdr:rowOff>
    </xdr:to>
    <xdr:sp macro="" textlink="">
      <xdr:nvSpPr>
        <xdr:cNvPr id="592" name="楕円 591">
          <a:extLst>
            <a:ext uri="{FF2B5EF4-FFF2-40B4-BE49-F238E27FC236}">
              <a16:creationId xmlns="" xmlns:a16="http://schemas.microsoft.com/office/drawing/2014/main" id="{00000000-0008-0000-0700-000050020000}"/>
            </a:ext>
          </a:extLst>
        </xdr:cNvPr>
        <xdr:cNvSpPr/>
      </xdr:nvSpPr>
      <xdr:spPr>
        <a:xfrm>
          <a:off x="12763500" y="99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121730</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2547111" y="100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43418</xdr:rowOff>
    </xdr:from>
    <xdr:to>
      <xdr:col>85</xdr:col>
      <xdr:colOff>127000</xdr:colOff>
      <xdr:row>79</xdr:row>
      <xdr:rowOff>44450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flipV="1">
          <a:off x="15481300" y="13587968"/>
          <a:ext cx="838200" cy="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119022</xdr:rowOff>
    </xdr:from>
    <xdr:to>
      <xdr:col>76</xdr:col>
      <xdr:colOff>165100</xdr:colOff>
      <xdr:row>79</xdr:row>
      <xdr:rowOff>49172</xdr:rowOff>
    </xdr:to>
    <xdr:sp macro="" textlink="">
      <xdr:nvSpPr>
        <xdr:cNvPr id="629" name="フローチャート: 判断 628">
          <a:extLst>
            <a:ext uri="{FF2B5EF4-FFF2-40B4-BE49-F238E27FC236}">
              <a16:creationId xmlns="" xmlns:a16="http://schemas.microsoft.com/office/drawing/2014/main" id="{00000000-0008-0000-0700-000075020000}"/>
            </a:ext>
          </a:extLst>
        </xdr:cNvPr>
        <xdr:cNvSpPr/>
      </xdr:nvSpPr>
      <xdr:spPr>
        <a:xfrm>
          <a:off x="14541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65699</xdr:rowOff>
    </xdr:from>
    <xdr:ext cx="534377"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4325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29739</xdr:rowOff>
    </xdr:from>
    <xdr:to>
      <xdr:col>71</xdr:col>
      <xdr:colOff>177800</xdr:colOff>
      <xdr:row>79</xdr:row>
      <xdr:rowOff>44450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814300" y="13574289"/>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110857</xdr:rowOff>
    </xdr:from>
    <xdr:to>
      <xdr:col>72</xdr:col>
      <xdr:colOff>38100</xdr:colOff>
      <xdr:row>79</xdr:row>
      <xdr:rowOff>41007</xdr:rowOff>
    </xdr:to>
    <xdr:sp macro="" textlink="">
      <xdr:nvSpPr>
        <xdr:cNvPr id="632" name="フローチャート: 判断 631">
          <a:extLst>
            <a:ext uri="{FF2B5EF4-FFF2-40B4-BE49-F238E27FC236}">
              <a16:creationId xmlns="" xmlns:a16="http://schemas.microsoft.com/office/drawing/2014/main" id="{00000000-0008-0000-0700-000078020000}"/>
            </a:ext>
          </a:extLst>
        </xdr:cNvPr>
        <xdr:cNvSpPr/>
      </xdr:nvSpPr>
      <xdr:spPr>
        <a:xfrm>
          <a:off x="13652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57534</xdr:rowOff>
    </xdr:from>
    <xdr:ext cx="534377" cy="259045"/>
    <xdr:sp macro="" textlink="">
      <xdr:nvSpPr>
        <xdr:cNvPr id="633" name="テキスト ボックス 632">
          <a:extLst>
            <a:ext uri="{FF2B5EF4-FFF2-40B4-BE49-F238E27FC236}">
              <a16:creationId xmlns="" xmlns:a16="http://schemas.microsoft.com/office/drawing/2014/main" id="{00000000-0008-0000-0700-000079020000}"/>
            </a:ext>
          </a:extLst>
        </xdr:cNvPr>
        <xdr:cNvSpPr txBox="1"/>
      </xdr:nvSpPr>
      <xdr:spPr>
        <a:xfrm>
          <a:off x="13436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105344</xdr:rowOff>
    </xdr:from>
    <xdr:to>
      <xdr:col>67</xdr:col>
      <xdr:colOff>101600</xdr:colOff>
      <xdr:row>79</xdr:row>
      <xdr:rowOff>35494</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2763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52021</xdr:rowOff>
    </xdr:from>
    <xdr:ext cx="534377"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2547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164068</xdr:rowOff>
    </xdr:from>
    <xdr:to>
      <xdr:col>85</xdr:col>
      <xdr:colOff>177800</xdr:colOff>
      <xdr:row>79</xdr:row>
      <xdr:rowOff>94218</xdr:rowOff>
    </xdr:to>
    <xdr:sp macro="" textlink="">
      <xdr:nvSpPr>
        <xdr:cNvPr id="641" name="楕円 640">
          <a:extLst>
            <a:ext uri="{FF2B5EF4-FFF2-40B4-BE49-F238E27FC236}">
              <a16:creationId xmlns="" xmlns:a16="http://schemas.microsoft.com/office/drawing/2014/main" id="{00000000-0008-0000-0700-000081020000}"/>
            </a:ext>
          </a:extLst>
        </xdr:cNvPr>
        <xdr:cNvSpPr/>
      </xdr:nvSpPr>
      <xdr:spPr>
        <a:xfrm>
          <a:off x="16268700" y="1353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78995</xdr:rowOff>
    </xdr:from>
    <xdr:ext cx="378565" cy="259045"/>
    <xdr:sp macro="" textlink="">
      <xdr:nvSpPr>
        <xdr:cNvPr id="642" name="災害復旧費該当値テキスト">
          <a:extLst>
            <a:ext uri="{FF2B5EF4-FFF2-40B4-BE49-F238E27FC236}">
              <a16:creationId xmlns="" xmlns:a16="http://schemas.microsoft.com/office/drawing/2014/main" id="{00000000-0008-0000-0700-000082020000}"/>
            </a:ext>
          </a:extLst>
        </xdr:cNvPr>
        <xdr:cNvSpPr txBox="1"/>
      </xdr:nvSpPr>
      <xdr:spPr>
        <a:xfrm>
          <a:off x="16370300" y="13452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150389</xdr:rowOff>
    </xdr:from>
    <xdr:to>
      <xdr:col>67</xdr:col>
      <xdr:colOff>101600</xdr:colOff>
      <xdr:row>79</xdr:row>
      <xdr:rowOff>80539</xdr:rowOff>
    </xdr:to>
    <xdr:sp macro="" textlink="">
      <xdr:nvSpPr>
        <xdr:cNvPr id="649" name="楕円 648">
          <a:extLst>
            <a:ext uri="{FF2B5EF4-FFF2-40B4-BE49-F238E27FC236}">
              <a16:creationId xmlns="" xmlns:a16="http://schemas.microsoft.com/office/drawing/2014/main" id="{00000000-0008-0000-0700-000089020000}"/>
            </a:ext>
          </a:extLst>
        </xdr:cNvPr>
        <xdr:cNvSpPr/>
      </xdr:nvSpPr>
      <xdr:spPr>
        <a:xfrm>
          <a:off x="12763500" y="1352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71666</xdr:rowOff>
    </xdr:from>
    <xdr:ext cx="469744"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579428" y="1361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54984</xdr:rowOff>
    </xdr:from>
    <xdr:to>
      <xdr:col>85</xdr:col>
      <xdr:colOff>127000</xdr:colOff>
      <xdr:row>98</xdr:row>
      <xdr:rowOff>77814</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5481300" y="16857084"/>
          <a:ext cx="838200" cy="2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88277</xdr:rowOff>
    </xdr:from>
    <xdr:to>
      <xdr:col>81</xdr:col>
      <xdr:colOff>50800</xdr:colOff>
      <xdr:row>98</xdr:row>
      <xdr:rowOff>54984</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4592300" y="16718927"/>
          <a:ext cx="889000" cy="1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83533</xdr:rowOff>
    </xdr:from>
    <xdr:to>
      <xdr:col>76</xdr:col>
      <xdr:colOff>114300</xdr:colOff>
      <xdr:row>97</xdr:row>
      <xdr:rowOff>88277</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3703300" y="1671418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122913</xdr:rowOff>
    </xdr:from>
    <xdr:to>
      <xdr:col>76</xdr:col>
      <xdr:colOff>165100</xdr:colOff>
      <xdr:row>98</xdr:row>
      <xdr:rowOff>53063</xdr:rowOff>
    </xdr:to>
    <xdr:sp macro="" textlink="">
      <xdr:nvSpPr>
        <xdr:cNvPr id="686" name="フローチャート: 判断 685">
          <a:extLst>
            <a:ext uri="{FF2B5EF4-FFF2-40B4-BE49-F238E27FC236}">
              <a16:creationId xmlns="" xmlns:a16="http://schemas.microsoft.com/office/drawing/2014/main" id="{00000000-0008-0000-0700-0000AE020000}"/>
            </a:ext>
          </a:extLst>
        </xdr:cNvPr>
        <xdr:cNvSpPr/>
      </xdr:nvSpPr>
      <xdr:spPr>
        <a:xfrm>
          <a:off x="14541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44190</xdr:rowOff>
    </xdr:from>
    <xdr:ext cx="599010"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4292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83533</xdr:rowOff>
    </xdr:from>
    <xdr:to>
      <xdr:col>71</xdr:col>
      <xdr:colOff>177800</xdr:colOff>
      <xdr:row>97</xdr:row>
      <xdr:rowOff>140816</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2814300" y="16714183"/>
          <a:ext cx="889000" cy="5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27014</xdr:rowOff>
    </xdr:from>
    <xdr:to>
      <xdr:col>85</xdr:col>
      <xdr:colOff>177800</xdr:colOff>
      <xdr:row>98</xdr:row>
      <xdr:rowOff>128614</xdr:rowOff>
    </xdr:to>
    <xdr:sp macro="" textlink="">
      <xdr:nvSpPr>
        <xdr:cNvPr id="698" name="楕円 697">
          <a:extLst>
            <a:ext uri="{FF2B5EF4-FFF2-40B4-BE49-F238E27FC236}">
              <a16:creationId xmlns="" xmlns:a16="http://schemas.microsoft.com/office/drawing/2014/main" id="{00000000-0008-0000-0700-0000BA020000}"/>
            </a:ext>
          </a:extLst>
        </xdr:cNvPr>
        <xdr:cNvSpPr/>
      </xdr:nvSpPr>
      <xdr:spPr>
        <a:xfrm>
          <a:off x="16268700" y="168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5441</xdr:rowOff>
    </xdr:from>
    <xdr:ext cx="534377" cy="259045"/>
    <xdr:sp macro="" textlink="">
      <xdr:nvSpPr>
        <xdr:cNvPr id="699" name="公債費該当値テキスト">
          <a:extLst>
            <a:ext uri="{FF2B5EF4-FFF2-40B4-BE49-F238E27FC236}">
              <a16:creationId xmlns="" xmlns:a16="http://schemas.microsoft.com/office/drawing/2014/main" id="{00000000-0008-0000-0700-0000BB020000}"/>
            </a:ext>
          </a:extLst>
        </xdr:cNvPr>
        <xdr:cNvSpPr txBox="1"/>
      </xdr:nvSpPr>
      <xdr:spPr>
        <a:xfrm>
          <a:off x="16370300" y="16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4184</xdr:rowOff>
    </xdr:from>
    <xdr:to>
      <xdr:col>81</xdr:col>
      <xdr:colOff>101600</xdr:colOff>
      <xdr:row>98</xdr:row>
      <xdr:rowOff>105784</xdr:rowOff>
    </xdr:to>
    <xdr:sp macro="" textlink="">
      <xdr:nvSpPr>
        <xdr:cNvPr id="700" name="楕円 699">
          <a:extLst>
            <a:ext uri="{FF2B5EF4-FFF2-40B4-BE49-F238E27FC236}">
              <a16:creationId xmlns="" xmlns:a16="http://schemas.microsoft.com/office/drawing/2014/main" id="{00000000-0008-0000-0700-0000BC020000}"/>
            </a:ext>
          </a:extLst>
        </xdr:cNvPr>
        <xdr:cNvSpPr/>
      </xdr:nvSpPr>
      <xdr:spPr>
        <a:xfrm>
          <a:off x="15430500" y="1680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96911</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5214111" y="1689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37477</xdr:rowOff>
    </xdr:from>
    <xdr:to>
      <xdr:col>76</xdr:col>
      <xdr:colOff>165100</xdr:colOff>
      <xdr:row>97</xdr:row>
      <xdr:rowOff>139077</xdr:rowOff>
    </xdr:to>
    <xdr:sp macro="" textlink="">
      <xdr:nvSpPr>
        <xdr:cNvPr id="702" name="楕円 701">
          <a:extLst>
            <a:ext uri="{FF2B5EF4-FFF2-40B4-BE49-F238E27FC236}">
              <a16:creationId xmlns="" xmlns:a16="http://schemas.microsoft.com/office/drawing/2014/main" id="{00000000-0008-0000-0700-0000BE020000}"/>
            </a:ext>
          </a:extLst>
        </xdr:cNvPr>
        <xdr:cNvSpPr/>
      </xdr:nvSpPr>
      <xdr:spPr>
        <a:xfrm>
          <a:off x="14541500" y="166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155604</xdr:rowOff>
    </xdr:from>
    <xdr:ext cx="59901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4292795" y="1644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32733</xdr:rowOff>
    </xdr:from>
    <xdr:to>
      <xdr:col>72</xdr:col>
      <xdr:colOff>38100</xdr:colOff>
      <xdr:row>97</xdr:row>
      <xdr:rowOff>134333</xdr:rowOff>
    </xdr:to>
    <xdr:sp macro="" textlink="">
      <xdr:nvSpPr>
        <xdr:cNvPr id="704" name="楕円 703">
          <a:extLst>
            <a:ext uri="{FF2B5EF4-FFF2-40B4-BE49-F238E27FC236}">
              <a16:creationId xmlns="" xmlns:a16="http://schemas.microsoft.com/office/drawing/2014/main" id="{00000000-0008-0000-0700-0000C0020000}"/>
            </a:ext>
          </a:extLst>
        </xdr:cNvPr>
        <xdr:cNvSpPr/>
      </xdr:nvSpPr>
      <xdr:spPr>
        <a:xfrm>
          <a:off x="13652500" y="166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150860</xdr:rowOff>
    </xdr:from>
    <xdr:ext cx="59901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403795" y="1643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90016</xdr:rowOff>
    </xdr:from>
    <xdr:to>
      <xdr:col>67</xdr:col>
      <xdr:colOff>101600</xdr:colOff>
      <xdr:row>98</xdr:row>
      <xdr:rowOff>20166</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2763500" y="1672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11293</xdr:rowOff>
    </xdr:from>
    <xdr:ext cx="59901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514795" y="1681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159423</xdr:rowOff>
    </xdr:from>
    <xdr:to>
      <xdr:col>107</xdr:col>
      <xdr:colOff>101600</xdr:colOff>
      <xdr:row>39</xdr:row>
      <xdr:rowOff>89573</xdr:rowOff>
    </xdr:to>
    <xdr:sp macro="" textlink="">
      <xdr:nvSpPr>
        <xdr:cNvPr id="743" name="フローチャート: 判断 742">
          <a:extLst>
            <a:ext uri="{FF2B5EF4-FFF2-40B4-BE49-F238E27FC236}">
              <a16:creationId xmlns="" xmlns:a16="http://schemas.microsoft.com/office/drawing/2014/main" id="{00000000-0008-0000-0700-0000E7020000}"/>
            </a:ext>
          </a:extLst>
        </xdr:cNvPr>
        <xdr:cNvSpPr/>
      </xdr:nvSpPr>
      <xdr:spPr>
        <a:xfrm>
          <a:off x="20383500" y="66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106100</xdr:rowOff>
    </xdr:from>
    <xdr:ext cx="378565"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20245017" y="644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159956</xdr:rowOff>
    </xdr:from>
    <xdr:to>
      <xdr:col>102</xdr:col>
      <xdr:colOff>165100</xdr:colOff>
      <xdr:row>39</xdr:row>
      <xdr:rowOff>90106</xdr:rowOff>
    </xdr:to>
    <xdr:sp macro="" textlink="">
      <xdr:nvSpPr>
        <xdr:cNvPr id="746" name="フローチャート: 判断 745">
          <a:extLst>
            <a:ext uri="{FF2B5EF4-FFF2-40B4-BE49-F238E27FC236}">
              <a16:creationId xmlns="" xmlns:a16="http://schemas.microsoft.com/office/drawing/2014/main" id="{00000000-0008-0000-0700-0000EA020000}"/>
            </a:ext>
          </a:extLst>
        </xdr:cNvPr>
        <xdr:cNvSpPr/>
      </xdr:nvSpPr>
      <xdr:spPr>
        <a:xfrm>
          <a:off x="19494500" y="66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106634</xdr:rowOff>
    </xdr:from>
    <xdr:ext cx="378565"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9356017" y="645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153365</xdr:rowOff>
    </xdr:from>
    <xdr:to>
      <xdr:col>98</xdr:col>
      <xdr:colOff>38100</xdr:colOff>
      <xdr:row>39</xdr:row>
      <xdr:rowOff>83515</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18605500" y="66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100042</xdr:rowOff>
    </xdr:from>
    <xdr:ext cx="378565"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18467017" y="6443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衛生費については、住民一人当たり</a:t>
          </a:r>
          <a:r>
            <a:rPr kumimoji="1" lang="en-US" altLang="ja-JP" sz="1100">
              <a:solidFill>
                <a:schemeClr val="dk1"/>
              </a:solidFill>
              <a:effectLst/>
              <a:latin typeface="+mn-lt"/>
              <a:ea typeface="+mn-ea"/>
              <a:cs typeface="+mn-cs"/>
            </a:rPr>
            <a:t>195,539</a:t>
          </a:r>
          <a:r>
            <a:rPr kumimoji="1" lang="ja-JP" altLang="ja-JP" sz="1100">
              <a:solidFill>
                <a:schemeClr val="dk1"/>
              </a:solidFill>
              <a:effectLst/>
              <a:latin typeface="+mn-lt"/>
              <a:ea typeface="+mn-ea"/>
              <a:cs typeface="+mn-cs"/>
            </a:rPr>
            <a:t>円となっており、類似団体の平均と比較し</a:t>
          </a:r>
          <a:r>
            <a:rPr kumimoji="1" lang="en-US" altLang="ja-JP" sz="1100">
              <a:solidFill>
                <a:schemeClr val="dk1"/>
              </a:solidFill>
              <a:effectLst/>
              <a:latin typeface="+mn-lt"/>
              <a:ea typeface="+mn-ea"/>
              <a:cs typeface="+mn-cs"/>
            </a:rPr>
            <a:t>84,164</a:t>
          </a:r>
          <a:r>
            <a:rPr kumimoji="1" lang="ja-JP" altLang="ja-JP" sz="1100">
              <a:solidFill>
                <a:schemeClr val="dk1"/>
              </a:solidFill>
              <a:effectLst/>
              <a:latin typeface="+mn-lt"/>
              <a:ea typeface="+mn-ea"/>
              <a:cs typeface="+mn-cs"/>
            </a:rPr>
            <a:t>円高くなっている。これは一部事務組合による汚泥再生処理センター建設に係る負担金増によるもので、平成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完了</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維持管理費用を要するものの下がる見込みである。</a:t>
          </a:r>
          <a:endParaRPr lang="ja-JP" altLang="ja-JP" sz="1400">
            <a:effectLst/>
          </a:endParaRPr>
        </a:p>
        <a:p>
          <a:r>
            <a:rPr kumimoji="1" lang="ja-JP" altLang="ja-JP" sz="1100">
              <a:solidFill>
                <a:schemeClr val="dk1"/>
              </a:solidFill>
              <a:effectLst/>
              <a:latin typeface="+mn-lt"/>
              <a:ea typeface="+mn-ea"/>
              <a:cs typeface="+mn-cs"/>
            </a:rPr>
            <a:t>土木費については、住民一人当たり</a:t>
          </a:r>
          <a:r>
            <a:rPr kumimoji="1" lang="en-US" altLang="ja-JP" sz="1100">
              <a:solidFill>
                <a:schemeClr val="dk1"/>
              </a:solidFill>
              <a:effectLst/>
              <a:latin typeface="+mn-lt"/>
              <a:ea typeface="+mn-ea"/>
              <a:cs typeface="+mn-cs"/>
            </a:rPr>
            <a:t>71,763</a:t>
          </a:r>
          <a:r>
            <a:rPr kumimoji="1" lang="ja-JP" altLang="ja-JP" sz="1100">
              <a:solidFill>
                <a:schemeClr val="dk1"/>
              </a:solidFill>
              <a:effectLst/>
              <a:latin typeface="+mn-lt"/>
              <a:ea typeface="+mn-ea"/>
              <a:cs typeface="+mn-cs"/>
            </a:rPr>
            <a:t>円となっており、類似団体の平均と比較し</a:t>
          </a:r>
          <a:r>
            <a:rPr kumimoji="1" lang="en-US" altLang="ja-JP" sz="1100">
              <a:solidFill>
                <a:schemeClr val="dk1"/>
              </a:solidFill>
              <a:effectLst/>
              <a:latin typeface="+mn-lt"/>
              <a:ea typeface="+mn-ea"/>
              <a:cs typeface="+mn-cs"/>
            </a:rPr>
            <a:t>79,739</a:t>
          </a:r>
          <a:r>
            <a:rPr kumimoji="1" lang="ja-JP" altLang="ja-JP" sz="1100">
              <a:solidFill>
                <a:schemeClr val="dk1"/>
              </a:solidFill>
              <a:effectLst/>
              <a:latin typeface="+mn-lt"/>
              <a:ea typeface="+mn-ea"/>
              <a:cs typeface="+mn-cs"/>
            </a:rPr>
            <a:t>円低くなっている。これは本町が実質公債費比率が高く公共投資を抑制したことによるもので、今後は遅れている公共投資を積極的に行うこととしている。</a:t>
          </a:r>
          <a:endParaRPr lang="ja-JP" altLang="ja-JP" sz="1400">
            <a:effectLst/>
          </a:endParaRPr>
        </a:p>
        <a:p>
          <a:r>
            <a:rPr kumimoji="1" lang="ja-JP" altLang="ja-JP" sz="1100">
              <a:solidFill>
                <a:schemeClr val="dk1"/>
              </a:solidFill>
              <a:effectLst/>
              <a:latin typeface="+mn-lt"/>
              <a:ea typeface="+mn-ea"/>
              <a:cs typeface="+mn-cs"/>
            </a:rPr>
            <a:t>公債費については、住民一人当たり</a:t>
          </a:r>
          <a:r>
            <a:rPr kumimoji="1" lang="en-US" altLang="ja-JP" sz="1100">
              <a:solidFill>
                <a:schemeClr val="dk1"/>
              </a:solidFill>
              <a:effectLst/>
              <a:latin typeface="+mn-lt"/>
              <a:ea typeface="+mn-ea"/>
              <a:cs typeface="+mn-cs"/>
            </a:rPr>
            <a:t>72,486</a:t>
          </a:r>
          <a:r>
            <a:rPr kumimoji="1" lang="ja-JP" altLang="ja-JP" sz="1100">
              <a:solidFill>
                <a:schemeClr val="dk1"/>
              </a:solidFill>
              <a:effectLst/>
              <a:latin typeface="+mn-lt"/>
              <a:ea typeface="+mn-ea"/>
              <a:cs typeface="+mn-cs"/>
            </a:rPr>
            <a:t>円となっており、類似団体の平均と比較し</a:t>
          </a:r>
          <a:r>
            <a:rPr kumimoji="1" lang="en-US" altLang="ja-JP" sz="1100">
              <a:solidFill>
                <a:schemeClr val="dk1"/>
              </a:solidFill>
              <a:effectLst/>
              <a:latin typeface="+mn-lt"/>
              <a:ea typeface="+mn-ea"/>
              <a:cs typeface="+mn-cs"/>
            </a:rPr>
            <a:t>75,986</a:t>
          </a:r>
          <a:r>
            <a:rPr kumimoji="1" lang="ja-JP" altLang="ja-JP" sz="1100">
              <a:solidFill>
                <a:schemeClr val="dk1"/>
              </a:solidFill>
              <a:effectLst/>
              <a:latin typeface="+mn-lt"/>
              <a:ea typeface="+mn-ea"/>
              <a:cs typeface="+mn-cs"/>
            </a:rPr>
            <a:t>円低くなっている。これは公債費の償還のピークが過ぎ</a:t>
          </a:r>
          <a:r>
            <a:rPr kumimoji="1" lang="ja-JP" altLang="en-US" sz="1100">
              <a:solidFill>
                <a:schemeClr val="dk1"/>
              </a:solidFill>
              <a:effectLst/>
              <a:latin typeface="+mn-lt"/>
              <a:ea typeface="+mn-ea"/>
              <a:cs typeface="+mn-cs"/>
            </a:rPr>
            <a:t>たことから</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年度の公債費は前年度と比較し減少している。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年度から行財政改革に取り組んでおり、歳入の確保、定数管理・給与の適正化をはじめ、徹底した歳出削減を実施することにより、平成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年度と比較しても数値は改善されつつある。ただし平成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年度は臨時財政対策債の発行を抑制したこともあり、実質単年度収支はマイナスとなった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なお、財政調整基金残高は増えており、今後も更なる財政の健全化に努める。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すべての会計で黒字決算となっており、今後もすべての会計において事務事業の点検を行いながら財政の健全化に努める。</a:t>
          </a:r>
          <a:endParaRPr lang="ja-JP" altLang="ja-JP" sz="1400">
            <a:effectLst/>
          </a:endParaRPr>
        </a:p>
        <a:p>
          <a:r>
            <a:rPr kumimoji="1" lang="ja-JP" altLang="ja-JP" sz="1100">
              <a:solidFill>
                <a:schemeClr val="dk1"/>
              </a:solidFill>
              <a:effectLst/>
              <a:latin typeface="+mn-lt"/>
              <a:ea typeface="+mn-ea"/>
              <a:cs typeface="+mn-cs"/>
            </a:rPr>
            <a:t>　公営企業会計では起債の償還がピークを過ぎ、今後は一般会計からの繰出金が年々減少していく見通しであるが、繰入基準以上の繰出をすることにより、収支を合わせているのが現状である。町独自の財政推計を基に、一般会計とのバランスを図りながら、施設整備（ポンプ更新など）を計画的に実施することとしている。</a:t>
          </a:r>
          <a:endParaRPr lang="ja-JP" altLang="ja-JP" sz="1400">
            <a:effectLst/>
          </a:endParaRPr>
        </a:p>
        <a:p>
          <a:r>
            <a:rPr kumimoji="1" lang="ja-JP" altLang="ja-JP" sz="1100">
              <a:solidFill>
                <a:schemeClr val="dk1"/>
              </a:solidFill>
              <a:effectLst/>
              <a:latin typeface="+mn-lt"/>
              <a:ea typeface="+mn-ea"/>
              <a:cs typeface="+mn-cs"/>
            </a:rPr>
            <a:t>　簡易水道特別会計では地理的に不利な地域であるため、収支を合わせるための水道料値上げには限界がある。概ね施設の更新が終了していることから大きな事業計画はないが、平成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年度には根雨地区簡易水道浄水場の老朽化に伴い、浄水施設の改修</a:t>
          </a:r>
          <a:r>
            <a:rPr kumimoji="1" lang="ja-JP" altLang="en-US" sz="1100">
              <a:solidFill>
                <a:schemeClr val="dk1"/>
              </a:solidFill>
              <a:effectLst/>
              <a:latin typeface="+mn-lt"/>
              <a:ea typeface="+mn-ea"/>
              <a:cs typeface="+mn-cs"/>
            </a:rPr>
            <a:t>を行った。</a:t>
          </a:r>
          <a:endParaRPr lang="ja-JP" altLang="ja-JP" sz="1400">
            <a:effectLst/>
          </a:endParaRPr>
        </a:p>
        <a:p>
          <a:r>
            <a:rPr kumimoji="1" lang="ja-JP" altLang="ja-JP" sz="1100">
              <a:solidFill>
                <a:schemeClr val="dk1"/>
              </a:solidFill>
              <a:effectLst/>
              <a:latin typeface="+mn-lt"/>
              <a:ea typeface="+mn-ea"/>
              <a:cs typeface="+mn-cs"/>
            </a:rPr>
            <a:t>　下水道事業・農業集落排水事業特別会計では、使用料を平成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％値上げしており、近隣と比較して高めとなっている。長寿命化計画に基づいて、平成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ヵ年で汚泥処理センター設備更新を実施していくこととしている。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3837539</v>
      </c>
      <c r="BO4" s="372"/>
      <c r="BP4" s="372"/>
      <c r="BQ4" s="372"/>
      <c r="BR4" s="372"/>
      <c r="BS4" s="372"/>
      <c r="BT4" s="372"/>
      <c r="BU4" s="373"/>
      <c r="BV4" s="371">
        <v>3628436</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12.1</v>
      </c>
      <c r="CU4" s="378"/>
      <c r="CV4" s="378"/>
      <c r="CW4" s="378"/>
      <c r="CX4" s="378"/>
      <c r="CY4" s="378"/>
      <c r="CZ4" s="378"/>
      <c r="DA4" s="379"/>
      <c r="DB4" s="377">
        <v>10.4</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3565892</v>
      </c>
      <c r="BO5" s="409"/>
      <c r="BP5" s="409"/>
      <c r="BQ5" s="409"/>
      <c r="BR5" s="409"/>
      <c r="BS5" s="409"/>
      <c r="BT5" s="409"/>
      <c r="BU5" s="410"/>
      <c r="BV5" s="408">
        <v>3390047</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83.7</v>
      </c>
      <c r="CU5" s="406"/>
      <c r="CV5" s="406"/>
      <c r="CW5" s="406"/>
      <c r="CX5" s="406"/>
      <c r="CY5" s="406"/>
      <c r="CZ5" s="406"/>
      <c r="DA5" s="407"/>
      <c r="DB5" s="405">
        <v>86.4</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271647</v>
      </c>
      <c r="BO6" s="409"/>
      <c r="BP6" s="409"/>
      <c r="BQ6" s="409"/>
      <c r="BR6" s="409"/>
      <c r="BS6" s="409"/>
      <c r="BT6" s="409"/>
      <c r="BU6" s="410"/>
      <c r="BV6" s="408">
        <v>238389</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83.7</v>
      </c>
      <c r="CU6" s="446"/>
      <c r="CV6" s="446"/>
      <c r="CW6" s="446"/>
      <c r="CX6" s="446"/>
      <c r="CY6" s="446"/>
      <c r="CZ6" s="446"/>
      <c r="DA6" s="447"/>
      <c r="DB6" s="445">
        <v>86.4</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87</v>
      </c>
      <c r="AV7" s="441"/>
      <c r="AW7" s="441"/>
      <c r="AX7" s="441"/>
      <c r="AY7" s="442" t="s">
        <v>98</v>
      </c>
      <c r="AZ7" s="443"/>
      <c r="BA7" s="443"/>
      <c r="BB7" s="443"/>
      <c r="BC7" s="443"/>
      <c r="BD7" s="443"/>
      <c r="BE7" s="443"/>
      <c r="BF7" s="443"/>
      <c r="BG7" s="443"/>
      <c r="BH7" s="443"/>
      <c r="BI7" s="443"/>
      <c r="BJ7" s="443"/>
      <c r="BK7" s="443"/>
      <c r="BL7" s="443"/>
      <c r="BM7" s="444"/>
      <c r="BN7" s="408">
        <v>12776</v>
      </c>
      <c r="BO7" s="409"/>
      <c r="BP7" s="409"/>
      <c r="BQ7" s="409"/>
      <c r="BR7" s="409"/>
      <c r="BS7" s="409"/>
      <c r="BT7" s="409"/>
      <c r="BU7" s="410"/>
      <c r="BV7" s="408">
        <v>12379</v>
      </c>
      <c r="BW7" s="409"/>
      <c r="BX7" s="409"/>
      <c r="BY7" s="409"/>
      <c r="BZ7" s="409"/>
      <c r="CA7" s="409"/>
      <c r="CB7" s="409"/>
      <c r="CC7" s="410"/>
      <c r="CD7" s="411" t="s">
        <v>99</v>
      </c>
      <c r="CE7" s="412"/>
      <c r="CF7" s="412"/>
      <c r="CG7" s="412"/>
      <c r="CH7" s="412"/>
      <c r="CI7" s="412"/>
      <c r="CJ7" s="412"/>
      <c r="CK7" s="412"/>
      <c r="CL7" s="412"/>
      <c r="CM7" s="412"/>
      <c r="CN7" s="412"/>
      <c r="CO7" s="412"/>
      <c r="CP7" s="412"/>
      <c r="CQ7" s="412"/>
      <c r="CR7" s="412"/>
      <c r="CS7" s="413"/>
      <c r="CT7" s="408">
        <v>2137885</v>
      </c>
      <c r="CU7" s="409"/>
      <c r="CV7" s="409"/>
      <c r="CW7" s="409"/>
      <c r="CX7" s="409"/>
      <c r="CY7" s="409"/>
      <c r="CZ7" s="409"/>
      <c r="DA7" s="410"/>
      <c r="DB7" s="408">
        <v>2170801</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100</v>
      </c>
      <c r="AN8" s="438"/>
      <c r="AO8" s="438"/>
      <c r="AP8" s="438"/>
      <c r="AQ8" s="438"/>
      <c r="AR8" s="438"/>
      <c r="AS8" s="438"/>
      <c r="AT8" s="439"/>
      <c r="AU8" s="440" t="s">
        <v>101</v>
      </c>
      <c r="AV8" s="441"/>
      <c r="AW8" s="441"/>
      <c r="AX8" s="441"/>
      <c r="AY8" s="442" t="s">
        <v>102</v>
      </c>
      <c r="AZ8" s="443"/>
      <c r="BA8" s="443"/>
      <c r="BB8" s="443"/>
      <c r="BC8" s="443"/>
      <c r="BD8" s="443"/>
      <c r="BE8" s="443"/>
      <c r="BF8" s="443"/>
      <c r="BG8" s="443"/>
      <c r="BH8" s="443"/>
      <c r="BI8" s="443"/>
      <c r="BJ8" s="443"/>
      <c r="BK8" s="443"/>
      <c r="BL8" s="443"/>
      <c r="BM8" s="444"/>
      <c r="BN8" s="408">
        <v>258871</v>
      </c>
      <c r="BO8" s="409"/>
      <c r="BP8" s="409"/>
      <c r="BQ8" s="409"/>
      <c r="BR8" s="409"/>
      <c r="BS8" s="409"/>
      <c r="BT8" s="409"/>
      <c r="BU8" s="410"/>
      <c r="BV8" s="408">
        <v>226010</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0.18</v>
      </c>
      <c r="CU8" s="449"/>
      <c r="CV8" s="449"/>
      <c r="CW8" s="449"/>
      <c r="CX8" s="449"/>
      <c r="CY8" s="449"/>
      <c r="CZ8" s="449"/>
      <c r="DA8" s="450"/>
      <c r="DB8" s="448">
        <v>0.18</v>
      </c>
      <c r="DC8" s="449"/>
      <c r="DD8" s="449"/>
      <c r="DE8" s="449"/>
      <c r="DF8" s="449"/>
      <c r="DG8" s="449"/>
      <c r="DH8" s="449"/>
      <c r="DI8" s="450"/>
      <c r="DJ8" s="165"/>
      <c r="DK8" s="165"/>
      <c r="DL8" s="165"/>
      <c r="DM8" s="165"/>
      <c r="DN8" s="165"/>
      <c r="DO8" s="165"/>
    </row>
    <row r="9" spans="1:119" ht="18.75" customHeight="1" thickBot="1" x14ac:dyDescent="0.2">
      <c r="A9" s="166"/>
      <c r="B9" s="402" t="s">
        <v>104</v>
      </c>
      <c r="C9" s="403"/>
      <c r="D9" s="403"/>
      <c r="E9" s="403"/>
      <c r="F9" s="403"/>
      <c r="G9" s="403"/>
      <c r="H9" s="403"/>
      <c r="I9" s="403"/>
      <c r="J9" s="403"/>
      <c r="K9" s="451"/>
      <c r="L9" s="452" t="s">
        <v>105</v>
      </c>
      <c r="M9" s="453"/>
      <c r="N9" s="453"/>
      <c r="O9" s="453"/>
      <c r="P9" s="453"/>
      <c r="Q9" s="454"/>
      <c r="R9" s="455">
        <v>3278</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87</v>
      </c>
      <c r="AV9" s="441"/>
      <c r="AW9" s="441"/>
      <c r="AX9" s="441"/>
      <c r="AY9" s="442" t="s">
        <v>108</v>
      </c>
      <c r="AZ9" s="443"/>
      <c r="BA9" s="443"/>
      <c r="BB9" s="443"/>
      <c r="BC9" s="443"/>
      <c r="BD9" s="443"/>
      <c r="BE9" s="443"/>
      <c r="BF9" s="443"/>
      <c r="BG9" s="443"/>
      <c r="BH9" s="443"/>
      <c r="BI9" s="443"/>
      <c r="BJ9" s="443"/>
      <c r="BK9" s="443"/>
      <c r="BL9" s="443"/>
      <c r="BM9" s="444"/>
      <c r="BN9" s="408">
        <v>32861</v>
      </c>
      <c r="BO9" s="409"/>
      <c r="BP9" s="409"/>
      <c r="BQ9" s="409"/>
      <c r="BR9" s="409"/>
      <c r="BS9" s="409"/>
      <c r="BT9" s="409"/>
      <c r="BU9" s="410"/>
      <c r="BV9" s="408">
        <v>75545</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8.8000000000000007</v>
      </c>
      <c r="CU9" s="406"/>
      <c r="CV9" s="406"/>
      <c r="CW9" s="406"/>
      <c r="CX9" s="406"/>
      <c r="CY9" s="406"/>
      <c r="CZ9" s="406"/>
      <c r="DA9" s="407"/>
      <c r="DB9" s="405">
        <v>10.5</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110</v>
      </c>
      <c r="M10" s="438"/>
      <c r="N10" s="438"/>
      <c r="O10" s="438"/>
      <c r="P10" s="438"/>
      <c r="Q10" s="439"/>
      <c r="R10" s="459">
        <v>3745</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379</v>
      </c>
      <c r="BO10" s="409"/>
      <c r="BP10" s="409"/>
      <c r="BQ10" s="409"/>
      <c r="BR10" s="409"/>
      <c r="BS10" s="409"/>
      <c r="BT10" s="409"/>
      <c r="BU10" s="410"/>
      <c r="BV10" s="408">
        <v>101476</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x14ac:dyDescent="0.15">
      <c r="A12" s="166"/>
      <c r="B12" s="468" t="s">
        <v>122</v>
      </c>
      <c r="C12" s="469"/>
      <c r="D12" s="469"/>
      <c r="E12" s="469"/>
      <c r="F12" s="469"/>
      <c r="G12" s="469"/>
      <c r="H12" s="469"/>
      <c r="I12" s="469"/>
      <c r="J12" s="469"/>
      <c r="K12" s="470"/>
      <c r="L12" s="477" t="s">
        <v>123</v>
      </c>
      <c r="M12" s="478"/>
      <c r="N12" s="478"/>
      <c r="O12" s="478"/>
      <c r="P12" s="478"/>
      <c r="Q12" s="479"/>
      <c r="R12" s="480">
        <v>3253</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127</v>
      </c>
      <c r="AV12" s="441"/>
      <c r="AW12" s="441"/>
      <c r="AX12" s="441"/>
      <c r="AY12" s="442" t="s">
        <v>128</v>
      </c>
      <c r="AZ12" s="443"/>
      <c r="BA12" s="443"/>
      <c r="BB12" s="443"/>
      <c r="BC12" s="443"/>
      <c r="BD12" s="443"/>
      <c r="BE12" s="443"/>
      <c r="BF12" s="443"/>
      <c r="BG12" s="443"/>
      <c r="BH12" s="443"/>
      <c r="BI12" s="443"/>
      <c r="BJ12" s="443"/>
      <c r="BK12" s="443"/>
      <c r="BL12" s="443"/>
      <c r="BM12" s="444"/>
      <c r="BN12" s="408">
        <v>53326</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3240</v>
      </c>
      <c r="S13" s="490"/>
      <c r="T13" s="490"/>
      <c r="U13" s="490"/>
      <c r="V13" s="491"/>
      <c r="W13" s="424" t="s">
        <v>133</v>
      </c>
      <c r="X13" s="425"/>
      <c r="Y13" s="425"/>
      <c r="Z13" s="425"/>
      <c r="AA13" s="425"/>
      <c r="AB13" s="415"/>
      <c r="AC13" s="459">
        <v>312</v>
      </c>
      <c r="AD13" s="460"/>
      <c r="AE13" s="460"/>
      <c r="AF13" s="460"/>
      <c r="AG13" s="499"/>
      <c r="AH13" s="459">
        <v>311</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-20086</v>
      </c>
      <c r="BO13" s="409"/>
      <c r="BP13" s="409"/>
      <c r="BQ13" s="409"/>
      <c r="BR13" s="409"/>
      <c r="BS13" s="409"/>
      <c r="BT13" s="409"/>
      <c r="BU13" s="410"/>
      <c r="BV13" s="408">
        <v>177021</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11.6</v>
      </c>
      <c r="CU13" s="406"/>
      <c r="CV13" s="406"/>
      <c r="CW13" s="406"/>
      <c r="CX13" s="406"/>
      <c r="CY13" s="406"/>
      <c r="CZ13" s="406"/>
      <c r="DA13" s="407"/>
      <c r="DB13" s="405">
        <v>14.9</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3348</v>
      </c>
      <c r="S14" s="490"/>
      <c r="T14" s="490"/>
      <c r="U14" s="490"/>
      <c r="V14" s="491"/>
      <c r="W14" s="398"/>
      <c r="X14" s="399"/>
      <c r="Y14" s="399"/>
      <c r="Z14" s="399"/>
      <c r="AA14" s="399"/>
      <c r="AB14" s="388"/>
      <c r="AC14" s="492">
        <v>19.7</v>
      </c>
      <c r="AD14" s="493"/>
      <c r="AE14" s="493"/>
      <c r="AF14" s="493"/>
      <c r="AG14" s="494"/>
      <c r="AH14" s="492">
        <v>18.3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121</v>
      </c>
      <c r="CU14" s="504"/>
      <c r="CV14" s="504"/>
      <c r="CW14" s="504"/>
      <c r="CX14" s="504"/>
      <c r="CY14" s="504"/>
      <c r="CZ14" s="504"/>
      <c r="DA14" s="505"/>
      <c r="DB14" s="503" t="s">
        <v>140</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3333</v>
      </c>
      <c r="S15" s="490"/>
      <c r="T15" s="490"/>
      <c r="U15" s="490"/>
      <c r="V15" s="491"/>
      <c r="W15" s="424" t="s">
        <v>142</v>
      </c>
      <c r="X15" s="425"/>
      <c r="Y15" s="425"/>
      <c r="Z15" s="425"/>
      <c r="AA15" s="425"/>
      <c r="AB15" s="415"/>
      <c r="AC15" s="459">
        <v>322</v>
      </c>
      <c r="AD15" s="460"/>
      <c r="AE15" s="460"/>
      <c r="AF15" s="460"/>
      <c r="AG15" s="499"/>
      <c r="AH15" s="459">
        <v>387</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340526</v>
      </c>
      <c r="BO15" s="372"/>
      <c r="BP15" s="372"/>
      <c r="BQ15" s="372"/>
      <c r="BR15" s="372"/>
      <c r="BS15" s="372"/>
      <c r="BT15" s="372"/>
      <c r="BU15" s="373"/>
      <c r="BV15" s="371">
        <v>357566</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20.3</v>
      </c>
      <c r="AD16" s="493"/>
      <c r="AE16" s="493"/>
      <c r="AF16" s="493"/>
      <c r="AG16" s="494"/>
      <c r="AH16" s="492">
        <v>22.7</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1966382</v>
      </c>
      <c r="BO16" s="409"/>
      <c r="BP16" s="409"/>
      <c r="BQ16" s="409"/>
      <c r="BR16" s="409"/>
      <c r="BS16" s="409"/>
      <c r="BT16" s="409"/>
      <c r="BU16" s="410"/>
      <c r="BV16" s="408">
        <v>1999838</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950</v>
      </c>
      <c r="AD17" s="460"/>
      <c r="AE17" s="460"/>
      <c r="AF17" s="460"/>
      <c r="AG17" s="499"/>
      <c r="AH17" s="459">
        <v>1005</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426686</v>
      </c>
      <c r="BO17" s="409"/>
      <c r="BP17" s="409"/>
      <c r="BQ17" s="409"/>
      <c r="BR17" s="409"/>
      <c r="BS17" s="409"/>
      <c r="BT17" s="409"/>
      <c r="BU17" s="410"/>
      <c r="BV17" s="408">
        <v>447022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133.97999999999999</v>
      </c>
      <c r="M18" s="521"/>
      <c r="N18" s="521"/>
      <c r="O18" s="521"/>
      <c r="P18" s="521"/>
      <c r="Q18" s="521"/>
      <c r="R18" s="522"/>
      <c r="S18" s="522"/>
      <c r="T18" s="522"/>
      <c r="U18" s="522"/>
      <c r="V18" s="523"/>
      <c r="W18" s="426"/>
      <c r="X18" s="427"/>
      <c r="Y18" s="427"/>
      <c r="Z18" s="427"/>
      <c r="AA18" s="427"/>
      <c r="AB18" s="418"/>
      <c r="AC18" s="524">
        <v>60</v>
      </c>
      <c r="AD18" s="525"/>
      <c r="AE18" s="525"/>
      <c r="AF18" s="525"/>
      <c r="AG18" s="526"/>
      <c r="AH18" s="524">
        <v>59</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1740590</v>
      </c>
      <c r="BO18" s="409"/>
      <c r="BP18" s="409"/>
      <c r="BQ18" s="409"/>
      <c r="BR18" s="409"/>
      <c r="BS18" s="409"/>
      <c r="BT18" s="409"/>
      <c r="BU18" s="410"/>
      <c r="BV18" s="408">
        <v>1811537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24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2643359</v>
      </c>
      <c r="BO19" s="409"/>
      <c r="BP19" s="409"/>
      <c r="BQ19" s="409"/>
      <c r="BR19" s="409"/>
      <c r="BS19" s="409"/>
      <c r="BT19" s="409"/>
      <c r="BU19" s="410"/>
      <c r="BV19" s="408">
        <v>2680588</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1279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2524681</v>
      </c>
      <c r="BO23" s="409"/>
      <c r="BP23" s="409"/>
      <c r="BQ23" s="409"/>
      <c r="BR23" s="409"/>
      <c r="BS23" s="409"/>
      <c r="BT23" s="409"/>
      <c r="BU23" s="410"/>
      <c r="BV23" s="408">
        <v>2144711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8"/>
      <c r="G24" s="438"/>
      <c r="H24" s="438"/>
      <c r="I24" s="438"/>
      <c r="J24" s="438"/>
      <c r="K24" s="439"/>
      <c r="L24" s="459">
        <v>1</v>
      </c>
      <c r="M24" s="460"/>
      <c r="N24" s="460"/>
      <c r="O24" s="460"/>
      <c r="P24" s="499"/>
      <c r="Q24" s="459">
        <v>8100</v>
      </c>
      <c r="R24" s="460"/>
      <c r="S24" s="460"/>
      <c r="T24" s="460"/>
      <c r="U24" s="460"/>
      <c r="V24" s="499"/>
      <c r="W24" s="558"/>
      <c r="X24" s="546"/>
      <c r="Y24" s="547"/>
      <c r="Z24" s="458" t="s">
        <v>166</v>
      </c>
      <c r="AA24" s="438"/>
      <c r="AB24" s="438"/>
      <c r="AC24" s="438"/>
      <c r="AD24" s="438"/>
      <c r="AE24" s="438"/>
      <c r="AF24" s="438"/>
      <c r="AG24" s="439"/>
      <c r="AH24" s="459">
        <v>57</v>
      </c>
      <c r="AI24" s="460"/>
      <c r="AJ24" s="460"/>
      <c r="AK24" s="460"/>
      <c r="AL24" s="499"/>
      <c r="AM24" s="459">
        <v>171171</v>
      </c>
      <c r="AN24" s="460"/>
      <c r="AO24" s="460"/>
      <c r="AP24" s="460"/>
      <c r="AQ24" s="460"/>
      <c r="AR24" s="499"/>
      <c r="AS24" s="459">
        <v>3003</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2516338</v>
      </c>
      <c r="BO24" s="409"/>
      <c r="BP24" s="409"/>
      <c r="BQ24" s="409"/>
      <c r="BR24" s="409"/>
      <c r="BS24" s="409"/>
      <c r="BT24" s="409"/>
      <c r="BU24" s="410"/>
      <c r="BV24" s="408">
        <v>2118670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8"/>
      <c r="G25" s="438"/>
      <c r="H25" s="438"/>
      <c r="I25" s="438"/>
      <c r="J25" s="438"/>
      <c r="K25" s="439"/>
      <c r="L25" s="459">
        <v>1</v>
      </c>
      <c r="M25" s="460"/>
      <c r="N25" s="460"/>
      <c r="O25" s="460"/>
      <c r="P25" s="499"/>
      <c r="Q25" s="459">
        <v>6480</v>
      </c>
      <c r="R25" s="460"/>
      <c r="S25" s="460"/>
      <c r="T25" s="460"/>
      <c r="U25" s="460"/>
      <c r="V25" s="499"/>
      <c r="W25" s="558"/>
      <c r="X25" s="546"/>
      <c r="Y25" s="547"/>
      <c r="Z25" s="458" t="s">
        <v>169</v>
      </c>
      <c r="AA25" s="438"/>
      <c r="AB25" s="438"/>
      <c r="AC25" s="438"/>
      <c r="AD25" s="438"/>
      <c r="AE25" s="438"/>
      <c r="AF25" s="438"/>
      <c r="AG25" s="439"/>
      <c r="AH25" s="459" t="s">
        <v>131</v>
      </c>
      <c r="AI25" s="460"/>
      <c r="AJ25" s="460"/>
      <c r="AK25" s="460"/>
      <c r="AL25" s="499"/>
      <c r="AM25" s="459" t="s">
        <v>131</v>
      </c>
      <c r="AN25" s="460"/>
      <c r="AO25" s="460"/>
      <c r="AP25" s="460"/>
      <c r="AQ25" s="460"/>
      <c r="AR25" s="499"/>
      <c r="AS25" s="459" t="s">
        <v>131</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211117</v>
      </c>
      <c r="BO25" s="372"/>
      <c r="BP25" s="372"/>
      <c r="BQ25" s="372"/>
      <c r="BR25" s="372"/>
      <c r="BS25" s="372"/>
      <c r="BT25" s="372"/>
      <c r="BU25" s="373"/>
      <c r="BV25" s="371">
        <v>553198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5790</v>
      </c>
      <c r="R26" s="460"/>
      <c r="S26" s="460"/>
      <c r="T26" s="460"/>
      <c r="U26" s="460"/>
      <c r="V26" s="499"/>
      <c r="W26" s="558"/>
      <c r="X26" s="546"/>
      <c r="Y26" s="547"/>
      <c r="Z26" s="458" t="s">
        <v>172</v>
      </c>
      <c r="AA26" s="568"/>
      <c r="AB26" s="568"/>
      <c r="AC26" s="568"/>
      <c r="AD26" s="568"/>
      <c r="AE26" s="568"/>
      <c r="AF26" s="568"/>
      <c r="AG26" s="569"/>
      <c r="AH26" s="459">
        <v>2</v>
      </c>
      <c r="AI26" s="460"/>
      <c r="AJ26" s="460"/>
      <c r="AK26" s="460"/>
      <c r="AL26" s="499"/>
      <c r="AM26" s="459" t="s">
        <v>173</v>
      </c>
      <c r="AN26" s="460"/>
      <c r="AO26" s="460"/>
      <c r="AP26" s="460"/>
      <c r="AQ26" s="460"/>
      <c r="AR26" s="499"/>
      <c r="AS26" s="459" t="s">
        <v>173</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175</v>
      </c>
      <c r="F27" s="438"/>
      <c r="G27" s="438"/>
      <c r="H27" s="438"/>
      <c r="I27" s="438"/>
      <c r="J27" s="438"/>
      <c r="K27" s="439"/>
      <c r="L27" s="459">
        <v>1</v>
      </c>
      <c r="M27" s="460"/>
      <c r="N27" s="460"/>
      <c r="O27" s="460"/>
      <c r="P27" s="499"/>
      <c r="Q27" s="459">
        <v>3160</v>
      </c>
      <c r="R27" s="460"/>
      <c r="S27" s="460"/>
      <c r="T27" s="460"/>
      <c r="U27" s="460"/>
      <c r="V27" s="499"/>
      <c r="W27" s="558"/>
      <c r="X27" s="546"/>
      <c r="Y27" s="547"/>
      <c r="Z27" s="458" t="s">
        <v>176</v>
      </c>
      <c r="AA27" s="438"/>
      <c r="AB27" s="438"/>
      <c r="AC27" s="438"/>
      <c r="AD27" s="438"/>
      <c r="AE27" s="438"/>
      <c r="AF27" s="438"/>
      <c r="AG27" s="439"/>
      <c r="AH27" s="459" t="s">
        <v>131</v>
      </c>
      <c r="AI27" s="460"/>
      <c r="AJ27" s="460"/>
      <c r="AK27" s="460"/>
      <c r="AL27" s="499"/>
      <c r="AM27" s="459" t="s">
        <v>131</v>
      </c>
      <c r="AN27" s="460"/>
      <c r="AO27" s="460"/>
      <c r="AP27" s="460"/>
      <c r="AQ27" s="460"/>
      <c r="AR27" s="499"/>
      <c r="AS27" s="459" t="s">
        <v>131</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16324</v>
      </c>
      <c r="BO27" s="582"/>
      <c r="BP27" s="582"/>
      <c r="BQ27" s="582"/>
      <c r="BR27" s="582"/>
      <c r="BS27" s="582"/>
      <c r="BT27" s="582"/>
      <c r="BU27" s="583"/>
      <c r="BV27" s="581">
        <v>16324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2350</v>
      </c>
      <c r="R28" s="460"/>
      <c r="S28" s="460"/>
      <c r="T28" s="460"/>
      <c r="U28" s="460"/>
      <c r="V28" s="499"/>
      <c r="W28" s="558"/>
      <c r="X28" s="546"/>
      <c r="Y28" s="547"/>
      <c r="Z28" s="458" t="s">
        <v>179</v>
      </c>
      <c r="AA28" s="438"/>
      <c r="AB28" s="438"/>
      <c r="AC28" s="438"/>
      <c r="AD28" s="438"/>
      <c r="AE28" s="438"/>
      <c r="AF28" s="438"/>
      <c r="AG28" s="439"/>
      <c r="AH28" s="459" t="s">
        <v>131</v>
      </c>
      <c r="AI28" s="460"/>
      <c r="AJ28" s="460"/>
      <c r="AK28" s="460"/>
      <c r="AL28" s="499"/>
      <c r="AM28" s="459" t="s">
        <v>131</v>
      </c>
      <c r="AN28" s="460"/>
      <c r="AO28" s="460"/>
      <c r="AP28" s="460"/>
      <c r="AQ28" s="460"/>
      <c r="AR28" s="499"/>
      <c r="AS28" s="459" t="s">
        <v>131</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1571560</v>
      </c>
      <c r="BO28" s="372"/>
      <c r="BP28" s="372"/>
      <c r="BQ28" s="372"/>
      <c r="BR28" s="372"/>
      <c r="BS28" s="372"/>
      <c r="BT28" s="372"/>
      <c r="BU28" s="373"/>
      <c r="BV28" s="371">
        <v>1624507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8</v>
      </c>
      <c r="M29" s="460"/>
      <c r="N29" s="460"/>
      <c r="O29" s="460"/>
      <c r="P29" s="499"/>
      <c r="Q29" s="459">
        <v>2210</v>
      </c>
      <c r="R29" s="460"/>
      <c r="S29" s="460"/>
      <c r="T29" s="460"/>
      <c r="U29" s="460"/>
      <c r="V29" s="499"/>
      <c r="W29" s="559"/>
      <c r="X29" s="560"/>
      <c r="Y29" s="561"/>
      <c r="Z29" s="458" t="s">
        <v>182</v>
      </c>
      <c r="AA29" s="438"/>
      <c r="AB29" s="438"/>
      <c r="AC29" s="438"/>
      <c r="AD29" s="438"/>
      <c r="AE29" s="438"/>
      <c r="AF29" s="438"/>
      <c r="AG29" s="439"/>
      <c r="AH29" s="459">
        <v>57</v>
      </c>
      <c r="AI29" s="460"/>
      <c r="AJ29" s="460"/>
      <c r="AK29" s="460"/>
      <c r="AL29" s="499"/>
      <c r="AM29" s="459">
        <v>171171</v>
      </c>
      <c r="AN29" s="460"/>
      <c r="AO29" s="460"/>
      <c r="AP29" s="460"/>
      <c r="AQ29" s="460"/>
      <c r="AR29" s="499"/>
      <c r="AS29" s="459">
        <v>3003</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235845</v>
      </c>
      <c r="BO29" s="409"/>
      <c r="BP29" s="409"/>
      <c r="BQ29" s="409"/>
      <c r="BR29" s="409"/>
      <c r="BS29" s="409"/>
      <c r="BT29" s="409"/>
      <c r="BU29" s="410"/>
      <c r="BV29" s="408">
        <v>235716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90.9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303319</v>
      </c>
      <c r="BO30" s="582"/>
      <c r="BP30" s="582"/>
      <c r="BQ30" s="582"/>
      <c r="BR30" s="582"/>
      <c r="BS30" s="582"/>
      <c r="BT30" s="582"/>
      <c r="BU30" s="583"/>
      <c r="BV30" s="581">
        <v>87391</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191</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簡易水道特別会計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鳥取県町村総合事務組合</v>
      </c>
      <c r="BZ34" s="595"/>
      <c r="CA34" s="595"/>
      <c r="CB34" s="595"/>
      <c r="CC34" s="595"/>
      <c r="CD34" s="595"/>
      <c r="CE34" s="595"/>
      <c r="CF34" s="595"/>
      <c r="CG34" s="595"/>
      <c r="CH34" s="595"/>
      <c r="CI34" s="595"/>
      <c r="CJ34" s="595"/>
      <c r="CK34" s="595"/>
      <c r="CL34" s="595"/>
      <c r="CM34" s="595"/>
      <c r="CN34" s="193"/>
      <c r="CO34" s="594">
        <f>IF(CQ34="","",MAX(C34:D43,U34:V43,AM34:AN43,BE34:BF43,BW34:BX43)+1)</f>
        <v>14</v>
      </c>
      <c r="CP34" s="594"/>
      <c r="CQ34" s="595" t="str">
        <f>IF('各会計、関係団体の財政状況及び健全化判断比率'!BS7="","",'各会計、関係団体の財政状況及び健全化判断比率'!BS7)</f>
        <v>日野町農林振興公社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6</v>
      </c>
      <c r="BF35" s="594"/>
      <c r="BG35" s="595" t="str">
        <f>IF('各会計、関係団体の財政状況及び健全化判断比率'!B32="","",'各会計、関係団体の財政状況及び健全化判断比率'!B32)</f>
        <v>公共下水道事業特別会計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日野町江府町日南町衛生施設組合</v>
      </c>
      <c r="BZ35" s="595"/>
      <c r="CA35" s="595"/>
      <c r="CB35" s="595"/>
      <c r="CC35" s="595"/>
      <c r="CD35" s="595"/>
      <c r="CE35" s="595"/>
      <c r="CF35" s="595"/>
      <c r="CG35" s="595"/>
      <c r="CH35" s="595"/>
      <c r="CI35" s="595"/>
      <c r="CJ35" s="595"/>
      <c r="CK35" s="595"/>
      <c r="CL35" s="595"/>
      <c r="CM35" s="595"/>
      <c r="CN35" s="193"/>
      <c r="CO35" s="594">
        <f t="shared" ref="CO35:CO43" si="3">IF(CQ35="","",CO34+1)</f>
        <v>15</v>
      </c>
      <c r="CP35" s="594"/>
      <c r="CQ35" s="595" t="str">
        <f>IF('各会計、関係団体の財政状況及び健全化判断比率'!BS8="","",'各会計、関係団体の財政状況及び健全化判断比率'!BS8)</f>
        <v>まちづくり日野</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7</v>
      </c>
      <c r="BF36" s="594"/>
      <c r="BG36" s="595" t="str">
        <f>IF('各会計、関係団体の財政状況及び健全化判断比率'!B33="","",'各会計、関係団体の財政状況及び健全化判断比率'!B33)</f>
        <v>農業集落排水事業特別会計</v>
      </c>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鳥取県西部広域行政管理組合</v>
      </c>
      <c r="BZ36" s="595"/>
      <c r="CA36" s="595"/>
      <c r="CB36" s="595"/>
      <c r="CC36" s="595"/>
      <c r="CD36" s="595"/>
      <c r="CE36" s="595"/>
      <c r="CF36" s="595"/>
      <c r="CG36" s="595"/>
      <c r="CH36" s="595"/>
      <c r="CI36" s="595"/>
      <c r="CJ36" s="595"/>
      <c r="CK36" s="595"/>
      <c r="CL36" s="595"/>
      <c r="CM36" s="595"/>
      <c r="CN36" s="193"/>
      <c r="CO36" s="594">
        <f t="shared" si="3"/>
        <v>16</v>
      </c>
      <c r="CP36" s="594"/>
      <c r="CQ36" s="595" t="str">
        <f>IF('各会計、関係団体の財政状況及び健全化判断比率'!BS9="","",'各会計、関係団体の財政状況及び健全化判断比率'!BS9)</f>
        <v>奥日野土地開発公社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鳥取県後期高齢者医療広域連合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鳥取県後期高齢者医療広域連合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日野病院組合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x2EP6fdfZLZo5h2pAG8VRAlTeyEJF6C9CmPQse3BPwoJvxEEj8JoPAnQe0NLNDFNuAU5s4KUWaoSPfvgeYe7g==" saltValue="61vnVt1PQG3sz53qOxgf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187" t="s">
        <v>549</v>
      </c>
      <c r="D34" s="1187"/>
      <c r="E34" s="1188"/>
      <c r="F34" s="32">
        <v>10.23</v>
      </c>
      <c r="G34" s="33">
        <v>9.5399999999999991</v>
      </c>
      <c r="H34" s="33">
        <v>6.75</v>
      </c>
      <c r="I34" s="33">
        <v>10.41</v>
      </c>
      <c r="J34" s="34">
        <v>12.1</v>
      </c>
      <c r="K34" s="22"/>
      <c r="L34" s="22"/>
      <c r="M34" s="22"/>
      <c r="N34" s="22"/>
      <c r="O34" s="22"/>
      <c r="P34" s="22"/>
    </row>
    <row r="35" spans="1:16" ht="39" customHeight="1" x14ac:dyDescent="0.15">
      <c r="A35" s="22"/>
      <c r="B35" s="35"/>
      <c r="C35" s="1181" t="s">
        <v>550</v>
      </c>
      <c r="D35" s="1182"/>
      <c r="E35" s="1183"/>
      <c r="F35" s="36">
        <v>0.99</v>
      </c>
      <c r="G35" s="37">
        <v>1.03</v>
      </c>
      <c r="H35" s="37">
        <v>0.45</v>
      </c>
      <c r="I35" s="37">
        <v>1.65</v>
      </c>
      <c r="J35" s="38">
        <v>2.1800000000000002</v>
      </c>
      <c r="K35" s="22"/>
      <c r="L35" s="22"/>
      <c r="M35" s="22"/>
      <c r="N35" s="22"/>
      <c r="O35" s="22"/>
      <c r="P35" s="22"/>
    </row>
    <row r="36" spans="1:16" ht="39" customHeight="1" x14ac:dyDescent="0.15">
      <c r="A36" s="22"/>
      <c r="B36" s="35"/>
      <c r="C36" s="1181" t="s">
        <v>551</v>
      </c>
      <c r="D36" s="1182"/>
      <c r="E36" s="1183"/>
      <c r="F36" s="36">
        <v>0.47</v>
      </c>
      <c r="G36" s="37">
        <v>0.24</v>
      </c>
      <c r="H36" s="37">
        <v>0.01</v>
      </c>
      <c r="I36" s="37">
        <v>0.34</v>
      </c>
      <c r="J36" s="38">
        <v>0.41</v>
      </c>
      <c r="K36" s="22"/>
      <c r="L36" s="22"/>
      <c r="M36" s="22"/>
      <c r="N36" s="22"/>
      <c r="O36" s="22"/>
      <c r="P36" s="22"/>
    </row>
    <row r="37" spans="1:16" ht="39" customHeight="1" x14ac:dyDescent="0.15">
      <c r="A37" s="22"/>
      <c r="B37" s="35"/>
      <c r="C37" s="1181" t="s">
        <v>552</v>
      </c>
      <c r="D37" s="1182"/>
      <c r="E37" s="1183"/>
      <c r="F37" s="36">
        <v>0</v>
      </c>
      <c r="G37" s="37">
        <v>0</v>
      </c>
      <c r="H37" s="37">
        <v>0</v>
      </c>
      <c r="I37" s="37">
        <v>0</v>
      </c>
      <c r="J37" s="38">
        <v>0.01</v>
      </c>
      <c r="K37" s="22"/>
      <c r="L37" s="22"/>
      <c r="M37" s="22"/>
      <c r="N37" s="22"/>
      <c r="O37" s="22"/>
      <c r="P37" s="22"/>
    </row>
    <row r="38" spans="1:16" ht="39" customHeight="1" x14ac:dyDescent="0.15">
      <c r="A38" s="22"/>
      <c r="B38" s="35"/>
      <c r="C38" s="1181" t="s">
        <v>553</v>
      </c>
      <c r="D38" s="1182"/>
      <c r="E38" s="1183"/>
      <c r="F38" s="36">
        <v>0</v>
      </c>
      <c r="G38" s="37">
        <v>0</v>
      </c>
      <c r="H38" s="37">
        <v>0</v>
      </c>
      <c r="I38" s="37">
        <v>0</v>
      </c>
      <c r="J38" s="38">
        <v>0</v>
      </c>
      <c r="K38" s="22"/>
      <c r="L38" s="22"/>
      <c r="M38" s="22"/>
      <c r="N38" s="22"/>
      <c r="O38" s="22"/>
      <c r="P38" s="22"/>
    </row>
    <row r="39" spans="1:16" ht="39" customHeight="1" x14ac:dyDescent="0.15">
      <c r="A39" s="22"/>
      <c r="B39" s="35"/>
      <c r="C39" s="1181" t="s">
        <v>554</v>
      </c>
      <c r="D39" s="1182"/>
      <c r="E39" s="1183"/>
      <c r="F39" s="36">
        <v>0</v>
      </c>
      <c r="G39" s="37">
        <v>0</v>
      </c>
      <c r="H39" s="37">
        <v>0</v>
      </c>
      <c r="I39" s="37">
        <v>0</v>
      </c>
      <c r="J39" s="38">
        <v>0</v>
      </c>
      <c r="K39" s="22"/>
      <c r="L39" s="22"/>
      <c r="M39" s="22"/>
      <c r="N39" s="22"/>
      <c r="O39" s="22"/>
      <c r="P39" s="22"/>
    </row>
    <row r="40" spans="1:16" ht="39" customHeight="1" x14ac:dyDescent="0.15">
      <c r="A40" s="22"/>
      <c r="B40" s="35"/>
      <c r="C40" s="1181" t="s">
        <v>555</v>
      </c>
      <c r="D40" s="1182"/>
      <c r="E40" s="1183"/>
      <c r="F40" s="36">
        <v>0</v>
      </c>
      <c r="G40" s="37">
        <v>0</v>
      </c>
      <c r="H40" s="37">
        <v>0</v>
      </c>
      <c r="I40" s="37">
        <v>0</v>
      </c>
      <c r="J40" s="38">
        <v>0</v>
      </c>
      <c r="K40" s="22"/>
      <c r="L40" s="22"/>
      <c r="M40" s="22"/>
      <c r="N40" s="22"/>
      <c r="O40" s="22"/>
      <c r="P40" s="22"/>
    </row>
    <row r="41" spans="1:16" ht="39" customHeight="1" x14ac:dyDescent="0.15">
      <c r="A41" s="22"/>
      <c r="B41" s="35"/>
      <c r="C41" s="1181"/>
      <c r="D41" s="1182"/>
      <c r="E41" s="1183"/>
      <c r="F41" s="36"/>
      <c r="G41" s="37"/>
      <c r="H41" s="37"/>
      <c r="I41" s="37"/>
      <c r="J41" s="38"/>
      <c r="K41" s="22"/>
      <c r="L41" s="22"/>
      <c r="M41" s="22"/>
      <c r="N41" s="22"/>
      <c r="O41" s="22"/>
      <c r="P41" s="22"/>
    </row>
    <row r="42" spans="1:16" ht="39" customHeight="1" x14ac:dyDescent="0.15">
      <c r="A42" s="22"/>
      <c r="B42" s="39"/>
      <c r="C42" s="1181" t="s">
        <v>556</v>
      </c>
      <c r="D42" s="1182"/>
      <c r="E42" s="1183"/>
      <c r="F42" s="36" t="s">
        <v>501</v>
      </c>
      <c r="G42" s="37" t="s">
        <v>501</v>
      </c>
      <c r="H42" s="37" t="s">
        <v>501</v>
      </c>
      <c r="I42" s="37" t="s">
        <v>501</v>
      </c>
      <c r="J42" s="38" t="s">
        <v>501</v>
      </c>
      <c r="K42" s="22"/>
      <c r="L42" s="22"/>
      <c r="M42" s="22"/>
      <c r="N42" s="22"/>
      <c r="O42" s="22"/>
      <c r="P42" s="22"/>
    </row>
    <row r="43" spans="1:16" ht="39" customHeight="1" thickBot="1" x14ac:dyDescent="0.2">
      <c r="A43" s="22"/>
      <c r="B43" s="40"/>
      <c r="C43" s="1184" t="s">
        <v>557</v>
      </c>
      <c r="D43" s="1185"/>
      <c r="E43" s="1186"/>
      <c r="F43" s="41">
        <v>0.02</v>
      </c>
      <c r="G43" s="42">
        <v>0.02</v>
      </c>
      <c r="H43" s="42">
        <v>0</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OzKLhI3FuvH4WD4OZCLq2+pNSsW8Xnj0gnlj5BYMbRWjNXOXD625IH30RRffn9DFjgUW2M5llKOxfLtSxCPfw==" saltValue="cB4L5pWWgF9q7R3sLnnJ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blackAndWhite="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197" t="s">
        <v>10</v>
      </c>
      <c r="C45" s="1198"/>
      <c r="D45" s="58"/>
      <c r="E45" s="1203" t="s">
        <v>11</v>
      </c>
      <c r="F45" s="1203"/>
      <c r="G45" s="1203"/>
      <c r="H45" s="1203"/>
      <c r="I45" s="1203"/>
      <c r="J45" s="1204"/>
      <c r="K45" s="59">
        <v>460</v>
      </c>
      <c r="L45" s="60">
        <v>477</v>
      </c>
      <c r="M45" s="60">
        <v>419</v>
      </c>
      <c r="N45" s="60">
        <v>283</v>
      </c>
      <c r="O45" s="61">
        <v>236</v>
      </c>
      <c r="P45" s="48"/>
      <c r="Q45" s="48"/>
      <c r="R45" s="48"/>
      <c r="S45" s="48"/>
      <c r="T45" s="48"/>
      <c r="U45" s="48"/>
    </row>
    <row r="46" spans="1:21" ht="30.75" customHeight="1" x14ac:dyDescent="0.15">
      <c r="A46" s="48"/>
      <c r="B46" s="1199"/>
      <c r="C46" s="1200"/>
      <c r="D46" s="62"/>
      <c r="E46" s="1191" t="s">
        <v>12</v>
      </c>
      <c r="F46" s="1191"/>
      <c r="G46" s="1191"/>
      <c r="H46" s="1191"/>
      <c r="I46" s="1191"/>
      <c r="J46" s="1192"/>
      <c r="K46" s="63" t="s">
        <v>501</v>
      </c>
      <c r="L46" s="64" t="s">
        <v>501</v>
      </c>
      <c r="M46" s="64" t="s">
        <v>501</v>
      </c>
      <c r="N46" s="64" t="s">
        <v>501</v>
      </c>
      <c r="O46" s="65" t="s">
        <v>501</v>
      </c>
      <c r="P46" s="48"/>
      <c r="Q46" s="48"/>
      <c r="R46" s="48"/>
      <c r="S46" s="48"/>
      <c r="T46" s="48"/>
      <c r="U46" s="48"/>
    </row>
    <row r="47" spans="1:21" ht="30.75" customHeight="1" x14ac:dyDescent="0.15">
      <c r="A47" s="48"/>
      <c r="B47" s="1199"/>
      <c r="C47" s="1200"/>
      <c r="D47" s="62"/>
      <c r="E47" s="1191" t="s">
        <v>13</v>
      </c>
      <c r="F47" s="1191"/>
      <c r="G47" s="1191"/>
      <c r="H47" s="1191"/>
      <c r="I47" s="1191"/>
      <c r="J47" s="1192"/>
      <c r="K47" s="63" t="s">
        <v>501</v>
      </c>
      <c r="L47" s="64" t="s">
        <v>501</v>
      </c>
      <c r="M47" s="64" t="s">
        <v>501</v>
      </c>
      <c r="N47" s="64" t="s">
        <v>501</v>
      </c>
      <c r="O47" s="65" t="s">
        <v>501</v>
      </c>
      <c r="P47" s="48"/>
      <c r="Q47" s="48"/>
      <c r="R47" s="48"/>
      <c r="S47" s="48"/>
      <c r="T47" s="48"/>
      <c r="U47" s="48"/>
    </row>
    <row r="48" spans="1:21" ht="30.75" customHeight="1" x14ac:dyDescent="0.15">
      <c r="A48" s="48"/>
      <c r="B48" s="1199"/>
      <c r="C48" s="1200"/>
      <c r="D48" s="62"/>
      <c r="E48" s="1191" t="s">
        <v>14</v>
      </c>
      <c r="F48" s="1191"/>
      <c r="G48" s="1191"/>
      <c r="H48" s="1191"/>
      <c r="I48" s="1191"/>
      <c r="J48" s="1192"/>
      <c r="K48" s="63">
        <v>151</v>
      </c>
      <c r="L48" s="64">
        <v>138</v>
      </c>
      <c r="M48" s="64">
        <v>125</v>
      </c>
      <c r="N48" s="64">
        <v>121</v>
      </c>
      <c r="O48" s="65">
        <v>109</v>
      </c>
      <c r="P48" s="48"/>
      <c r="Q48" s="48"/>
      <c r="R48" s="48"/>
      <c r="S48" s="48"/>
      <c r="T48" s="48"/>
      <c r="U48" s="48"/>
    </row>
    <row r="49" spans="1:21" ht="30.75" customHeight="1" x14ac:dyDescent="0.15">
      <c r="A49" s="48"/>
      <c r="B49" s="1199"/>
      <c r="C49" s="1200"/>
      <c r="D49" s="62"/>
      <c r="E49" s="1191" t="s">
        <v>15</v>
      </c>
      <c r="F49" s="1191"/>
      <c r="G49" s="1191"/>
      <c r="H49" s="1191"/>
      <c r="I49" s="1191"/>
      <c r="J49" s="1192"/>
      <c r="K49" s="63">
        <v>122</v>
      </c>
      <c r="L49" s="64">
        <v>117</v>
      </c>
      <c r="M49" s="64">
        <v>120</v>
      </c>
      <c r="N49" s="64">
        <v>136</v>
      </c>
      <c r="O49" s="65">
        <v>139</v>
      </c>
      <c r="P49" s="48"/>
      <c r="Q49" s="48"/>
      <c r="R49" s="48"/>
      <c r="S49" s="48"/>
      <c r="T49" s="48"/>
      <c r="U49" s="48"/>
    </row>
    <row r="50" spans="1:21" ht="30.75" customHeight="1" x14ac:dyDescent="0.15">
      <c r="A50" s="48"/>
      <c r="B50" s="1199"/>
      <c r="C50" s="1200"/>
      <c r="D50" s="62"/>
      <c r="E50" s="1191" t="s">
        <v>16</v>
      </c>
      <c r="F50" s="1191"/>
      <c r="G50" s="1191"/>
      <c r="H50" s="1191"/>
      <c r="I50" s="1191"/>
      <c r="J50" s="1192"/>
      <c r="K50" s="63">
        <v>22</v>
      </c>
      <c r="L50" s="64" t="s">
        <v>501</v>
      </c>
      <c r="M50" s="64" t="s">
        <v>501</v>
      </c>
      <c r="N50" s="64" t="s">
        <v>501</v>
      </c>
      <c r="O50" s="65" t="s">
        <v>501</v>
      </c>
      <c r="P50" s="48"/>
      <c r="Q50" s="48"/>
      <c r="R50" s="48"/>
      <c r="S50" s="48"/>
      <c r="T50" s="48"/>
      <c r="U50" s="48"/>
    </row>
    <row r="51" spans="1:21" ht="30.75" customHeight="1" x14ac:dyDescent="0.15">
      <c r="A51" s="48"/>
      <c r="B51" s="1201"/>
      <c r="C51" s="1202"/>
      <c r="D51" s="66"/>
      <c r="E51" s="1191" t="s">
        <v>17</v>
      </c>
      <c r="F51" s="1191"/>
      <c r="G51" s="1191"/>
      <c r="H51" s="1191"/>
      <c r="I51" s="1191"/>
      <c r="J51" s="1192"/>
      <c r="K51" s="63" t="s">
        <v>501</v>
      </c>
      <c r="L51" s="64" t="s">
        <v>501</v>
      </c>
      <c r="M51" s="64" t="s">
        <v>501</v>
      </c>
      <c r="N51" s="64" t="s">
        <v>501</v>
      </c>
      <c r="O51" s="65" t="s">
        <v>501</v>
      </c>
      <c r="P51" s="48"/>
      <c r="Q51" s="48"/>
      <c r="R51" s="48"/>
      <c r="S51" s="48"/>
      <c r="T51" s="48"/>
      <c r="U51" s="48"/>
    </row>
    <row r="52" spans="1:21" ht="30.75" customHeight="1" x14ac:dyDescent="0.15">
      <c r="A52" s="48"/>
      <c r="B52" s="1189" t="s">
        <v>18</v>
      </c>
      <c r="C52" s="1190"/>
      <c r="D52" s="66"/>
      <c r="E52" s="1191" t="s">
        <v>19</v>
      </c>
      <c r="F52" s="1191"/>
      <c r="G52" s="1191"/>
      <c r="H52" s="1191"/>
      <c r="I52" s="1191"/>
      <c r="J52" s="1192"/>
      <c r="K52" s="63">
        <v>416</v>
      </c>
      <c r="L52" s="64">
        <v>400</v>
      </c>
      <c r="M52" s="64">
        <v>375</v>
      </c>
      <c r="N52" s="64">
        <v>350</v>
      </c>
      <c r="O52" s="65">
        <v>319</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339</v>
      </c>
      <c r="L53" s="69">
        <v>332</v>
      </c>
      <c r="M53" s="69">
        <v>289</v>
      </c>
      <c r="N53" s="69">
        <v>190</v>
      </c>
      <c r="O53" s="70">
        <v>165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1x1ucWK/bcgmMtwsNqWMAcKnj0GNnT3+ES2OqnNMfCiLbuuRfWNBvhwJzlb54igEWPJlCEdtREPm1qx+Em2Ww==" saltValue="NJvsGIdCH+ThN1vm5Flm8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blackAndWhite="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543</v>
      </c>
      <c r="J40" s="79" t="s">
        <v>544</v>
      </c>
      <c r="K40" s="79" t="s">
        <v>545</v>
      </c>
      <c r="L40" s="79" t="s">
        <v>546</v>
      </c>
      <c r="M40" s="80" t="s">
        <v>547</v>
      </c>
    </row>
    <row r="41" spans="2:13" ht="27.75" customHeight="1" x14ac:dyDescent="0.15">
      <c r="B41" s="1205" t="s">
        <v>23</v>
      </c>
      <c r="C41" s="1206"/>
      <c r="D41" s="81"/>
      <c r="E41" s="1211" t="s">
        <v>24</v>
      </c>
      <c r="F41" s="1211"/>
      <c r="G41" s="1211"/>
      <c r="H41" s="1212"/>
      <c r="I41" s="82">
        <v>2621</v>
      </c>
      <c r="J41" s="83">
        <v>2239</v>
      </c>
      <c r="K41" s="83">
        <v>1982</v>
      </c>
      <c r="L41" s="83">
        <v>2145</v>
      </c>
      <c r="M41" s="84">
        <v>2525</v>
      </c>
    </row>
    <row r="42" spans="2:13" ht="27.75" customHeight="1" x14ac:dyDescent="0.15">
      <c r="B42" s="1207"/>
      <c r="C42" s="1208"/>
      <c r="D42" s="85"/>
      <c r="E42" s="1213" t="s">
        <v>25</v>
      </c>
      <c r="F42" s="1213"/>
      <c r="G42" s="1213"/>
      <c r="H42" s="1214"/>
      <c r="I42" s="86" t="s">
        <v>501</v>
      </c>
      <c r="J42" s="87" t="s">
        <v>501</v>
      </c>
      <c r="K42" s="87" t="s">
        <v>501</v>
      </c>
      <c r="L42" s="87" t="s">
        <v>501</v>
      </c>
      <c r="M42" s="88" t="s">
        <v>501</v>
      </c>
    </row>
    <row r="43" spans="2:13" ht="27.75" customHeight="1" x14ac:dyDescent="0.15">
      <c r="B43" s="1207"/>
      <c r="C43" s="1208"/>
      <c r="D43" s="85"/>
      <c r="E43" s="1213" t="s">
        <v>26</v>
      </c>
      <c r="F43" s="1213"/>
      <c r="G43" s="1213"/>
      <c r="H43" s="1214"/>
      <c r="I43" s="86">
        <v>2345</v>
      </c>
      <c r="J43" s="87">
        <v>2153</v>
      </c>
      <c r="K43" s="87">
        <v>1974</v>
      </c>
      <c r="L43" s="87">
        <v>1831</v>
      </c>
      <c r="M43" s="88">
        <v>1857</v>
      </c>
    </row>
    <row r="44" spans="2:13" ht="27.75" customHeight="1" x14ac:dyDescent="0.15">
      <c r="B44" s="1207"/>
      <c r="C44" s="1208"/>
      <c r="D44" s="85"/>
      <c r="E44" s="1213" t="s">
        <v>27</v>
      </c>
      <c r="F44" s="1213"/>
      <c r="G44" s="1213"/>
      <c r="H44" s="1214"/>
      <c r="I44" s="86">
        <v>237</v>
      </c>
      <c r="J44" s="87">
        <v>261</v>
      </c>
      <c r="K44" s="87">
        <v>252</v>
      </c>
      <c r="L44" s="87">
        <v>217</v>
      </c>
      <c r="M44" s="88">
        <v>187</v>
      </c>
    </row>
    <row r="45" spans="2:13" ht="27.75" customHeight="1" x14ac:dyDescent="0.15">
      <c r="B45" s="1207"/>
      <c r="C45" s="1208"/>
      <c r="D45" s="85"/>
      <c r="E45" s="1213" t="s">
        <v>28</v>
      </c>
      <c r="F45" s="1213"/>
      <c r="G45" s="1213"/>
      <c r="H45" s="1214"/>
      <c r="I45" s="86">
        <v>417</v>
      </c>
      <c r="J45" s="87">
        <v>378</v>
      </c>
      <c r="K45" s="87">
        <v>337</v>
      </c>
      <c r="L45" s="87">
        <v>302</v>
      </c>
      <c r="M45" s="88">
        <v>319</v>
      </c>
    </row>
    <row r="46" spans="2:13" ht="27.75" customHeight="1" x14ac:dyDescent="0.15">
      <c r="B46" s="1207"/>
      <c r="C46" s="1208"/>
      <c r="D46" s="89"/>
      <c r="E46" s="1213" t="s">
        <v>29</v>
      </c>
      <c r="F46" s="1213"/>
      <c r="G46" s="1213"/>
      <c r="H46" s="1214"/>
      <c r="I46" s="86" t="s">
        <v>501</v>
      </c>
      <c r="J46" s="87" t="s">
        <v>501</v>
      </c>
      <c r="K46" s="87" t="s">
        <v>501</v>
      </c>
      <c r="L46" s="87" t="s">
        <v>501</v>
      </c>
      <c r="M46" s="88" t="s">
        <v>501</v>
      </c>
    </row>
    <row r="47" spans="2:13" ht="27.75" customHeight="1" x14ac:dyDescent="0.15">
      <c r="B47" s="1207"/>
      <c r="C47" s="1208"/>
      <c r="D47" s="90"/>
      <c r="E47" s="1215" t="s">
        <v>30</v>
      </c>
      <c r="F47" s="1216"/>
      <c r="G47" s="1216"/>
      <c r="H47" s="1217"/>
      <c r="I47" s="86" t="s">
        <v>501</v>
      </c>
      <c r="J47" s="87" t="s">
        <v>501</v>
      </c>
      <c r="K47" s="87" t="s">
        <v>501</v>
      </c>
      <c r="L47" s="87" t="s">
        <v>501</v>
      </c>
      <c r="M47" s="88" t="s">
        <v>501</v>
      </c>
    </row>
    <row r="48" spans="2:13" ht="27.75" customHeight="1" x14ac:dyDescent="0.15">
      <c r="B48" s="1207"/>
      <c r="C48" s="1208"/>
      <c r="D48" s="85"/>
      <c r="E48" s="1213" t="s">
        <v>31</v>
      </c>
      <c r="F48" s="1213"/>
      <c r="G48" s="1213"/>
      <c r="H48" s="1214"/>
      <c r="I48" s="86" t="s">
        <v>501</v>
      </c>
      <c r="J48" s="87" t="s">
        <v>501</v>
      </c>
      <c r="K48" s="87" t="s">
        <v>501</v>
      </c>
      <c r="L48" s="87" t="s">
        <v>501</v>
      </c>
      <c r="M48" s="88" t="s">
        <v>501</v>
      </c>
    </row>
    <row r="49" spans="2:13" ht="27.75" customHeight="1" x14ac:dyDescent="0.15">
      <c r="B49" s="1209"/>
      <c r="C49" s="1210"/>
      <c r="D49" s="85"/>
      <c r="E49" s="1213" t="s">
        <v>32</v>
      </c>
      <c r="F49" s="1213"/>
      <c r="G49" s="1213"/>
      <c r="H49" s="1214"/>
      <c r="I49" s="86" t="s">
        <v>501</v>
      </c>
      <c r="J49" s="87" t="s">
        <v>501</v>
      </c>
      <c r="K49" s="87" t="s">
        <v>501</v>
      </c>
      <c r="L49" s="87" t="s">
        <v>501</v>
      </c>
      <c r="M49" s="88" t="s">
        <v>501</v>
      </c>
    </row>
    <row r="50" spans="2:13" ht="27.75" customHeight="1" x14ac:dyDescent="0.15">
      <c r="B50" s="1218" t="s">
        <v>33</v>
      </c>
      <c r="C50" s="1219"/>
      <c r="D50" s="91"/>
      <c r="E50" s="1213" t="s">
        <v>34</v>
      </c>
      <c r="F50" s="1213"/>
      <c r="G50" s="1213"/>
      <c r="H50" s="1214"/>
      <c r="I50" s="86">
        <v>1625</v>
      </c>
      <c r="J50" s="87">
        <v>1759</v>
      </c>
      <c r="K50" s="87">
        <v>1583</v>
      </c>
      <c r="L50" s="87">
        <v>1771</v>
      </c>
      <c r="M50" s="88">
        <v>2253</v>
      </c>
    </row>
    <row r="51" spans="2:13" ht="27.75" customHeight="1" x14ac:dyDescent="0.15">
      <c r="B51" s="1207"/>
      <c r="C51" s="1208"/>
      <c r="D51" s="85"/>
      <c r="E51" s="1213" t="s">
        <v>35</v>
      </c>
      <c r="F51" s="1213"/>
      <c r="G51" s="1213"/>
      <c r="H51" s="1214"/>
      <c r="I51" s="86">
        <v>73</v>
      </c>
      <c r="J51" s="87">
        <v>69</v>
      </c>
      <c r="K51" s="87">
        <v>66</v>
      </c>
      <c r="L51" s="87">
        <v>52</v>
      </c>
      <c r="M51" s="88">
        <v>38</v>
      </c>
    </row>
    <row r="52" spans="2:13" ht="27.75" customHeight="1" x14ac:dyDescent="0.15">
      <c r="B52" s="1209"/>
      <c r="C52" s="1210"/>
      <c r="D52" s="85"/>
      <c r="E52" s="1213" t="s">
        <v>36</v>
      </c>
      <c r="F52" s="1213"/>
      <c r="G52" s="1213"/>
      <c r="H52" s="1214"/>
      <c r="I52" s="86">
        <v>3488</v>
      </c>
      <c r="J52" s="87">
        <v>3336</v>
      </c>
      <c r="K52" s="87">
        <v>3315</v>
      </c>
      <c r="L52" s="87">
        <v>3404</v>
      </c>
      <c r="M52" s="88">
        <v>3638</v>
      </c>
    </row>
    <row r="53" spans="2:13" ht="27.75" customHeight="1" thickBot="1" x14ac:dyDescent="0.2">
      <c r="B53" s="1220" t="s">
        <v>37</v>
      </c>
      <c r="C53" s="1221"/>
      <c r="D53" s="92"/>
      <c r="E53" s="1222" t="s">
        <v>38</v>
      </c>
      <c r="F53" s="1222"/>
      <c r="G53" s="1222"/>
      <c r="H53" s="1223"/>
      <c r="I53" s="93">
        <v>434</v>
      </c>
      <c r="J53" s="94">
        <v>-134</v>
      </c>
      <c r="K53" s="94">
        <v>-420</v>
      </c>
      <c r="L53" s="94">
        <v>-734</v>
      </c>
      <c r="M53" s="95">
        <v>-1041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1k/4CRxWOVl/1CqbG0WYLUoAMMgtq9OwmTfAZm/vbUS4KWhF+L0Y+SqUon4u+LWCdqlYcuLK+VObFlUJ3V3Xg==" saltValue="GN7tdKVEqp7yR0SYWvtv2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blackAndWhite="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32" t="s">
        <v>41</v>
      </c>
      <c r="D55" s="1232"/>
      <c r="E55" s="1233"/>
      <c r="F55" s="107">
        <v>1523</v>
      </c>
      <c r="G55" s="107">
        <v>1625</v>
      </c>
      <c r="H55" s="108">
        <v>1572</v>
      </c>
    </row>
    <row r="56" spans="2:8" ht="52.5" customHeight="1" x14ac:dyDescent="0.15">
      <c r="B56" s="109"/>
      <c r="C56" s="1234" t="s">
        <v>42</v>
      </c>
      <c r="D56" s="1234"/>
      <c r="E56" s="1235"/>
      <c r="F56" s="110">
        <v>136</v>
      </c>
      <c r="G56" s="110">
        <v>236</v>
      </c>
      <c r="H56" s="111">
        <v>236</v>
      </c>
    </row>
    <row r="57" spans="2:8" ht="53.25" customHeight="1" x14ac:dyDescent="0.15">
      <c r="B57" s="109"/>
      <c r="C57" s="1236" t="s">
        <v>43</v>
      </c>
      <c r="D57" s="1236"/>
      <c r="E57" s="1237"/>
      <c r="F57" s="112">
        <v>98</v>
      </c>
      <c r="G57" s="112">
        <v>87</v>
      </c>
      <c r="H57" s="113">
        <v>303</v>
      </c>
    </row>
    <row r="58" spans="2:8" ht="45.75" customHeight="1" x14ac:dyDescent="0.15">
      <c r="B58" s="114"/>
      <c r="C58" s="1224" t="s">
        <v>575</v>
      </c>
      <c r="D58" s="1225"/>
      <c r="E58" s="1226"/>
      <c r="F58" s="115" t="s">
        <v>572</v>
      </c>
      <c r="G58" s="115" t="s">
        <v>572</v>
      </c>
      <c r="H58" s="116">
        <v>220</v>
      </c>
    </row>
    <row r="59" spans="2:8" ht="45.75" customHeight="1" x14ac:dyDescent="0.15">
      <c r="B59" s="114"/>
      <c r="C59" s="1224" t="s">
        <v>573</v>
      </c>
      <c r="D59" s="1225"/>
      <c r="E59" s="1226"/>
      <c r="F59" s="115">
        <v>31</v>
      </c>
      <c r="G59" s="115">
        <v>23</v>
      </c>
      <c r="H59" s="116">
        <v>25</v>
      </c>
    </row>
    <row r="60" spans="2:8" ht="45.75" customHeight="1" x14ac:dyDescent="0.15">
      <c r="B60" s="114"/>
      <c r="C60" s="1224" t="s">
        <v>569</v>
      </c>
      <c r="D60" s="1225"/>
      <c r="E60" s="1226"/>
      <c r="F60" s="115">
        <v>31</v>
      </c>
      <c r="G60" s="115">
        <v>31</v>
      </c>
      <c r="H60" s="116">
        <v>25</v>
      </c>
    </row>
    <row r="61" spans="2:8" ht="45.75" customHeight="1" x14ac:dyDescent="0.15">
      <c r="B61" s="114"/>
      <c r="C61" s="1224" t="s">
        <v>570</v>
      </c>
      <c r="D61" s="1225"/>
      <c r="E61" s="1226"/>
      <c r="F61" s="115">
        <v>12</v>
      </c>
      <c r="G61" s="115">
        <v>12</v>
      </c>
      <c r="H61" s="116">
        <v>12</v>
      </c>
    </row>
    <row r="62" spans="2:8" ht="45.75" customHeight="1" thickBot="1" x14ac:dyDescent="0.2">
      <c r="B62" s="117"/>
      <c r="C62" s="1227" t="s">
        <v>571</v>
      </c>
      <c r="D62" s="1228"/>
      <c r="E62" s="1229"/>
      <c r="F62" s="118">
        <v>10</v>
      </c>
      <c r="G62" s="118">
        <v>8</v>
      </c>
      <c r="H62" s="119">
        <v>8</v>
      </c>
    </row>
    <row r="63" spans="2:8" ht="52.5" customHeight="1" thickBot="1" x14ac:dyDescent="0.2">
      <c r="B63" s="120"/>
      <c r="C63" s="1230" t="s">
        <v>44</v>
      </c>
      <c r="D63" s="1230"/>
      <c r="E63" s="1231"/>
      <c r="F63" s="121">
        <v>1756</v>
      </c>
      <c r="G63" s="121">
        <v>1948</v>
      </c>
      <c r="H63" s="122">
        <v>2111</v>
      </c>
    </row>
    <row r="64" spans="2:8" ht="15" customHeight="1" x14ac:dyDescent="0.15"/>
    <row r="65" ht="0" hidden="1" customHeight="1" x14ac:dyDescent="0.15"/>
    <row r="66" ht="0" hidden="1" customHeight="1" x14ac:dyDescent="0.15"/>
  </sheetData>
  <sheetProtection algorithmName="SHA-512" hashValue="5x+iftwFt3jajtAKcZ0YT6WvzBLZ/A9Cg1RpWrinoHvmZgCqkUbtsbLG1D7PzOSS8+MxTMHiozTjjzEcuPx2EQ==" saltValue="NvNkJn/04Wu8/XmYrTcS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blackAndWhite="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540</v>
      </c>
      <c r="G2" s="136"/>
      <c r="H2" s="137"/>
    </row>
    <row r="3" spans="1:8" x14ac:dyDescent="0.15">
      <c r="A3" s="133" t="s">
        <v>533</v>
      </c>
      <c r="B3" s="138"/>
      <c r="C3" s="139"/>
      <c r="D3" s="140">
        <v>69719</v>
      </c>
      <c r="E3" s="141"/>
      <c r="F3" s="142">
        <v>238802</v>
      </c>
      <c r="G3" s="143"/>
      <c r="H3" s="144"/>
    </row>
    <row r="4" spans="1:8" x14ac:dyDescent="0.15">
      <c r="A4" s="145"/>
      <c r="B4" s="146"/>
      <c r="C4" s="147"/>
      <c r="D4" s="148">
        <v>64559</v>
      </c>
      <c r="E4" s="149"/>
      <c r="F4" s="150">
        <v>128562</v>
      </c>
      <c r="G4" s="151"/>
      <c r="H4" s="152"/>
    </row>
    <row r="5" spans="1:8" x14ac:dyDescent="0.15">
      <c r="A5" s="133" t="s">
        <v>535</v>
      </c>
      <c r="B5" s="138"/>
      <c r="C5" s="139"/>
      <c r="D5" s="140">
        <v>30452</v>
      </c>
      <c r="E5" s="141"/>
      <c r="F5" s="142">
        <v>288550</v>
      </c>
      <c r="G5" s="143"/>
      <c r="H5" s="144"/>
    </row>
    <row r="6" spans="1:8" x14ac:dyDescent="0.15">
      <c r="A6" s="145"/>
      <c r="B6" s="146"/>
      <c r="C6" s="147"/>
      <c r="D6" s="148">
        <v>25205</v>
      </c>
      <c r="E6" s="149"/>
      <c r="F6" s="150">
        <v>141525</v>
      </c>
      <c r="G6" s="151"/>
      <c r="H6" s="152"/>
    </row>
    <row r="7" spans="1:8" x14ac:dyDescent="0.15">
      <c r="A7" s="133" t="s">
        <v>536</v>
      </c>
      <c r="B7" s="138"/>
      <c r="C7" s="139"/>
      <c r="D7" s="140">
        <v>55456</v>
      </c>
      <c r="E7" s="141"/>
      <c r="F7" s="142">
        <v>245039</v>
      </c>
      <c r="G7" s="143"/>
      <c r="H7" s="144"/>
    </row>
    <row r="8" spans="1:8" x14ac:dyDescent="0.15">
      <c r="A8" s="145"/>
      <c r="B8" s="146"/>
      <c r="C8" s="147"/>
      <c r="D8" s="148">
        <v>53450</v>
      </c>
      <c r="E8" s="149"/>
      <c r="F8" s="150">
        <v>108922</v>
      </c>
      <c r="G8" s="151"/>
      <c r="H8" s="152"/>
    </row>
    <row r="9" spans="1:8" x14ac:dyDescent="0.15">
      <c r="A9" s="133" t="s">
        <v>537</v>
      </c>
      <c r="B9" s="138"/>
      <c r="C9" s="139"/>
      <c r="D9" s="140">
        <v>80490</v>
      </c>
      <c r="E9" s="141"/>
      <c r="F9" s="142">
        <v>291945</v>
      </c>
      <c r="G9" s="143"/>
      <c r="H9" s="144"/>
    </row>
    <row r="10" spans="1:8" x14ac:dyDescent="0.15">
      <c r="A10" s="145"/>
      <c r="B10" s="146"/>
      <c r="C10" s="147"/>
      <c r="D10" s="148">
        <v>68386</v>
      </c>
      <c r="E10" s="149"/>
      <c r="F10" s="150">
        <v>127651</v>
      </c>
      <c r="G10" s="151"/>
      <c r="H10" s="152"/>
    </row>
    <row r="11" spans="1:8" x14ac:dyDescent="0.15">
      <c r="A11" s="133" t="s">
        <v>538</v>
      </c>
      <c r="B11" s="138"/>
      <c r="C11" s="139"/>
      <c r="D11" s="140">
        <v>194811</v>
      </c>
      <c r="E11" s="141"/>
      <c r="F11" s="142">
        <v>291173</v>
      </c>
      <c r="G11" s="143"/>
      <c r="H11" s="144"/>
    </row>
    <row r="12" spans="1:8" x14ac:dyDescent="0.15">
      <c r="A12" s="145"/>
      <c r="B12" s="146"/>
      <c r="C12" s="153"/>
      <c r="D12" s="148">
        <v>129488</v>
      </c>
      <c r="E12" s="149"/>
      <c r="F12" s="150">
        <v>119071</v>
      </c>
      <c r="G12" s="151"/>
      <c r="H12" s="152"/>
    </row>
    <row r="13" spans="1:8" x14ac:dyDescent="0.15">
      <c r="A13" s="133"/>
      <c r="B13" s="138"/>
      <c r="C13" s="154"/>
      <c r="D13" s="155">
        <v>86186</v>
      </c>
      <c r="E13" s="156"/>
      <c r="F13" s="157">
        <v>271102</v>
      </c>
      <c r="G13" s="158"/>
      <c r="H13" s="144"/>
    </row>
    <row r="14" spans="1:8" x14ac:dyDescent="0.15">
      <c r="A14" s="145"/>
      <c r="B14" s="146"/>
      <c r="C14" s="147"/>
      <c r="D14" s="148">
        <v>68218</v>
      </c>
      <c r="E14" s="149"/>
      <c r="F14" s="150">
        <v>125146</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10.24</v>
      </c>
      <c r="C19" s="159">
        <f>ROUND(VALUE(SUBSTITUTE(実質収支比率等に係る経年分析!G$48,"▲","-")),2)</f>
        <v>9.5500000000000007</v>
      </c>
      <c r="D19" s="159">
        <f>ROUND(VALUE(SUBSTITUTE(実質収支比率等に係る経年分析!H$48,"▲","-")),2)</f>
        <v>6.76</v>
      </c>
      <c r="E19" s="159">
        <f>ROUND(VALUE(SUBSTITUTE(実質収支比率等に係る経年分析!I$48,"▲","-")),2)</f>
        <v>10.41</v>
      </c>
      <c r="F19" s="159">
        <f>ROUND(VALUE(SUBSTITUTE(実質収支比率等に係る経年分析!J$48,"▲","-")),2)</f>
        <v>12.11</v>
      </c>
    </row>
    <row r="20" spans="1:11" x14ac:dyDescent="0.15">
      <c r="A20" s="159" t="s">
        <v>48</v>
      </c>
      <c r="B20" s="159">
        <f>ROUND(VALUE(SUBSTITUTE(実質収支比率等に係る経年分析!F$47,"▲","-")),2)</f>
        <v>58.75</v>
      </c>
      <c r="C20" s="159">
        <f>ROUND(VALUE(SUBSTITUTE(実質収支比率等に係る経年分析!G$47,"▲","-")),2)</f>
        <v>64.819999999999993</v>
      </c>
      <c r="D20" s="159">
        <f>ROUND(VALUE(SUBSTITUTE(実質収支比率等に係る経年分析!H$47,"▲","-")),2)</f>
        <v>68.38</v>
      </c>
      <c r="E20" s="159">
        <f>ROUND(VALUE(SUBSTITUTE(実質収支比率等に係る経年分析!I$47,"▲","-")),2)</f>
        <v>74.83</v>
      </c>
      <c r="F20" s="159">
        <f>ROUND(VALUE(SUBSTITUTE(実質収支比率等に係る経年分析!J$47,"▲","-")),2)</f>
        <v>73.510000000000005</v>
      </c>
    </row>
    <row r="21" spans="1:11" x14ac:dyDescent="0.15">
      <c r="A21" s="159" t="s">
        <v>49</v>
      </c>
      <c r="B21" s="159">
        <f>IF(ISNUMBER(VALUE(SUBSTITUTE(実質収支比率等に係る経年分析!F$49,"▲","-"))),ROUND(VALUE(SUBSTITUTE(実質収支比率等に係る経年分析!F$49,"▲","-")),2),NA())</f>
        <v>4</v>
      </c>
      <c r="C21" s="159">
        <f>IF(ISNUMBER(VALUE(SUBSTITUTE(実質収支比率等に係る経年分析!G$49,"▲","-"))),ROUND(VALUE(SUBSTITUTE(実質収支比率等に係る経年分析!G$49,"▲","-")),2),NA())</f>
        <v>1.92</v>
      </c>
      <c r="D21" s="159">
        <f>IF(ISNUMBER(VALUE(SUBSTITUTE(実質収支比率等に係る経年分析!H$49,"▲","-"))),ROUND(VALUE(SUBSTITUTE(実質収支比率等に係る経年分析!H$49,"▲","-")),2),NA())</f>
        <v>8.19</v>
      </c>
      <c r="E21" s="159">
        <f>IF(ISNUMBER(VALUE(SUBSTITUTE(実質収支比率等に係る経年分析!I$49,"▲","-"))),ROUND(VALUE(SUBSTITUTE(実質収支比率等に係る経年分析!I$49,"▲","-")),2),NA())</f>
        <v>8.15</v>
      </c>
      <c r="F21" s="159">
        <f>IF(ISNUMBER(VALUE(SUBSTITUTE(実質収支比率等に係る経年分析!J$49,"▲","-"))),ROUND(VALUE(SUBSTITUTE(実質収支比率等に係る経年分析!J$49,"▲","-")),2),NA())</f>
        <v>-0.94</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0.41</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0.45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2.1800000000000002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10.23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9.5399999999999991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6.75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10.41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416</v>
      </c>
      <c r="E42" s="161"/>
      <c r="F42" s="161"/>
      <c r="G42" s="161">
        <f>'実質公債費比率（分子）の構造'!L$52</f>
        <v>400</v>
      </c>
      <c r="H42" s="161"/>
      <c r="I42" s="161"/>
      <c r="J42" s="161">
        <f>'実質公債費比率（分子）の構造'!M$52</f>
        <v>375</v>
      </c>
      <c r="K42" s="161"/>
      <c r="L42" s="161"/>
      <c r="M42" s="161">
        <f>'実質公債費比率（分子）の構造'!N$52</f>
        <v>350</v>
      </c>
      <c r="N42" s="161"/>
      <c r="O42" s="161"/>
      <c r="P42" s="161">
        <f>'実質公債費比率（分子）の構造'!O$52</f>
        <v>319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22</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122</v>
      </c>
      <c r="C45" s="161"/>
      <c r="D45" s="161"/>
      <c r="E45" s="161">
        <f>'実質公債費比率（分子）の構造'!L$49</f>
        <v>117</v>
      </c>
      <c r="F45" s="161"/>
      <c r="G45" s="161"/>
      <c r="H45" s="161">
        <f>'実質公債費比率（分子）の構造'!M$49</f>
        <v>120</v>
      </c>
      <c r="I45" s="161"/>
      <c r="J45" s="161"/>
      <c r="K45" s="161">
        <f>'実質公債費比率（分子）の構造'!N$49</f>
        <v>136</v>
      </c>
      <c r="L45" s="161"/>
      <c r="M45" s="161"/>
      <c r="N45" s="161">
        <f>'実質公債費比率（分子）の構造'!O$49</f>
        <v>139</v>
      </c>
      <c r="O45" s="161"/>
      <c r="P45" s="161"/>
    </row>
    <row r="46" spans="1:16" x14ac:dyDescent="0.15">
      <c r="A46" s="161" t="s">
        <v>60</v>
      </c>
      <c r="B46" s="161">
        <f>'実質公債費比率（分子）の構造'!K$48</f>
        <v>151</v>
      </c>
      <c r="C46" s="161"/>
      <c r="D46" s="161"/>
      <c r="E46" s="161">
        <f>'実質公債費比率（分子）の構造'!L$48</f>
        <v>138</v>
      </c>
      <c r="F46" s="161"/>
      <c r="G46" s="161"/>
      <c r="H46" s="161">
        <f>'実質公債費比率（分子）の構造'!M$48</f>
        <v>125</v>
      </c>
      <c r="I46" s="161"/>
      <c r="J46" s="161"/>
      <c r="K46" s="161">
        <f>'実質公債費比率（分子）の構造'!N$48</f>
        <v>121</v>
      </c>
      <c r="L46" s="161"/>
      <c r="M46" s="161"/>
      <c r="N46" s="161">
        <f>'実質公債費比率（分子）の構造'!O$48</f>
        <v>109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460</v>
      </c>
      <c r="C49" s="161"/>
      <c r="D49" s="161"/>
      <c r="E49" s="161">
        <f>'実質公債費比率（分子）の構造'!L$45</f>
        <v>477</v>
      </c>
      <c r="F49" s="161"/>
      <c r="G49" s="161"/>
      <c r="H49" s="161">
        <f>'実質公債費比率（分子）の構造'!M$45</f>
        <v>419</v>
      </c>
      <c r="I49" s="161"/>
      <c r="J49" s="161"/>
      <c r="K49" s="161">
        <f>'実質公債費比率（分子）の構造'!N$45</f>
        <v>283</v>
      </c>
      <c r="L49" s="161"/>
      <c r="M49" s="161"/>
      <c r="N49" s="161">
        <f>'実質公債費比率（分子）の構造'!O$45</f>
        <v>236</v>
      </c>
      <c r="O49" s="161"/>
      <c r="P49" s="161"/>
    </row>
    <row r="50" spans="1:16" x14ac:dyDescent="0.15">
      <c r="A50" s="161" t="s">
        <v>64</v>
      </c>
      <c r="B50" s="161" t="e">
        <f>NA()</f>
        <v>#N/A</v>
      </c>
      <c r="C50" s="161">
        <f>IF(ISNUMBER('実質公債費比率（分子）の構造'!K$53),'実質公債費比率（分子）の構造'!K$53,NA())</f>
        <v>339</v>
      </c>
      <c r="D50" s="161" t="e">
        <f>NA()</f>
        <v>#N/A</v>
      </c>
      <c r="E50" s="161" t="e">
        <f>NA()</f>
        <v>#N/A</v>
      </c>
      <c r="F50" s="161">
        <f>IF(ISNUMBER('実質公債費比率（分子）の構造'!L$53),'実質公債費比率（分子）の構造'!L$53,NA())</f>
        <v>332</v>
      </c>
      <c r="G50" s="161" t="e">
        <f>NA()</f>
        <v>#N/A</v>
      </c>
      <c r="H50" s="161" t="e">
        <f>NA()</f>
        <v>#N/A</v>
      </c>
      <c r="I50" s="161">
        <f>IF(ISNUMBER('実質公債費比率（分子）の構造'!M$53),'実質公債費比率（分子）の構造'!M$53,NA())</f>
        <v>289</v>
      </c>
      <c r="J50" s="161" t="e">
        <f>NA()</f>
        <v>#N/A</v>
      </c>
      <c r="K50" s="161" t="e">
        <f>NA()</f>
        <v>#N/A</v>
      </c>
      <c r="L50" s="161">
        <f>IF(ISNUMBER('実質公債費比率（分子）の構造'!N$53),'実質公債費比率（分子）の構造'!N$53,NA())</f>
        <v>190</v>
      </c>
      <c r="M50" s="161" t="e">
        <f>NA()</f>
        <v>#N/A</v>
      </c>
      <c r="N50" s="161" t="e">
        <f>NA()</f>
        <v>#N/A</v>
      </c>
      <c r="O50" s="161">
        <f>IF(ISNUMBER('実質公債費比率（分子）の構造'!O$53),'実質公債費比率（分子）の構造'!O$53,NA())</f>
        <v>165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3488</v>
      </c>
      <c r="E56" s="160"/>
      <c r="F56" s="160"/>
      <c r="G56" s="160">
        <f>'将来負担比率（分子）の構造'!J$52</f>
        <v>3336</v>
      </c>
      <c r="H56" s="160"/>
      <c r="I56" s="160"/>
      <c r="J56" s="160">
        <f>'将来負担比率（分子）の構造'!K$52</f>
        <v>3315</v>
      </c>
      <c r="K56" s="160"/>
      <c r="L56" s="160"/>
      <c r="M56" s="160">
        <f>'将来負担比率（分子）の構造'!L$52</f>
        <v>3404</v>
      </c>
      <c r="N56" s="160"/>
      <c r="O56" s="160"/>
      <c r="P56" s="160">
        <f>'将来負担比率（分子）の構造'!M$52</f>
        <v>3638</v>
      </c>
    </row>
    <row r="57" spans="1:16" x14ac:dyDescent="0.15">
      <c r="A57" s="160" t="s">
        <v>35</v>
      </c>
      <c r="B57" s="160"/>
      <c r="C57" s="160"/>
      <c r="D57" s="160">
        <f>'将来負担比率（分子）の構造'!I$51</f>
        <v>73</v>
      </c>
      <c r="E57" s="160"/>
      <c r="F57" s="160"/>
      <c r="G57" s="160">
        <f>'将来負担比率（分子）の構造'!J$51</f>
        <v>69</v>
      </c>
      <c r="H57" s="160"/>
      <c r="I57" s="160"/>
      <c r="J57" s="160">
        <f>'将来負担比率（分子）の構造'!K$51</f>
        <v>66</v>
      </c>
      <c r="K57" s="160"/>
      <c r="L57" s="160"/>
      <c r="M57" s="160">
        <f>'将来負担比率（分子）の構造'!L$51</f>
        <v>52</v>
      </c>
      <c r="N57" s="160"/>
      <c r="O57" s="160"/>
      <c r="P57" s="160">
        <f>'将来負担比率（分子）の構造'!M$51</f>
        <v>38</v>
      </c>
    </row>
    <row r="58" spans="1:16" x14ac:dyDescent="0.15">
      <c r="A58" s="160" t="s">
        <v>34</v>
      </c>
      <c r="B58" s="160"/>
      <c r="C58" s="160"/>
      <c r="D58" s="160">
        <f>'将来負担比率（分子）の構造'!I$50</f>
        <v>1625</v>
      </c>
      <c r="E58" s="160"/>
      <c r="F58" s="160"/>
      <c r="G58" s="160">
        <f>'将来負担比率（分子）の構造'!J$50</f>
        <v>1759</v>
      </c>
      <c r="H58" s="160"/>
      <c r="I58" s="160"/>
      <c r="J58" s="160">
        <f>'将来負担比率（分子）の構造'!K$50</f>
        <v>1583</v>
      </c>
      <c r="K58" s="160"/>
      <c r="L58" s="160"/>
      <c r="M58" s="160">
        <f>'将来負担比率（分子）の構造'!L$50</f>
        <v>1771</v>
      </c>
      <c r="N58" s="160"/>
      <c r="O58" s="160"/>
      <c r="P58" s="160">
        <f>'将来負担比率（分子）の構造'!M$50</f>
        <v>2253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417</v>
      </c>
      <c r="C62" s="160"/>
      <c r="D62" s="160"/>
      <c r="E62" s="160">
        <f>'将来負担比率（分子）の構造'!J$45</f>
        <v>378</v>
      </c>
      <c r="F62" s="160"/>
      <c r="G62" s="160"/>
      <c r="H62" s="160">
        <f>'将来負担比率（分子）の構造'!K$45</f>
        <v>337</v>
      </c>
      <c r="I62" s="160"/>
      <c r="J62" s="160"/>
      <c r="K62" s="160">
        <f>'将来負担比率（分子）の構造'!L$45</f>
        <v>302</v>
      </c>
      <c r="L62" s="160"/>
      <c r="M62" s="160"/>
      <c r="N62" s="160">
        <f>'将来負担比率（分子）の構造'!M$45</f>
        <v>319</v>
      </c>
      <c r="O62" s="160"/>
      <c r="P62" s="160"/>
    </row>
    <row r="63" spans="1:16" x14ac:dyDescent="0.15">
      <c r="A63" s="160" t="s">
        <v>27</v>
      </c>
      <c r="B63" s="160">
        <f>'将来負担比率（分子）の構造'!I$44</f>
        <v>237</v>
      </c>
      <c r="C63" s="160"/>
      <c r="D63" s="160"/>
      <c r="E63" s="160">
        <f>'将来負担比率（分子）の構造'!J$44</f>
        <v>261</v>
      </c>
      <c r="F63" s="160"/>
      <c r="G63" s="160"/>
      <c r="H63" s="160">
        <f>'将来負担比率（分子）の構造'!K$44</f>
        <v>252</v>
      </c>
      <c r="I63" s="160"/>
      <c r="J63" s="160"/>
      <c r="K63" s="160">
        <f>'将来負担比率（分子）の構造'!L$44</f>
        <v>217</v>
      </c>
      <c r="L63" s="160"/>
      <c r="M63" s="160"/>
      <c r="N63" s="160">
        <f>'将来負担比率（分子）の構造'!M$44</f>
        <v>187</v>
      </c>
      <c r="O63" s="160"/>
      <c r="P63" s="160"/>
    </row>
    <row r="64" spans="1:16" x14ac:dyDescent="0.15">
      <c r="A64" s="160" t="s">
        <v>26</v>
      </c>
      <c r="B64" s="160">
        <f>'将来負担比率（分子）の構造'!I$43</f>
        <v>2345</v>
      </c>
      <c r="C64" s="160"/>
      <c r="D64" s="160"/>
      <c r="E64" s="160">
        <f>'将来負担比率（分子）の構造'!J$43</f>
        <v>2153</v>
      </c>
      <c r="F64" s="160"/>
      <c r="G64" s="160"/>
      <c r="H64" s="160">
        <f>'将来負担比率（分子）の構造'!K$43</f>
        <v>1974</v>
      </c>
      <c r="I64" s="160"/>
      <c r="J64" s="160"/>
      <c r="K64" s="160">
        <f>'将来負担比率（分子）の構造'!L$43</f>
        <v>1831</v>
      </c>
      <c r="L64" s="160"/>
      <c r="M64" s="160"/>
      <c r="N64" s="160">
        <f>'将来負担比率（分子）の構造'!M$43</f>
        <v>1857</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2621</v>
      </c>
      <c r="C66" s="160"/>
      <c r="D66" s="160"/>
      <c r="E66" s="160">
        <f>'将来負担比率（分子）の構造'!J$41</f>
        <v>2239</v>
      </c>
      <c r="F66" s="160"/>
      <c r="G66" s="160"/>
      <c r="H66" s="160">
        <f>'将来負担比率（分子）の構造'!K$41</f>
        <v>1982</v>
      </c>
      <c r="I66" s="160"/>
      <c r="J66" s="160"/>
      <c r="K66" s="160">
        <f>'将来負担比率（分子）の構造'!L$41</f>
        <v>2145</v>
      </c>
      <c r="L66" s="160"/>
      <c r="M66" s="160"/>
      <c r="N66" s="160">
        <f>'将来負担比率（分子）の構造'!M$41</f>
        <v>2525</v>
      </c>
      <c r="O66" s="160"/>
      <c r="P66" s="160"/>
    </row>
    <row r="67" spans="1:16" x14ac:dyDescent="0.15">
      <c r="A67" s="160" t="s">
        <v>68</v>
      </c>
      <c r="B67" s="160" t="e">
        <f>NA()</f>
        <v>#N/A</v>
      </c>
      <c r="C67" s="160">
        <f>IF(ISNUMBER('将来負担比率（分子）の構造'!I$53), IF('将来負担比率（分子）の構造'!I$53 &lt; 0, 0, '将来負担比率（分子）の構造'!I$53), NA())</f>
        <v>434</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1523</v>
      </c>
      <c r="C72" s="164">
        <f>基金残高に係る経年分析!G55</f>
        <v>1625</v>
      </c>
      <c r="D72" s="164">
        <f>基金残高に係る経年分析!H55</f>
        <v>1572</v>
      </c>
    </row>
    <row r="73" spans="1:16" x14ac:dyDescent="0.15">
      <c r="A73" s="163" t="s">
        <v>71</v>
      </c>
      <c r="B73" s="164">
        <f>基金残高に係る経年分析!F56</f>
        <v>136</v>
      </c>
      <c r="C73" s="164">
        <f>基金残高に係る経年分析!G56</f>
        <v>236</v>
      </c>
      <c r="D73" s="164">
        <f>基金残高に係る経年分析!H56</f>
        <v>236</v>
      </c>
    </row>
    <row r="74" spans="1:16" x14ac:dyDescent="0.15">
      <c r="A74" s="163" t="s">
        <v>72</v>
      </c>
      <c r="B74" s="164">
        <f>基金残高に係る経年分析!F57</f>
        <v>98</v>
      </c>
      <c r="C74" s="164">
        <f>基金残高に係る経年分析!G57</f>
        <v>87</v>
      </c>
      <c r="D74" s="164">
        <f>基金残高に係る経年分析!H57</f>
        <v>303</v>
      </c>
    </row>
  </sheetData>
  <sheetProtection algorithmName="SHA-512" hashValue="KTtWS5qi0gQ7HBOJqkSaxJ8KihgCQDCg7rkxCQuvoV6mMghfKPAqIJEO30nMxUS/F1sUQcUYilui9leYr4iKiA==" saltValue="mScbAdmKzkNTbh/mSXy4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350418</v>
      </c>
      <c r="S5" s="611"/>
      <c r="T5" s="611"/>
      <c r="U5" s="611"/>
      <c r="V5" s="611"/>
      <c r="W5" s="611"/>
      <c r="X5" s="611"/>
      <c r="Y5" s="612"/>
      <c r="Z5" s="613">
        <v>9.1</v>
      </c>
      <c r="AA5" s="613"/>
      <c r="AB5" s="613"/>
      <c r="AC5" s="613"/>
      <c r="AD5" s="614">
        <v>350418</v>
      </c>
      <c r="AE5" s="614"/>
      <c r="AF5" s="614"/>
      <c r="AG5" s="614"/>
      <c r="AH5" s="614"/>
      <c r="AI5" s="614"/>
      <c r="AJ5" s="614"/>
      <c r="AK5" s="614"/>
      <c r="AL5" s="615">
        <v>16.8</v>
      </c>
      <c r="AM5" s="616"/>
      <c r="AN5" s="616"/>
      <c r="AO5" s="617"/>
      <c r="AP5" s="607" t="s">
        <v>221</v>
      </c>
      <c r="AQ5" s="608"/>
      <c r="AR5" s="608"/>
      <c r="AS5" s="608"/>
      <c r="AT5" s="608"/>
      <c r="AU5" s="608"/>
      <c r="AV5" s="608"/>
      <c r="AW5" s="608"/>
      <c r="AX5" s="608"/>
      <c r="AY5" s="608"/>
      <c r="AZ5" s="608"/>
      <c r="BA5" s="608"/>
      <c r="BB5" s="608"/>
      <c r="BC5" s="608"/>
      <c r="BD5" s="608"/>
      <c r="BE5" s="608"/>
      <c r="BF5" s="609"/>
      <c r="BG5" s="621">
        <v>350418</v>
      </c>
      <c r="BH5" s="622"/>
      <c r="BI5" s="622"/>
      <c r="BJ5" s="622"/>
      <c r="BK5" s="622"/>
      <c r="BL5" s="622"/>
      <c r="BM5" s="622"/>
      <c r="BN5" s="623"/>
      <c r="BO5" s="624">
        <v>100</v>
      </c>
      <c r="BP5" s="624"/>
      <c r="BQ5" s="624"/>
      <c r="BR5" s="624"/>
      <c r="BS5" s="625">
        <v>14977</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30801</v>
      </c>
      <c r="S6" s="622"/>
      <c r="T6" s="622"/>
      <c r="U6" s="622"/>
      <c r="V6" s="622"/>
      <c r="W6" s="622"/>
      <c r="X6" s="622"/>
      <c r="Y6" s="623"/>
      <c r="Z6" s="624">
        <v>0.8</v>
      </c>
      <c r="AA6" s="624"/>
      <c r="AB6" s="624"/>
      <c r="AC6" s="624"/>
      <c r="AD6" s="625">
        <v>30801</v>
      </c>
      <c r="AE6" s="625"/>
      <c r="AF6" s="625"/>
      <c r="AG6" s="625"/>
      <c r="AH6" s="625"/>
      <c r="AI6" s="625"/>
      <c r="AJ6" s="625"/>
      <c r="AK6" s="625"/>
      <c r="AL6" s="626">
        <v>1.5</v>
      </c>
      <c r="AM6" s="627"/>
      <c r="AN6" s="627"/>
      <c r="AO6" s="628"/>
      <c r="AP6" s="618" t="s">
        <v>226</v>
      </c>
      <c r="AQ6" s="619"/>
      <c r="AR6" s="619"/>
      <c r="AS6" s="619"/>
      <c r="AT6" s="619"/>
      <c r="AU6" s="619"/>
      <c r="AV6" s="619"/>
      <c r="AW6" s="619"/>
      <c r="AX6" s="619"/>
      <c r="AY6" s="619"/>
      <c r="AZ6" s="619"/>
      <c r="BA6" s="619"/>
      <c r="BB6" s="619"/>
      <c r="BC6" s="619"/>
      <c r="BD6" s="619"/>
      <c r="BE6" s="619"/>
      <c r="BF6" s="620"/>
      <c r="BG6" s="621">
        <v>350418</v>
      </c>
      <c r="BH6" s="622"/>
      <c r="BI6" s="622"/>
      <c r="BJ6" s="622"/>
      <c r="BK6" s="622"/>
      <c r="BL6" s="622"/>
      <c r="BM6" s="622"/>
      <c r="BN6" s="623"/>
      <c r="BO6" s="624">
        <v>100</v>
      </c>
      <c r="BP6" s="624"/>
      <c r="BQ6" s="624"/>
      <c r="BR6" s="624"/>
      <c r="BS6" s="625">
        <v>14977</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62462</v>
      </c>
      <c r="CS6" s="622"/>
      <c r="CT6" s="622"/>
      <c r="CU6" s="622"/>
      <c r="CV6" s="622"/>
      <c r="CW6" s="622"/>
      <c r="CX6" s="622"/>
      <c r="CY6" s="623"/>
      <c r="CZ6" s="615">
        <v>1.8</v>
      </c>
      <c r="DA6" s="616"/>
      <c r="DB6" s="616"/>
      <c r="DC6" s="635"/>
      <c r="DD6" s="630" t="s">
        <v>228</v>
      </c>
      <c r="DE6" s="622"/>
      <c r="DF6" s="622"/>
      <c r="DG6" s="622"/>
      <c r="DH6" s="622"/>
      <c r="DI6" s="622"/>
      <c r="DJ6" s="622"/>
      <c r="DK6" s="622"/>
      <c r="DL6" s="622"/>
      <c r="DM6" s="622"/>
      <c r="DN6" s="622"/>
      <c r="DO6" s="622"/>
      <c r="DP6" s="623"/>
      <c r="DQ6" s="630">
        <v>62217</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661</v>
      </c>
      <c r="S7" s="622"/>
      <c r="T7" s="622"/>
      <c r="U7" s="622"/>
      <c r="V7" s="622"/>
      <c r="W7" s="622"/>
      <c r="X7" s="622"/>
      <c r="Y7" s="623"/>
      <c r="Z7" s="624">
        <v>0</v>
      </c>
      <c r="AA7" s="624"/>
      <c r="AB7" s="624"/>
      <c r="AC7" s="624"/>
      <c r="AD7" s="625">
        <v>661</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108074</v>
      </c>
      <c r="BH7" s="622"/>
      <c r="BI7" s="622"/>
      <c r="BJ7" s="622"/>
      <c r="BK7" s="622"/>
      <c r="BL7" s="622"/>
      <c r="BM7" s="622"/>
      <c r="BN7" s="623"/>
      <c r="BO7" s="624">
        <v>30.8</v>
      </c>
      <c r="BP7" s="624"/>
      <c r="BQ7" s="624"/>
      <c r="BR7" s="624"/>
      <c r="BS7" s="625" t="s">
        <v>228</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1095741</v>
      </c>
      <c r="CS7" s="622"/>
      <c r="CT7" s="622"/>
      <c r="CU7" s="622"/>
      <c r="CV7" s="622"/>
      <c r="CW7" s="622"/>
      <c r="CX7" s="622"/>
      <c r="CY7" s="623"/>
      <c r="CZ7" s="624">
        <v>30.7</v>
      </c>
      <c r="DA7" s="624"/>
      <c r="DB7" s="624"/>
      <c r="DC7" s="624"/>
      <c r="DD7" s="630">
        <v>454028</v>
      </c>
      <c r="DE7" s="622"/>
      <c r="DF7" s="622"/>
      <c r="DG7" s="622"/>
      <c r="DH7" s="622"/>
      <c r="DI7" s="622"/>
      <c r="DJ7" s="622"/>
      <c r="DK7" s="622"/>
      <c r="DL7" s="622"/>
      <c r="DM7" s="622"/>
      <c r="DN7" s="622"/>
      <c r="DO7" s="622"/>
      <c r="DP7" s="623"/>
      <c r="DQ7" s="630">
        <v>574427</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1210</v>
      </c>
      <c r="S8" s="622"/>
      <c r="T8" s="622"/>
      <c r="U8" s="622"/>
      <c r="V8" s="622"/>
      <c r="W8" s="622"/>
      <c r="X8" s="622"/>
      <c r="Y8" s="623"/>
      <c r="Z8" s="624">
        <v>0</v>
      </c>
      <c r="AA8" s="624"/>
      <c r="AB8" s="624"/>
      <c r="AC8" s="624"/>
      <c r="AD8" s="625">
        <v>1210</v>
      </c>
      <c r="AE8" s="625"/>
      <c r="AF8" s="625"/>
      <c r="AG8" s="625"/>
      <c r="AH8" s="625"/>
      <c r="AI8" s="625"/>
      <c r="AJ8" s="625"/>
      <c r="AK8" s="625"/>
      <c r="AL8" s="626">
        <v>0.1</v>
      </c>
      <c r="AM8" s="627"/>
      <c r="AN8" s="627"/>
      <c r="AO8" s="628"/>
      <c r="AP8" s="618" t="s">
        <v>233</v>
      </c>
      <c r="AQ8" s="619"/>
      <c r="AR8" s="619"/>
      <c r="AS8" s="619"/>
      <c r="AT8" s="619"/>
      <c r="AU8" s="619"/>
      <c r="AV8" s="619"/>
      <c r="AW8" s="619"/>
      <c r="AX8" s="619"/>
      <c r="AY8" s="619"/>
      <c r="AZ8" s="619"/>
      <c r="BA8" s="619"/>
      <c r="BB8" s="619"/>
      <c r="BC8" s="619"/>
      <c r="BD8" s="619"/>
      <c r="BE8" s="619"/>
      <c r="BF8" s="620"/>
      <c r="BG8" s="621">
        <v>5103</v>
      </c>
      <c r="BH8" s="622"/>
      <c r="BI8" s="622"/>
      <c r="BJ8" s="622"/>
      <c r="BK8" s="622"/>
      <c r="BL8" s="622"/>
      <c r="BM8" s="622"/>
      <c r="BN8" s="623"/>
      <c r="BO8" s="624">
        <v>1.5</v>
      </c>
      <c r="BP8" s="624"/>
      <c r="BQ8" s="624"/>
      <c r="BR8" s="624"/>
      <c r="BS8" s="630" t="s">
        <v>234</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655024</v>
      </c>
      <c r="CS8" s="622"/>
      <c r="CT8" s="622"/>
      <c r="CU8" s="622"/>
      <c r="CV8" s="622"/>
      <c r="CW8" s="622"/>
      <c r="CX8" s="622"/>
      <c r="CY8" s="623"/>
      <c r="CZ8" s="624">
        <v>18.399999999999999</v>
      </c>
      <c r="DA8" s="624"/>
      <c r="DB8" s="624"/>
      <c r="DC8" s="624"/>
      <c r="DD8" s="630" t="s">
        <v>234</v>
      </c>
      <c r="DE8" s="622"/>
      <c r="DF8" s="622"/>
      <c r="DG8" s="622"/>
      <c r="DH8" s="622"/>
      <c r="DI8" s="622"/>
      <c r="DJ8" s="622"/>
      <c r="DK8" s="622"/>
      <c r="DL8" s="622"/>
      <c r="DM8" s="622"/>
      <c r="DN8" s="622"/>
      <c r="DO8" s="622"/>
      <c r="DP8" s="623"/>
      <c r="DQ8" s="630">
        <v>433658</v>
      </c>
      <c r="DR8" s="622"/>
      <c r="DS8" s="622"/>
      <c r="DT8" s="622"/>
      <c r="DU8" s="622"/>
      <c r="DV8" s="622"/>
      <c r="DW8" s="622"/>
      <c r="DX8" s="622"/>
      <c r="DY8" s="622"/>
      <c r="DZ8" s="622"/>
      <c r="EA8" s="622"/>
      <c r="EB8" s="622"/>
      <c r="EC8" s="631"/>
    </row>
    <row r="9" spans="2:143" ht="11.25" customHeight="1" x14ac:dyDescent="0.15">
      <c r="B9" s="618" t="s">
        <v>236</v>
      </c>
      <c r="C9" s="619"/>
      <c r="D9" s="619"/>
      <c r="E9" s="619"/>
      <c r="F9" s="619"/>
      <c r="G9" s="619"/>
      <c r="H9" s="619"/>
      <c r="I9" s="619"/>
      <c r="J9" s="619"/>
      <c r="K9" s="619"/>
      <c r="L9" s="619"/>
      <c r="M9" s="619"/>
      <c r="N9" s="619"/>
      <c r="O9" s="619"/>
      <c r="P9" s="619"/>
      <c r="Q9" s="620"/>
      <c r="R9" s="621">
        <v>1313</v>
      </c>
      <c r="S9" s="622"/>
      <c r="T9" s="622"/>
      <c r="U9" s="622"/>
      <c r="V9" s="622"/>
      <c r="W9" s="622"/>
      <c r="X9" s="622"/>
      <c r="Y9" s="623"/>
      <c r="Z9" s="624">
        <v>0</v>
      </c>
      <c r="AA9" s="624"/>
      <c r="AB9" s="624"/>
      <c r="AC9" s="624"/>
      <c r="AD9" s="625">
        <v>1313</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88305</v>
      </c>
      <c r="BH9" s="622"/>
      <c r="BI9" s="622"/>
      <c r="BJ9" s="622"/>
      <c r="BK9" s="622"/>
      <c r="BL9" s="622"/>
      <c r="BM9" s="622"/>
      <c r="BN9" s="623"/>
      <c r="BO9" s="624">
        <v>25.2</v>
      </c>
      <c r="BP9" s="624"/>
      <c r="BQ9" s="624"/>
      <c r="BR9" s="624"/>
      <c r="BS9" s="630" t="s">
        <v>228</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636088</v>
      </c>
      <c r="CS9" s="622"/>
      <c r="CT9" s="622"/>
      <c r="CU9" s="622"/>
      <c r="CV9" s="622"/>
      <c r="CW9" s="622"/>
      <c r="CX9" s="622"/>
      <c r="CY9" s="623"/>
      <c r="CZ9" s="624">
        <v>17.8</v>
      </c>
      <c r="DA9" s="624"/>
      <c r="DB9" s="624"/>
      <c r="DC9" s="624"/>
      <c r="DD9" s="630">
        <v>1254</v>
      </c>
      <c r="DE9" s="622"/>
      <c r="DF9" s="622"/>
      <c r="DG9" s="622"/>
      <c r="DH9" s="622"/>
      <c r="DI9" s="622"/>
      <c r="DJ9" s="622"/>
      <c r="DK9" s="622"/>
      <c r="DL9" s="622"/>
      <c r="DM9" s="622"/>
      <c r="DN9" s="622"/>
      <c r="DO9" s="622"/>
      <c r="DP9" s="623"/>
      <c r="DQ9" s="630">
        <v>500142</v>
      </c>
      <c r="DR9" s="622"/>
      <c r="DS9" s="622"/>
      <c r="DT9" s="622"/>
      <c r="DU9" s="622"/>
      <c r="DV9" s="622"/>
      <c r="DW9" s="622"/>
      <c r="DX9" s="622"/>
      <c r="DY9" s="622"/>
      <c r="DZ9" s="622"/>
      <c r="EA9" s="622"/>
      <c r="EB9" s="622"/>
      <c r="EC9" s="631"/>
    </row>
    <row r="10" spans="2:143" ht="11.25" customHeight="1" x14ac:dyDescent="0.15">
      <c r="B10" s="618" t="s">
        <v>239</v>
      </c>
      <c r="C10" s="619"/>
      <c r="D10" s="619"/>
      <c r="E10" s="619"/>
      <c r="F10" s="619"/>
      <c r="G10" s="619"/>
      <c r="H10" s="619"/>
      <c r="I10" s="619"/>
      <c r="J10" s="619"/>
      <c r="K10" s="619"/>
      <c r="L10" s="619"/>
      <c r="M10" s="619"/>
      <c r="N10" s="619"/>
      <c r="O10" s="619"/>
      <c r="P10" s="619"/>
      <c r="Q10" s="620"/>
      <c r="R10" s="621" t="s">
        <v>234</v>
      </c>
      <c r="S10" s="622"/>
      <c r="T10" s="622"/>
      <c r="U10" s="622"/>
      <c r="V10" s="622"/>
      <c r="W10" s="622"/>
      <c r="X10" s="622"/>
      <c r="Y10" s="623"/>
      <c r="Z10" s="624" t="s">
        <v>228</v>
      </c>
      <c r="AA10" s="624"/>
      <c r="AB10" s="624"/>
      <c r="AC10" s="624"/>
      <c r="AD10" s="625" t="s">
        <v>234</v>
      </c>
      <c r="AE10" s="625"/>
      <c r="AF10" s="625"/>
      <c r="AG10" s="625"/>
      <c r="AH10" s="625"/>
      <c r="AI10" s="625"/>
      <c r="AJ10" s="625"/>
      <c r="AK10" s="625"/>
      <c r="AL10" s="626" t="s">
        <v>234</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9482</v>
      </c>
      <c r="BH10" s="622"/>
      <c r="BI10" s="622"/>
      <c r="BJ10" s="622"/>
      <c r="BK10" s="622"/>
      <c r="BL10" s="622"/>
      <c r="BM10" s="622"/>
      <c r="BN10" s="623"/>
      <c r="BO10" s="624">
        <v>2.7</v>
      </c>
      <c r="BP10" s="624"/>
      <c r="BQ10" s="624"/>
      <c r="BR10" s="624"/>
      <c r="BS10" s="630" t="s">
        <v>234</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6474</v>
      </c>
      <c r="CS10" s="622"/>
      <c r="CT10" s="622"/>
      <c r="CU10" s="622"/>
      <c r="CV10" s="622"/>
      <c r="CW10" s="622"/>
      <c r="CX10" s="622"/>
      <c r="CY10" s="623"/>
      <c r="CZ10" s="624">
        <v>0.2</v>
      </c>
      <c r="DA10" s="624"/>
      <c r="DB10" s="624"/>
      <c r="DC10" s="624"/>
      <c r="DD10" s="630" t="s">
        <v>228</v>
      </c>
      <c r="DE10" s="622"/>
      <c r="DF10" s="622"/>
      <c r="DG10" s="622"/>
      <c r="DH10" s="622"/>
      <c r="DI10" s="622"/>
      <c r="DJ10" s="622"/>
      <c r="DK10" s="622"/>
      <c r="DL10" s="622"/>
      <c r="DM10" s="622"/>
      <c r="DN10" s="622"/>
      <c r="DO10" s="622"/>
      <c r="DP10" s="623"/>
      <c r="DQ10" s="630">
        <v>6474</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228</v>
      </c>
      <c r="S11" s="622"/>
      <c r="T11" s="622"/>
      <c r="U11" s="622"/>
      <c r="V11" s="622"/>
      <c r="W11" s="622"/>
      <c r="X11" s="622"/>
      <c r="Y11" s="623"/>
      <c r="Z11" s="624" t="s">
        <v>228</v>
      </c>
      <c r="AA11" s="624"/>
      <c r="AB11" s="624"/>
      <c r="AC11" s="624"/>
      <c r="AD11" s="625" t="s">
        <v>234</v>
      </c>
      <c r="AE11" s="625"/>
      <c r="AF11" s="625"/>
      <c r="AG11" s="625"/>
      <c r="AH11" s="625"/>
      <c r="AI11" s="625"/>
      <c r="AJ11" s="625"/>
      <c r="AK11" s="625"/>
      <c r="AL11" s="626" t="s">
        <v>234</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5184</v>
      </c>
      <c r="BH11" s="622"/>
      <c r="BI11" s="622"/>
      <c r="BJ11" s="622"/>
      <c r="BK11" s="622"/>
      <c r="BL11" s="622"/>
      <c r="BM11" s="622"/>
      <c r="BN11" s="623"/>
      <c r="BO11" s="624">
        <v>1.5</v>
      </c>
      <c r="BP11" s="624"/>
      <c r="BQ11" s="624"/>
      <c r="BR11" s="624"/>
      <c r="BS11" s="630" t="s">
        <v>234</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264207</v>
      </c>
      <c r="CS11" s="622"/>
      <c r="CT11" s="622"/>
      <c r="CU11" s="622"/>
      <c r="CV11" s="622"/>
      <c r="CW11" s="622"/>
      <c r="CX11" s="622"/>
      <c r="CY11" s="623"/>
      <c r="CZ11" s="624">
        <v>7.4</v>
      </c>
      <c r="DA11" s="624"/>
      <c r="DB11" s="624"/>
      <c r="DC11" s="624"/>
      <c r="DD11" s="630">
        <v>21509</v>
      </c>
      <c r="DE11" s="622"/>
      <c r="DF11" s="622"/>
      <c r="DG11" s="622"/>
      <c r="DH11" s="622"/>
      <c r="DI11" s="622"/>
      <c r="DJ11" s="622"/>
      <c r="DK11" s="622"/>
      <c r="DL11" s="622"/>
      <c r="DM11" s="622"/>
      <c r="DN11" s="622"/>
      <c r="DO11" s="622"/>
      <c r="DP11" s="623"/>
      <c r="DQ11" s="630">
        <v>133209</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60080</v>
      </c>
      <c r="S12" s="622"/>
      <c r="T12" s="622"/>
      <c r="U12" s="622"/>
      <c r="V12" s="622"/>
      <c r="W12" s="622"/>
      <c r="X12" s="622"/>
      <c r="Y12" s="623"/>
      <c r="Z12" s="624">
        <v>1.6</v>
      </c>
      <c r="AA12" s="624"/>
      <c r="AB12" s="624"/>
      <c r="AC12" s="624"/>
      <c r="AD12" s="625">
        <v>60080</v>
      </c>
      <c r="AE12" s="625"/>
      <c r="AF12" s="625"/>
      <c r="AG12" s="625"/>
      <c r="AH12" s="625"/>
      <c r="AI12" s="625"/>
      <c r="AJ12" s="625"/>
      <c r="AK12" s="625"/>
      <c r="AL12" s="626">
        <v>2.9</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214635</v>
      </c>
      <c r="BH12" s="622"/>
      <c r="BI12" s="622"/>
      <c r="BJ12" s="622"/>
      <c r="BK12" s="622"/>
      <c r="BL12" s="622"/>
      <c r="BM12" s="622"/>
      <c r="BN12" s="623"/>
      <c r="BO12" s="624">
        <v>61.3</v>
      </c>
      <c r="BP12" s="624"/>
      <c r="BQ12" s="624"/>
      <c r="BR12" s="624"/>
      <c r="BS12" s="630">
        <v>14977</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13832</v>
      </c>
      <c r="CS12" s="622"/>
      <c r="CT12" s="622"/>
      <c r="CU12" s="622"/>
      <c r="CV12" s="622"/>
      <c r="CW12" s="622"/>
      <c r="CX12" s="622"/>
      <c r="CY12" s="623"/>
      <c r="CZ12" s="624">
        <v>0.4</v>
      </c>
      <c r="DA12" s="624"/>
      <c r="DB12" s="624"/>
      <c r="DC12" s="624"/>
      <c r="DD12" s="630">
        <v>1999</v>
      </c>
      <c r="DE12" s="622"/>
      <c r="DF12" s="622"/>
      <c r="DG12" s="622"/>
      <c r="DH12" s="622"/>
      <c r="DI12" s="622"/>
      <c r="DJ12" s="622"/>
      <c r="DK12" s="622"/>
      <c r="DL12" s="622"/>
      <c r="DM12" s="622"/>
      <c r="DN12" s="622"/>
      <c r="DO12" s="622"/>
      <c r="DP12" s="623"/>
      <c r="DQ12" s="630">
        <v>10440</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t="s">
        <v>234</v>
      </c>
      <c r="S13" s="622"/>
      <c r="T13" s="622"/>
      <c r="U13" s="622"/>
      <c r="V13" s="622"/>
      <c r="W13" s="622"/>
      <c r="X13" s="622"/>
      <c r="Y13" s="623"/>
      <c r="Z13" s="624" t="s">
        <v>234</v>
      </c>
      <c r="AA13" s="624"/>
      <c r="AB13" s="624"/>
      <c r="AC13" s="624"/>
      <c r="AD13" s="625" t="s">
        <v>228</v>
      </c>
      <c r="AE13" s="625"/>
      <c r="AF13" s="625"/>
      <c r="AG13" s="625"/>
      <c r="AH13" s="625"/>
      <c r="AI13" s="625"/>
      <c r="AJ13" s="625"/>
      <c r="AK13" s="625"/>
      <c r="AL13" s="626" t="s">
        <v>234</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211972</v>
      </c>
      <c r="BH13" s="622"/>
      <c r="BI13" s="622"/>
      <c r="BJ13" s="622"/>
      <c r="BK13" s="622"/>
      <c r="BL13" s="622"/>
      <c r="BM13" s="622"/>
      <c r="BN13" s="623"/>
      <c r="BO13" s="624">
        <v>60.5</v>
      </c>
      <c r="BP13" s="624"/>
      <c r="BQ13" s="624"/>
      <c r="BR13" s="624"/>
      <c r="BS13" s="630">
        <v>14977</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233444</v>
      </c>
      <c r="CS13" s="622"/>
      <c r="CT13" s="622"/>
      <c r="CU13" s="622"/>
      <c r="CV13" s="622"/>
      <c r="CW13" s="622"/>
      <c r="CX13" s="622"/>
      <c r="CY13" s="623"/>
      <c r="CZ13" s="624">
        <v>6.5</v>
      </c>
      <c r="DA13" s="624"/>
      <c r="DB13" s="624"/>
      <c r="DC13" s="624"/>
      <c r="DD13" s="630">
        <v>99315</v>
      </c>
      <c r="DE13" s="622"/>
      <c r="DF13" s="622"/>
      <c r="DG13" s="622"/>
      <c r="DH13" s="622"/>
      <c r="DI13" s="622"/>
      <c r="DJ13" s="622"/>
      <c r="DK13" s="622"/>
      <c r="DL13" s="622"/>
      <c r="DM13" s="622"/>
      <c r="DN13" s="622"/>
      <c r="DO13" s="622"/>
      <c r="DP13" s="623"/>
      <c r="DQ13" s="630">
        <v>111097</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234</v>
      </c>
      <c r="S14" s="622"/>
      <c r="T14" s="622"/>
      <c r="U14" s="622"/>
      <c r="V14" s="622"/>
      <c r="W14" s="622"/>
      <c r="X14" s="622"/>
      <c r="Y14" s="623"/>
      <c r="Z14" s="624" t="s">
        <v>228</v>
      </c>
      <c r="AA14" s="624"/>
      <c r="AB14" s="624"/>
      <c r="AC14" s="624"/>
      <c r="AD14" s="625" t="s">
        <v>228</v>
      </c>
      <c r="AE14" s="625"/>
      <c r="AF14" s="625"/>
      <c r="AG14" s="625"/>
      <c r="AH14" s="625"/>
      <c r="AI14" s="625"/>
      <c r="AJ14" s="625"/>
      <c r="AK14" s="625"/>
      <c r="AL14" s="626" t="s">
        <v>234</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12113</v>
      </c>
      <c r="BH14" s="622"/>
      <c r="BI14" s="622"/>
      <c r="BJ14" s="622"/>
      <c r="BK14" s="622"/>
      <c r="BL14" s="622"/>
      <c r="BM14" s="622"/>
      <c r="BN14" s="623"/>
      <c r="BO14" s="624">
        <v>3.5</v>
      </c>
      <c r="BP14" s="624"/>
      <c r="BQ14" s="624"/>
      <c r="BR14" s="624"/>
      <c r="BS14" s="630" t="s">
        <v>228</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105444</v>
      </c>
      <c r="CS14" s="622"/>
      <c r="CT14" s="622"/>
      <c r="CU14" s="622"/>
      <c r="CV14" s="622"/>
      <c r="CW14" s="622"/>
      <c r="CX14" s="622"/>
      <c r="CY14" s="623"/>
      <c r="CZ14" s="624">
        <v>3</v>
      </c>
      <c r="DA14" s="624"/>
      <c r="DB14" s="624"/>
      <c r="DC14" s="624"/>
      <c r="DD14" s="630">
        <v>16005</v>
      </c>
      <c r="DE14" s="622"/>
      <c r="DF14" s="622"/>
      <c r="DG14" s="622"/>
      <c r="DH14" s="622"/>
      <c r="DI14" s="622"/>
      <c r="DJ14" s="622"/>
      <c r="DK14" s="622"/>
      <c r="DL14" s="622"/>
      <c r="DM14" s="622"/>
      <c r="DN14" s="622"/>
      <c r="DO14" s="622"/>
      <c r="DP14" s="623"/>
      <c r="DQ14" s="630">
        <v>86811</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8726</v>
      </c>
      <c r="S15" s="622"/>
      <c r="T15" s="622"/>
      <c r="U15" s="622"/>
      <c r="V15" s="622"/>
      <c r="W15" s="622"/>
      <c r="X15" s="622"/>
      <c r="Y15" s="623"/>
      <c r="Z15" s="624">
        <v>0.2</v>
      </c>
      <c r="AA15" s="624"/>
      <c r="AB15" s="624"/>
      <c r="AC15" s="624"/>
      <c r="AD15" s="625">
        <v>8726</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15596</v>
      </c>
      <c r="BH15" s="622"/>
      <c r="BI15" s="622"/>
      <c r="BJ15" s="622"/>
      <c r="BK15" s="622"/>
      <c r="BL15" s="622"/>
      <c r="BM15" s="622"/>
      <c r="BN15" s="623"/>
      <c r="BO15" s="624">
        <v>4.5</v>
      </c>
      <c r="BP15" s="624"/>
      <c r="BQ15" s="624"/>
      <c r="BR15" s="624"/>
      <c r="BS15" s="630" t="s">
        <v>228</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256498</v>
      </c>
      <c r="CS15" s="622"/>
      <c r="CT15" s="622"/>
      <c r="CU15" s="622"/>
      <c r="CV15" s="622"/>
      <c r="CW15" s="622"/>
      <c r="CX15" s="622"/>
      <c r="CY15" s="623"/>
      <c r="CZ15" s="624">
        <v>7.2</v>
      </c>
      <c r="DA15" s="624"/>
      <c r="DB15" s="624"/>
      <c r="DC15" s="624"/>
      <c r="DD15" s="630">
        <v>39609</v>
      </c>
      <c r="DE15" s="622"/>
      <c r="DF15" s="622"/>
      <c r="DG15" s="622"/>
      <c r="DH15" s="622"/>
      <c r="DI15" s="622"/>
      <c r="DJ15" s="622"/>
      <c r="DK15" s="622"/>
      <c r="DL15" s="622"/>
      <c r="DM15" s="622"/>
      <c r="DN15" s="622"/>
      <c r="DO15" s="622"/>
      <c r="DP15" s="623"/>
      <c r="DQ15" s="630">
        <v>219010</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228</v>
      </c>
      <c r="S16" s="622"/>
      <c r="T16" s="622"/>
      <c r="U16" s="622"/>
      <c r="V16" s="622"/>
      <c r="W16" s="622"/>
      <c r="X16" s="622"/>
      <c r="Y16" s="623"/>
      <c r="Z16" s="624" t="s">
        <v>228</v>
      </c>
      <c r="AA16" s="624"/>
      <c r="AB16" s="624"/>
      <c r="AC16" s="624"/>
      <c r="AD16" s="625" t="s">
        <v>234</v>
      </c>
      <c r="AE16" s="625"/>
      <c r="AF16" s="625"/>
      <c r="AG16" s="625"/>
      <c r="AH16" s="625"/>
      <c r="AI16" s="625"/>
      <c r="AJ16" s="625"/>
      <c r="AK16" s="625"/>
      <c r="AL16" s="626" t="s">
        <v>234</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228</v>
      </c>
      <c r="BH16" s="622"/>
      <c r="BI16" s="622"/>
      <c r="BJ16" s="622"/>
      <c r="BK16" s="622"/>
      <c r="BL16" s="622"/>
      <c r="BM16" s="622"/>
      <c r="BN16" s="623"/>
      <c r="BO16" s="624" t="s">
        <v>228</v>
      </c>
      <c r="BP16" s="624"/>
      <c r="BQ16" s="624"/>
      <c r="BR16" s="624"/>
      <c r="BS16" s="630" t="s">
        <v>234</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882</v>
      </c>
      <c r="CS16" s="622"/>
      <c r="CT16" s="622"/>
      <c r="CU16" s="622"/>
      <c r="CV16" s="622"/>
      <c r="CW16" s="622"/>
      <c r="CX16" s="622"/>
      <c r="CY16" s="623"/>
      <c r="CZ16" s="624">
        <v>0</v>
      </c>
      <c r="DA16" s="624"/>
      <c r="DB16" s="624"/>
      <c r="DC16" s="624"/>
      <c r="DD16" s="630" t="s">
        <v>234</v>
      </c>
      <c r="DE16" s="622"/>
      <c r="DF16" s="622"/>
      <c r="DG16" s="622"/>
      <c r="DH16" s="622"/>
      <c r="DI16" s="622"/>
      <c r="DJ16" s="622"/>
      <c r="DK16" s="622"/>
      <c r="DL16" s="622"/>
      <c r="DM16" s="622"/>
      <c r="DN16" s="622"/>
      <c r="DO16" s="622"/>
      <c r="DP16" s="623"/>
      <c r="DQ16" s="630">
        <v>573</v>
      </c>
      <c r="DR16" s="622"/>
      <c r="DS16" s="622"/>
      <c r="DT16" s="622"/>
      <c r="DU16" s="622"/>
      <c r="DV16" s="622"/>
      <c r="DW16" s="622"/>
      <c r="DX16" s="622"/>
      <c r="DY16" s="622"/>
      <c r="DZ16" s="622"/>
      <c r="EA16" s="622"/>
      <c r="EB16" s="622"/>
      <c r="EC16" s="631"/>
    </row>
    <row r="17" spans="2:133" ht="11.25" customHeight="1" x14ac:dyDescent="0.15">
      <c r="B17" s="618" t="s">
        <v>260</v>
      </c>
      <c r="C17" s="619"/>
      <c r="D17" s="619"/>
      <c r="E17" s="619"/>
      <c r="F17" s="619"/>
      <c r="G17" s="619"/>
      <c r="H17" s="619"/>
      <c r="I17" s="619"/>
      <c r="J17" s="619"/>
      <c r="K17" s="619"/>
      <c r="L17" s="619"/>
      <c r="M17" s="619"/>
      <c r="N17" s="619"/>
      <c r="O17" s="619"/>
      <c r="P17" s="619"/>
      <c r="Q17" s="620"/>
      <c r="R17" s="621">
        <v>353</v>
      </c>
      <c r="S17" s="622"/>
      <c r="T17" s="622"/>
      <c r="U17" s="622"/>
      <c r="V17" s="622"/>
      <c r="W17" s="622"/>
      <c r="X17" s="622"/>
      <c r="Y17" s="623"/>
      <c r="Z17" s="624">
        <v>0</v>
      </c>
      <c r="AA17" s="624"/>
      <c r="AB17" s="624"/>
      <c r="AC17" s="624"/>
      <c r="AD17" s="625">
        <v>353</v>
      </c>
      <c r="AE17" s="625"/>
      <c r="AF17" s="625"/>
      <c r="AG17" s="625"/>
      <c r="AH17" s="625"/>
      <c r="AI17" s="625"/>
      <c r="AJ17" s="625"/>
      <c r="AK17" s="625"/>
      <c r="AL17" s="626">
        <v>0</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234</v>
      </c>
      <c r="BH17" s="622"/>
      <c r="BI17" s="622"/>
      <c r="BJ17" s="622"/>
      <c r="BK17" s="622"/>
      <c r="BL17" s="622"/>
      <c r="BM17" s="622"/>
      <c r="BN17" s="623"/>
      <c r="BO17" s="624" t="s">
        <v>234</v>
      </c>
      <c r="BP17" s="624"/>
      <c r="BQ17" s="624"/>
      <c r="BR17" s="624"/>
      <c r="BS17" s="630" t="s">
        <v>234</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235796</v>
      </c>
      <c r="CS17" s="622"/>
      <c r="CT17" s="622"/>
      <c r="CU17" s="622"/>
      <c r="CV17" s="622"/>
      <c r="CW17" s="622"/>
      <c r="CX17" s="622"/>
      <c r="CY17" s="623"/>
      <c r="CZ17" s="624">
        <v>6.6</v>
      </c>
      <c r="DA17" s="624"/>
      <c r="DB17" s="624"/>
      <c r="DC17" s="624"/>
      <c r="DD17" s="630" t="s">
        <v>228</v>
      </c>
      <c r="DE17" s="622"/>
      <c r="DF17" s="622"/>
      <c r="DG17" s="622"/>
      <c r="DH17" s="622"/>
      <c r="DI17" s="622"/>
      <c r="DJ17" s="622"/>
      <c r="DK17" s="622"/>
      <c r="DL17" s="622"/>
      <c r="DM17" s="622"/>
      <c r="DN17" s="622"/>
      <c r="DO17" s="622"/>
      <c r="DP17" s="623"/>
      <c r="DQ17" s="630">
        <v>233654</v>
      </c>
      <c r="DR17" s="622"/>
      <c r="DS17" s="622"/>
      <c r="DT17" s="622"/>
      <c r="DU17" s="622"/>
      <c r="DV17" s="622"/>
      <c r="DW17" s="622"/>
      <c r="DX17" s="622"/>
      <c r="DY17" s="622"/>
      <c r="DZ17" s="622"/>
      <c r="EA17" s="622"/>
      <c r="EB17" s="622"/>
      <c r="EC17" s="631"/>
    </row>
    <row r="18" spans="2:133" ht="11.25" customHeight="1" x14ac:dyDescent="0.15">
      <c r="B18" s="618" t="s">
        <v>263</v>
      </c>
      <c r="C18" s="619"/>
      <c r="D18" s="619"/>
      <c r="E18" s="619"/>
      <c r="F18" s="619"/>
      <c r="G18" s="619"/>
      <c r="H18" s="619"/>
      <c r="I18" s="619"/>
      <c r="J18" s="619"/>
      <c r="K18" s="619"/>
      <c r="L18" s="619"/>
      <c r="M18" s="619"/>
      <c r="N18" s="619"/>
      <c r="O18" s="619"/>
      <c r="P18" s="619"/>
      <c r="Q18" s="620"/>
      <c r="R18" s="621">
        <v>1868077</v>
      </c>
      <c r="S18" s="622"/>
      <c r="T18" s="622"/>
      <c r="U18" s="622"/>
      <c r="V18" s="622"/>
      <c r="W18" s="622"/>
      <c r="X18" s="622"/>
      <c r="Y18" s="623"/>
      <c r="Z18" s="624">
        <v>48.7</v>
      </c>
      <c r="AA18" s="624"/>
      <c r="AB18" s="624"/>
      <c r="AC18" s="624"/>
      <c r="AD18" s="625">
        <v>1624211</v>
      </c>
      <c r="AE18" s="625"/>
      <c r="AF18" s="625"/>
      <c r="AG18" s="625"/>
      <c r="AH18" s="625"/>
      <c r="AI18" s="625"/>
      <c r="AJ18" s="625"/>
      <c r="AK18" s="625"/>
      <c r="AL18" s="626">
        <v>78.099999999999994</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228</v>
      </c>
      <c r="BH18" s="622"/>
      <c r="BI18" s="622"/>
      <c r="BJ18" s="622"/>
      <c r="BK18" s="622"/>
      <c r="BL18" s="622"/>
      <c r="BM18" s="622"/>
      <c r="BN18" s="623"/>
      <c r="BO18" s="624" t="s">
        <v>234</v>
      </c>
      <c r="BP18" s="624"/>
      <c r="BQ18" s="624"/>
      <c r="BR18" s="624"/>
      <c r="BS18" s="630" t="s">
        <v>228</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228</v>
      </c>
      <c r="CS18" s="622"/>
      <c r="CT18" s="622"/>
      <c r="CU18" s="622"/>
      <c r="CV18" s="622"/>
      <c r="CW18" s="622"/>
      <c r="CX18" s="622"/>
      <c r="CY18" s="623"/>
      <c r="CZ18" s="624" t="s">
        <v>228</v>
      </c>
      <c r="DA18" s="624"/>
      <c r="DB18" s="624"/>
      <c r="DC18" s="624"/>
      <c r="DD18" s="630" t="s">
        <v>228</v>
      </c>
      <c r="DE18" s="622"/>
      <c r="DF18" s="622"/>
      <c r="DG18" s="622"/>
      <c r="DH18" s="622"/>
      <c r="DI18" s="622"/>
      <c r="DJ18" s="622"/>
      <c r="DK18" s="622"/>
      <c r="DL18" s="622"/>
      <c r="DM18" s="622"/>
      <c r="DN18" s="622"/>
      <c r="DO18" s="622"/>
      <c r="DP18" s="623"/>
      <c r="DQ18" s="630" t="s">
        <v>234</v>
      </c>
      <c r="DR18" s="622"/>
      <c r="DS18" s="622"/>
      <c r="DT18" s="622"/>
      <c r="DU18" s="622"/>
      <c r="DV18" s="622"/>
      <c r="DW18" s="622"/>
      <c r="DX18" s="622"/>
      <c r="DY18" s="622"/>
      <c r="DZ18" s="622"/>
      <c r="EA18" s="622"/>
      <c r="EB18" s="622"/>
      <c r="EC18" s="631"/>
    </row>
    <row r="19" spans="2:133" ht="11.25" customHeight="1" x14ac:dyDescent="0.15">
      <c r="B19" s="618" t="s">
        <v>266</v>
      </c>
      <c r="C19" s="619"/>
      <c r="D19" s="619"/>
      <c r="E19" s="619"/>
      <c r="F19" s="619"/>
      <c r="G19" s="619"/>
      <c r="H19" s="619"/>
      <c r="I19" s="619"/>
      <c r="J19" s="619"/>
      <c r="K19" s="619"/>
      <c r="L19" s="619"/>
      <c r="M19" s="619"/>
      <c r="N19" s="619"/>
      <c r="O19" s="619"/>
      <c r="P19" s="619"/>
      <c r="Q19" s="620"/>
      <c r="R19" s="621">
        <v>1624211</v>
      </c>
      <c r="S19" s="622"/>
      <c r="T19" s="622"/>
      <c r="U19" s="622"/>
      <c r="V19" s="622"/>
      <c r="W19" s="622"/>
      <c r="X19" s="622"/>
      <c r="Y19" s="623"/>
      <c r="Z19" s="624">
        <v>42.3</v>
      </c>
      <c r="AA19" s="624"/>
      <c r="AB19" s="624"/>
      <c r="AC19" s="624"/>
      <c r="AD19" s="625">
        <v>1624211</v>
      </c>
      <c r="AE19" s="625"/>
      <c r="AF19" s="625"/>
      <c r="AG19" s="625"/>
      <c r="AH19" s="625"/>
      <c r="AI19" s="625"/>
      <c r="AJ19" s="625"/>
      <c r="AK19" s="625"/>
      <c r="AL19" s="626">
        <v>78.099999999999994</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t="s">
        <v>234</v>
      </c>
      <c r="BH19" s="622"/>
      <c r="BI19" s="622"/>
      <c r="BJ19" s="622"/>
      <c r="BK19" s="622"/>
      <c r="BL19" s="622"/>
      <c r="BM19" s="622"/>
      <c r="BN19" s="623"/>
      <c r="BO19" s="624" t="s">
        <v>228</v>
      </c>
      <c r="BP19" s="624"/>
      <c r="BQ19" s="624"/>
      <c r="BR19" s="624"/>
      <c r="BS19" s="630" t="s">
        <v>234</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228</v>
      </c>
      <c r="CS19" s="622"/>
      <c r="CT19" s="622"/>
      <c r="CU19" s="622"/>
      <c r="CV19" s="622"/>
      <c r="CW19" s="622"/>
      <c r="CX19" s="622"/>
      <c r="CY19" s="623"/>
      <c r="CZ19" s="624" t="s">
        <v>228</v>
      </c>
      <c r="DA19" s="624"/>
      <c r="DB19" s="624"/>
      <c r="DC19" s="624"/>
      <c r="DD19" s="630" t="s">
        <v>234</v>
      </c>
      <c r="DE19" s="622"/>
      <c r="DF19" s="622"/>
      <c r="DG19" s="622"/>
      <c r="DH19" s="622"/>
      <c r="DI19" s="622"/>
      <c r="DJ19" s="622"/>
      <c r="DK19" s="622"/>
      <c r="DL19" s="622"/>
      <c r="DM19" s="622"/>
      <c r="DN19" s="622"/>
      <c r="DO19" s="622"/>
      <c r="DP19" s="623"/>
      <c r="DQ19" s="630" t="s">
        <v>228</v>
      </c>
      <c r="DR19" s="622"/>
      <c r="DS19" s="622"/>
      <c r="DT19" s="622"/>
      <c r="DU19" s="622"/>
      <c r="DV19" s="622"/>
      <c r="DW19" s="622"/>
      <c r="DX19" s="622"/>
      <c r="DY19" s="622"/>
      <c r="DZ19" s="622"/>
      <c r="EA19" s="622"/>
      <c r="EB19" s="622"/>
      <c r="EC19" s="631"/>
    </row>
    <row r="20" spans="2:133" ht="11.25" customHeight="1" x14ac:dyDescent="0.15">
      <c r="B20" s="618" t="s">
        <v>269</v>
      </c>
      <c r="C20" s="619"/>
      <c r="D20" s="619"/>
      <c r="E20" s="619"/>
      <c r="F20" s="619"/>
      <c r="G20" s="619"/>
      <c r="H20" s="619"/>
      <c r="I20" s="619"/>
      <c r="J20" s="619"/>
      <c r="K20" s="619"/>
      <c r="L20" s="619"/>
      <c r="M20" s="619"/>
      <c r="N20" s="619"/>
      <c r="O20" s="619"/>
      <c r="P20" s="619"/>
      <c r="Q20" s="620"/>
      <c r="R20" s="621">
        <v>243866</v>
      </c>
      <c r="S20" s="622"/>
      <c r="T20" s="622"/>
      <c r="U20" s="622"/>
      <c r="V20" s="622"/>
      <c r="W20" s="622"/>
      <c r="X20" s="622"/>
      <c r="Y20" s="623"/>
      <c r="Z20" s="624">
        <v>6.4</v>
      </c>
      <c r="AA20" s="624"/>
      <c r="AB20" s="624"/>
      <c r="AC20" s="624"/>
      <c r="AD20" s="625" t="s">
        <v>228</v>
      </c>
      <c r="AE20" s="625"/>
      <c r="AF20" s="625"/>
      <c r="AG20" s="625"/>
      <c r="AH20" s="625"/>
      <c r="AI20" s="625"/>
      <c r="AJ20" s="625"/>
      <c r="AK20" s="625"/>
      <c r="AL20" s="626" t="s">
        <v>234</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t="s">
        <v>228</v>
      </c>
      <c r="BH20" s="622"/>
      <c r="BI20" s="622"/>
      <c r="BJ20" s="622"/>
      <c r="BK20" s="622"/>
      <c r="BL20" s="622"/>
      <c r="BM20" s="622"/>
      <c r="BN20" s="623"/>
      <c r="BO20" s="624" t="s">
        <v>234</v>
      </c>
      <c r="BP20" s="624"/>
      <c r="BQ20" s="624"/>
      <c r="BR20" s="624"/>
      <c r="BS20" s="630" t="s">
        <v>234</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3565892</v>
      </c>
      <c r="CS20" s="622"/>
      <c r="CT20" s="622"/>
      <c r="CU20" s="622"/>
      <c r="CV20" s="622"/>
      <c r="CW20" s="622"/>
      <c r="CX20" s="622"/>
      <c r="CY20" s="623"/>
      <c r="CZ20" s="624">
        <v>100</v>
      </c>
      <c r="DA20" s="624"/>
      <c r="DB20" s="624"/>
      <c r="DC20" s="624"/>
      <c r="DD20" s="630">
        <v>633719</v>
      </c>
      <c r="DE20" s="622"/>
      <c r="DF20" s="622"/>
      <c r="DG20" s="622"/>
      <c r="DH20" s="622"/>
      <c r="DI20" s="622"/>
      <c r="DJ20" s="622"/>
      <c r="DK20" s="622"/>
      <c r="DL20" s="622"/>
      <c r="DM20" s="622"/>
      <c r="DN20" s="622"/>
      <c r="DO20" s="622"/>
      <c r="DP20" s="623"/>
      <c r="DQ20" s="630">
        <v>2371712</v>
      </c>
      <c r="DR20" s="622"/>
      <c r="DS20" s="622"/>
      <c r="DT20" s="622"/>
      <c r="DU20" s="622"/>
      <c r="DV20" s="622"/>
      <c r="DW20" s="622"/>
      <c r="DX20" s="622"/>
      <c r="DY20" s="622"/>
      <c r="DZ20" s="622"/>
      <c r="EA20" s="622"/>
      <c r="EB20" s="622"/>
      <c r="EC20" s="631"/>
    </row>
    <row r="21" spans="2:133" ht="11.25" customHeight="1" x14ac:dyDescent="0.15">
      <c r="B21" s="618" t="s">
        <v>272</v>
      </c>
      <c r="C21" s="619"/>
      <c r="D21" s="619"/>
      <c r="E21" s="619"/>
      <c r="F21" s="619"/>
      <c r="G21" s="619"/>
      <c r="H21" s="619"/>
      <c r="I21" s="619"/>
      <c r="J21" s="619"/>
      <c r="K21" s="619"/>
      <c r="L21" s="619"/>
      <c r="M21" s="619"/>
      <c r="N21" s="619"/>
      <c r="O21" s="619"/>
      <c r="P21" s="619"/>
      <c r="Q21" s="620"/>
      <c r="R21" s="621" t="s">
        <v>234</v>
      </c>
      <c r="S21" s="622"/>
      <c r="T21" s="622"/>
      <c r="U21" s="622"/>
      <c r="V21" s="622"/>
      <c r="W21" s="622"/>
      <c r="X21" s="622"/>
      <c r="Y21" s="623"/>
      <c r="Z21" s="624" t="s">
        <v>234</v>
      </c>
      <c r="AA21" s="624"/>
      <c r="AB21" s="624"/>
      <c r="AC21" s="624"/>
      <c r="AD21" s="625" t="s">
        <v>234</v>
      </c>
      <c r="AE21" s="625"/>
      <c r="AF21" s="625"/>
      <c r="AG21" s="625"/>
      <c r="AH21" s="625"/>
      <c r="AI21" s="625"/>
      <c r="AJ21" s="625"/>
      <c r="AK21" s="625"/>
      <c r="AL21" s="626" t="s">
        <v>234</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228</v>
      </c>
      <c r="BH21" s="622"/>
      <c r="BI21" s="622"/>
      <c r="BJ21" s="622"/>
      <c r="BK21" s="622"/>
      <c r="BL21" s="622"/>
      <c r="BM21" s="622"/>
      <c r="BN21" s="623"/>
      <c r="BO21" s="624" t="s">
        <v>234</v>
      </c>
      <c r="BP21" s="624"/>
      <c r="BQ21" s="624"/>
      <c r="BR21" s="624"/>
      <c r="BS21" s="630" t="s">
        <v>234</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274</v>
      </c>
      <c r="C22" s="619"/>
      <c r="D22" s="619"/>
      <c r="E22" s="619"/>
      <c r="F22" s="619"/>
      <c r="G22" s="619"/>
      <c r="H22" s="619"/>
      <c r="I22" s="619"/>
      <c r="J22" s="619"/>
      <c r="K22" s="619"/>
      <c r="L22" s="619"/>
      <c r="M22" s="619"/>
      <c r="N22" s="619"/>
      <c r="O22" s="619"/>
      <c r="P22" s="619"/>
      <c r="Q22" s="620"/>
      <c r="R22" s="621">
        <v>2321639</v>
      </c>
      <c r="S22" s="622"/>
      <c r="T22" s="622"/>
      <c r="U22" s="622"/>
      <c r="V22" s="622"/>
      <c r="W22" s="622"/>
      <c r="X22" s="622"/>
      <c r="Y22" s="623"/>
      <c r="Z22" s="624">
        <v>60.5</v>
      </c>
      <c r="AA22" s="624"/>
      <c r="AB22" s="624"/>
      <c r="AC22" s="624"/>
      <c r="AD22" s="625">
        <v>2077773</v>
      </c>
      <c r="AE22" s="625"/>
      <c r="AF22" s="625"/>
      <c r="AG22" s="625"/>
      <c r="AH22" s="625"/>
      <c r="AI22" s="625"/>
      <c r="AJ22" s="625"/>
      <c r="AK22" s="625"/>
      <c r="AL22" s="626">
        <v>99.9</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228</v>
      </c>
      <c r="BH22" s="622"/>
      <c r="BI22" s="622"/>
      <c r="BJ22" s="622"/>
      <c r="BK22" s="622"/>
      <c r="BL22" s="622"/>
      <c r="BM22" s="622"/>
      <c r="BN22" s="623"/>
      <c r="BO22" s="624" t="s">
        <v>234</v>
      </c>
      <c r="BP22" s="624"/>
      <c r="BQ22" s="624"/>
      <c r="BR22" s="624"/>
      <c r="BS22" s="630" t="s">
        <v>228</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277</v>
      </c>
      <c r="C23" s="619"/>
      <c r="D23" s="619"/>
      <c r="E23" s="619"/>
      <c r="F23" s="619"/>
      <c r="G23" s="619"/>
      <c r="H23" s="619"/>
      <c r="I23" s="619"/>
      <c r="J23" s="619"/>
      <c r="K23" s="619"/>
      <c r="L23" s="619"/>
      <c r="M23" s="619"/>
      <c r="N23" s="619"/>
      <c r="O23" s="619"/>
      <c r="P23" s="619"/>
      <c r="Q23" s="620"/>
      <c r="R23" s="621" t="s">
        <v>228</v>
      </c>
      <c r="S23" s="622"/>
      <c r="T23" s="622"/>
      <c r="U23" s="622"/>
      <c r="V23" s="622"/>
      <c r="W23" s="622"/>
      <c r="X23" s="622"/>
      <c r="Y23" s="623"/>
      <c r="Z23" s="624" t="s">
        <v>228</v>
      </c>
      <c r="AA23" s="624"/>
      <c r="AB23" s="624"/>
      <c r="AC23" s="624"/>
      <c r="AD23" s="625" t="s">
        <v>234</v>
      </c>
      <c r="AE23" s="625"/>
      <c r="AF23" s="625"/>
      <c r="AG23" s="625"/>
      <c r="AH23" s="625"/>
      <c r="AI23" s="625"/>
      <c r="AJ23" s="625"/>
      <c r="AK23" s="625"/>
      <c r="AL23" s="626" t="s">
        <v>234</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234</v>
      </c>
      <c r="BH23" s="622"/>
      <c r="BI23" s="622"/>
      <c r="BJ23" s="622"/>
      <c r="BK23" s="622"/>
      <c r="BL23" s="622"/>
      <c r="BM23" s="622"/>
      <c r="BN23" s="623"/>
      <c r="BO23" s="624" t="s">
        <v>234</v>
      </c>
      <c r="BP23" s="624"/>
      <c r="BQ23" s="624"/>
      <c r="BR23" s="624"/>
      <c r="BS23" s="630" t="s">
        <v>234</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x14ac:dyDescent="0.15">
      <c r="B24" s="618" t="s">
        <v>284</v>
      </c>
      <c r="C24" s="619"/>
      <c r="D24" s="619"/>
      <c r="E24" s="619"/>
      <c r="F24" s="619"/>
      <c r="G24" s="619"/>
      <c r="H24" s="619"/>
      <c r="I24" s="619"/>
      <c r="J24" s="619"/>
      <c r="K24" s="619"/>
      <c r="L24" s="619"/>
      <c r="M24" s="619"/>
      <c r="N24" s="619"/>
      <c r="O24" s="619"/>
      <c r="P24" s="619"/>
      <c r="Q24" s="620"/>
      <c r="R24" s="621">
        <v>8726</v>
      </c>
      <c r="S24" s="622"/>
      <c r="T24" s="622"/>
      <c r="U24" s="622"/>
      <c r="V24" s="622"/>
      <c r="W24" s="622"/>
      <c r="X24" s="622"/>
      <c r="Y24" s="623"/>
      <c r="Z24" s="624">
        <v>0.2</v>
      </c>
      <c r="AA24" s="624"/>
      <c r="AB24" s="624"/>
      <c r="AC24" s="624"/>
      <c r="AD24" s="625" t="s">
        <v>228</v>
      </c>
      <c r="AE24" s="625"/>
      <c r="AF24" s="625"/>
      <c r="AG24" s="625"/>
      <c r="AH24" s="625"/>
      <c r="AI24" s="625"/>
      <c r="AJ24" s="625"/>
      <c r="AK24" s="625"/>
      <c r="AL24" s="626" t="s">
        <v>228</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228</v>
      </c>
      <c r="BH24" s="622"/>
      <c r="BI24" s="622"/>
      <c r="BJ24" s="622"/>
      <c r="BK24" s="622"/>
      <c r="BL24" s="622"/>
      <c r="BM24" s="622"/>
      <c r="BN24" s="623"/>
      <c r="BO24" s="624" t="s">
        <v>234</v>
      </c>
      <c r="BP24" s="624"/>
      <c r="BQ24" s="624"/>
      <c r="BR24" s="624"/>
      <c r="BS24" s="630" t="s">
        <v>234</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1051505</v>
      </c>
      <c r="CS24" s="611"/>
      <c r="CT24" s="611"/>
      <c r="CU24" s="611"/>
      <c r="CV24" s="611"/>
      <c r="CW24" s="611"/>
      <c r="CX24" s="611"/>
      <c r="CY24" s="612"/>
      <c r="CZ24" s="615">
        <v>29.5</v>
      </c>
      <c r="DA24" s="616"/>
      <c r="DB24" s="616"/>
      <c r="DC24" s="635"/>
      <c r="DD24" s="654">
        <v>834769</v>
      </c>
      <c r="DE24" s="611"/>
      <c r="DF24" s="611"/>
      <c r="DG24" s="611"/>
      <c r="DH24" s="611"/>
      <c r="DI24" s="611"/>
      <c r="DJ24" s="611"/>
      <c r="DK24" s="612"/>
      <c r="DL24" s="654">
        <v>812820</v>
      </c>
      <c r="DM24" s="611"/>
      <c r="DN24" s="611"/>
      <c r="DO24" s="611"/>
      <c r="DP24" s="611"/>
      <c r="DQ24" s="611"/>
      <c r="DR24" s="611"/>
      <c r="DS24" s="611"/>
      <c r="DT24" s="611"/>
      <c r="DU24" s="611"/>
      <c r="DV24" s="612"/>
      <c r="DW24" s="615">
        <v>39.1</v>
      </c>
      <c r="DX24" s="616"/>
      <c r="DY24" s="616"/>
      <c r="DZ24" s="616"/>
      <c r="EA24" s="616"/>
      <c r="EB24" s="616"/>
      <c r="EC24" s="617"/>
    </row>
    <row r="25" spans="2:133" ht="11.25" customHeight="1" x14ac:dyDescent="0.15">
      <c r="B25" s="618" t="s">
        <v>287</v>
      </c>
      <c r="C25" s="619"/>
      <c r="D25" s="619"/>
      <c r="E25" s="619"/>
      <c r="F25" s="619"/>
      <c r="G25" s="619"/>
      <c r="H25" s="619"/>
      <c r="I25" s="619"/>
      <c r="J25" s="619"/>
      <c r="K25" s="619"/>
      <c r="L25" s="619"/>
      <c r="M25" s="619"/>
      <c r="N25" s="619"/>
      <c r="O25" s="619"/>
      <c r="P25" s="619"/>
      <c r="Q25" s="620"/>
      <c r="R25" s="621">
        <v>23764</v>
      </c>
      <c r="S25" s="622"/>
      <c r="T25" s="622"/>
      <c r="U25" s="622"/>
      <c r="V25" s="622"/>
      <c r="W25" s="622"/>
      <c r="X25" s="622"/>
      <c r="Y25" s="623"/>
      <c r="Z25" s="624">
        <v>0.6</v>
      </c>
      <c r="AA25" s="624"/>
      <c r="AB25" s="624"/>
      <c r="AC25" s="624"/>
      <c r="AD25" s="625">
        <v>749</v>
      </c>
      <c r="AE25" s="625"/>
      <c r="AF25" s="625"/>
      <c r="AG25" s="625"/>
      <c r="AH25" s="625"/>
      <c r="AI25" s="625"/>
      <c r="AJ25" s="625"/>
      <c r="AK25" s="625"/>
      <c r="AL25" s="626">
        <v>0</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234</v>
      </c>
      <c r="BH25" s="622"/>
      <c r="BI25" s="622"/>
      <c r="BJ25" s="622"/>
      <c r="BK25" s="622"/>
      <c r="BL25" s="622"/>
      <c r="BM25" s="622"/>
      <c r="BN25" s="623"/>
      <c r="BO25" s="624" t="s">
        <v>228</v>
      </c>
      <c r="BP25" s="624"/>
      <c r="BQ25" s="624"/>
      <c r="BR25" s="624"/>
      <c r="BS25" s="630" t="s">
        <v>234</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580248</v>
      </c>
      <c r="CS25" s="657"/>
      <c r="CT25" s="657"/>
      <c r="CU25" s="657"/>
      <c r="CV25" s="657"/>
      <c r="CW25" s="657"/>
      <c r="CX25" s="657"/>
      <c r="CY25" s="658"/>
      <c r="CZ25" s="626">
        <v>16.3</v>
      </c>
      <c r="DA25" s="655"/>
      <c r="DB25" s="655"/>
      <c r="DC25" s="659"/>
      <c r="DD25" s="630">
        <v>525633</v>
      </c>
      <c r="DE25" s="657"/>
      <c r="DF25" s="657"/>
      <c r="DG25" s="657"/>
      <c r="DH25" s="657"/>
      <c r="DI25" s="657"/>
      <c r="DJ25" s="657"/>
      <c r="DK25" s="658"/>
      <c r="DL25" s="630">
        <v>505743</v>
      </c>
      <c r="DM25" s="657"/>
      <c r="DN25" s="657"/>
      <c r="DO25" s="657"/>
      <c r="DP25" s="657"/>
      <c r="DQ25" s="657"/>
      <c r="DR25" s="657"/>
      <c r="DS25" s="657"/>
      <c r="DT25" s="657"/>
      <c r="DU25" s="657"/>
      <c r="DV25" s="658"/>
      <c r="DW25" s="626">
        <v>24.3</v>
      </c>
      <c r="DX25" s="655"/>
      <c r="DY25" s="655"/>
      <c r="DZ25" s="655"/>
      <c r="EA25" s="655"/>
      <c r="EB25" s="655"/>
      <c r="EC25" s="656"/>
    </row>
    <row r="26" spans="2:133" ht="11.25" customHeight="1" x14ac:dyDescent="0.15">
      <c r="B26" s="618" t="s">
        <v>290</v>
      </c>
      <c r="C26" s="619"/>
      <c r="D26" s="619"/>
      <c r="E26" s="619"/>
      <c r="F26" s="619"/>
      <c r="G26" s="619"/>
      <c r="H26" s="619"/>
      <c r="I26" s="619"/>
      <c r="J26" s="619"/>
      <c r="K26" s="619"/>
      <c r="L26" s="619"/>
      <c r="M26" s="619"/>
      <c r="N26" s="619"/>
      <c r="O26" s="619"/>
      <c r="P26" s="619"/>
      <c r="Q26" s="620"/>
      <c r="R26" s="621">
        <v>11808</v>
      </c>
      <c r="S26" s="622"/>
      <c r="T26" s="622"/>
      <c r="U26" s="622"/>
      <c r="V26" s="622"/>
      <c r="W26" s="622"/>
      <c r="X26" s="622"/>
      <c r="Y26" s="623"/>
      <c r="Z26" s="624">
        <v>0.3</v>
      </c>
      <c r="AA26" s="624"/>
      <c r="AB26" s="624"/>
      <c r="AC26" s="624"/>
      <c r="AD26" s="625" t="s">
        <v>131</v>
      </c>
      <c r="AE26" s="625"/>
      <c r="AF26" s="625"/>
      <c r="AG26" s="625"/>
      <c r="AH26" s="625"/>
      <c r="AI26" s="625"/>
      <c r="AJ26" s="625"/>
      <c r="AK26" s="625"/>
      <c r="AL26" s="626" t="s">
        <v>228</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234</v>
      </c>
      <c r="BH26" s="622"/>
      <c r="BI26" s="622"/>
      <c r="BJ26" s="622"/>
      <c r="BK26" s="622"/>
      <c r="BL26" s="622"/>
      <c r="BM26" s="622"/>
      <c r="BN26" s="623"/>
      <c r="BO26" s="624" t="s">
        <v>234</v>
      </c>
      <c r="BP26" s="624"/>
      <c r="BQ26" s="624"/>
      <c r="BR26" s="624"/>
      <c r="BS26" s="630" t="s">
        <v>234</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299278</v>
      </c>
      <c r="CS26" s="622"/>
      <c r="CT26" s="622"/>
      <c r="CU26" s="622"/>
      <c r="CV26" s="622"/>
      <c r="CW26" s="622"/>
      <c r="CX26" s="622"/>
      <c r="CY26" s="623"/>
      <c r="CZ26" s="626">
        <v>8.4</v>
      </c>
      <c r="DA26" s="655"/>
      <c r="DB26" s="655"/>
      <c r="DC26" s="659"/>
      <c r="DD26" s="630">
        <v>267761</v>
      </c>
      <c r="DE26" s="622"/>
      <c r="DF26" s="622"/>
      <c r="DG26" s="622"/>
      <c r="DH26" s="622"/>
      <c r="DI26" s="622"/>
      <c r="DJ26" s="622"/>
      <c r="DK26" s="623"/>
      <c r="DL26" s="630" t="s">
        <v>234</v>
      </c>
      <c r="DM26" s="622"/>
      <c r="DN26" s="622"/>
      <c r="DO26" s="622"/>
      <c r="DP26" s="622"/>
      <c r="DQ26" s="622"/>
      <c r="DR26" s="622"/>
      <c r="DS26" s="622"/>
      <c r="DT26" s="622"/>
      <c r="DU26" s="622"/>
      <c r="DV26" s="623"/>
      <c r="DW26" s="626" t="s">
        <v>234</v>
      </c>
      <c r="DX26" s="655"/>
      <c r="DY26" s="655"/>
      <c r="DZ26" s="655"/>
      <c r="EA26" s="655"/>
      <c r="EB26" s="655"/>
      <c r="EC26" s="656"/>
    </row>
    <row r="27" spans="2:133" ht="11.25" customHeight="1" x14ac:dyDescent="0.15">
      <c r="B27" s="618" t="s">
        <v>293</v>
      </c>
      <c r="C27" s="619"/>
      <c r="D27" s="619"/>
      <c r="E27" s="619"/>
      <c r="F27" s="619"/>
      <c r="G27" s="619"/>
      <c r="H27" s="619"/>
      <c r="I27" s="619"/>
      <c r="J27" s="619"/>
      <c r="K27" s="619"/>
      <c r="L27" s="619"/>
      <c r="M27" s="619"/>
      <c r="N27" s="619"/>
      <c r="O27" s="619"/>
      <c r="P27" s="619"/>
      <c r="Q27" s="620"/>
      <c r="R27" s="621">
        <v>265736</v>
      </c>
      <c r="S27" s="622"/>
      <c r="T27" s="622"/>
      <c r="U27" s="622"/>
      <c r="V27" s="622"/>
      <c r="W27" s="622"/>
      <c r="X27" s="622"/>
      <c r="Y27" s="623"/>
      <c r="Z27" s="624">
        <v>6.9</v>
      </c>
      <c r="AA27" s="624"/>
      <c r="AB27" s="624"/>
      <c r="AC27" s="624"/>
      <c r="AD27" s="625" t="s">
        <v>228</v>
      </c>
      <c r="AE27" s="625"/>
      <c r="AF27" s="625"/>
      <c r="AG27" s="625"/>
      <c r="AH27" s="625"/>
      <c r="AI27" s="625"/>
      <c r="AJ27" s="625"/>
      <c r="AK27" s="625"/>
      <c r="AL27" s="626" t="s">
        <v>228</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350418</v>
      </c>
      <c r="BH27" s="622"/>
      <c r="BI27" s="622"/>
      <c r="BJ27" s="622"/>
      <c r="BK27" s="622"/>
      <c r="BL27" s="622"/>
      <c r="BM27" s="622"/>
      <c r="BN27" s="623"/>
      <c r="BO27" s="624">
        <v>100</v>
      </c>
      <c r="BP27" s="624"/>
      <c r="BQ27" s="624"/>
      <c r="BR27" s="624"/>
      <c r="BS27" s="630">
        <v>14977</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235461</v>
      </c>
      <c r="CS27" s="657"/>
      <c r="CT27" s="657"/>
      <c r="CU27" s="657"/>
      <c r="CV27" s="657"/>
      <c r="CW27" s="657"/>
      <c r="CX27" s="657"/>
      <c r="CY27" s="658"/>
      <c r="CZ27" s="626">
        <v>6.6</v>
      </c>
      <c r="DA27" s="655"/>
      <c r="DB27" s="655"/>
      <c r="DC27" s="659"/>
      <c r="DD27" s="630">
        <v>75482</v>
      </c>
      <c r="DE27" s="657"/>
      <c r="DF27" s="657"/>
      <c r="DG27" s="657"/>
      <c r="DH27" s="657"/>
      <c r="DI27" s="657"/>
      <c r="DJ27" s="657"/>
      <c r="DK27" s="658"/>
      <c r="DL27" s="630">
        <v>73423</v>
      </c>
      <c r="DM27" s="657"/>
      <c r="DN27" s="657"/>
      <c r="DO27" s="657"/>
      <c r="DP27" s="657"/>
      <c r="DQ27" s="657"/>
      <c r="DR27" s="657"/>
      <c r="DS27" s="657"/>
      <c r="DT27" s="657"/>
      <c r="DU27" s="657"/>
      <c r="DV27" s="658"/>
      <c r="DW27" s="626">
        <v>3.5</v>
      </c>
      <c r="DX27" s="655"/>
      <c r="DY27" s="655"/>
      <c r="DZ27" s="655"/>
      <c r="EA27" s="655"/>
      <c r="EB27" s="655"/>
      <c r="EC27" s="656"/>
    </row>
    <row r="28" spans="2:133" ht="11.25" customHeight="1" x14ac:dyDescent="0.15">
      <c r="B28" s="663" t="s">
        <v>296</v>
      </c>
      <c r="C28" s="664"/>
      <c r="D28" s="664"/>
      <c r="E28" s="664"/>
      <c r="F28" s="664"/>
      <c r="G28" s="664"/>
      <c r="H28" s="664"/>
      <c r="I28" s="664"/>
      <c r="J28" s="664"/>
      <c r="K28" s="664"/>
      <c r="L28" s="664"/>
      <c r="M28" s="664"/>
      <c r="N28" s="664"/>
      <c r="O28" s="664"/>
      <c r="P28" s="664"/>
      <c r="Q28" s="665"/>
      <c r="R28" s="621" t="s">
        <v>228</v>
      </c>
      <c r="S28" s="622"/>
      <c r="T28" s="622"/>
      <c r="U28" s="622"/>
      <c r="V28" s="622"/>
      <c r="W28" s="622"/>
      <c r="X28" s="622"/>
      <c r="Y28" s="623"/>
      <c r="Z28" s="624" t="s">
        <v>234</v>
      </c>
      <c r="AA28" s="624"/>
      <c r="AB28" s="624"/>
      <c r="AC28" s="624"/>
      <c r="AD28" s="625" t="s">
        <v>234</v>
      </c>
      <c r="AE28" s="625"/>
      <c r="AF28" s="625"/>
      <c r="AG28" s="625"/>
      <c r="AH28" s="625"/>
      <c r="AI28" s="625"/>
      <c r="AJ28" s="625"/>
      <c r="AK28" s="625"/>
      <c r="AL28" s="626" t="s">
        <v>228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235796</v>
      </c>
      <c r="CS28" s="622"/>
      <c r="CT28" s="622"/>
      <c r="CU28" s="622"/>
      <c r="CV28" s="622"/>
      <c r="CW28" s="622"/>
      <c r="CX28" s="622"/>
      <c r="CY28" s="623"/>
      <c r="CZ28" s="626">
        <v>6.6</v>
      </c>
      <c r="DA28" s="655"/>
      <c r="DB28" s="655"/>
      <c r="DC28" s="659"/>
      <c r="DD28" s="630">
        <v>233654</v>
      </c>
      <c r="DE28" s="622"/>
      <c r="DF28" s="622"/>
      <c r="DG28" s="622"/>
      <c r="DH28" s="622"/>
      <c r="DI28" s="622"/>
      <c r="DJ28" s="622"/>
      <c r="DK28" s="623"/>
      <c r="DL28" s="630">
        <v>233654</v>
      </c>
      <c r="DM28" s="622"/>
      <c r="DN28" s="622"/>
      <c r="DO28" s="622"/>
      <c r="DP28" s="622"/>
      <c r="DQ28" s="622"/>
      <c r="DR28" s="622"/>
      <c r="DS28" s="622"/>
      <c r="DT28" s="622"/>
      <c r="DU28" s="622"/>
      <c r="DV28" s="623"/>
      <c r="DW28" s="626">
        <v>11.2</v>
      </c>
      <c r="DX28" s="655"/>
      <c r="DY28" s="655"/>
      <c r="DZ28" s="655"/>
      <c r="EA28" s="655"/>
      <c r="EB28" s="655"/>
      <c r="EC28" s="656"/>
    </row>
    <row r="29" spans="2:133" ht="11.25" customHeight="1" x14ac:dyDescent="0.15">
      <c r="B29" s="618" t="s">
        <v>298</v>
      </c>
      <c r="C29" s="619"/>
      <c r="D29" s="619"/>
      <c r="E29" s="619"/>
      <c r="F29" s="619"/>
      <c r="G29" s="619"/>
      <c r="H29" s="619"/>
      <c r="I29" s="619"/>
      <c r="J29" s="619"/>
      <c r="K29" s="619"/>
      <c r="L29" s="619"/>
      <c r="M29" s="619"/>
      <c r="N29" s="619"/>
      <c r="O29" s="619"/>
      <c r="P29" s="619"/>
      <c r="Q29" s="620"/>
      <c r="R29" s="621">
        <v>255357</v>
      </c>
      <c r="S29" s="622"/>
      <c r="T29" s="622"/>
      <c r="U29" s="622"/>
      <c r="V29" s="622"/>
      <c r="W29" s="622"/>
      <c r="X29" s="622"/>
      <c r="Y29" s="623"/>
      <c r="Z29" s="624">
        <v>6.7</v>
      </c>
      <c r="AA29" s="624"/>
      <c r="AB29" s="624"/>
      <c r="AC29" s="624"/>
      <c r="AD29" s="625" t="s">
        <v>234</v>
      </c>
      <c r="AE29" s="625"/>
      <c r="AF29" s="625"/>
      <c r="AG29" s="625"/>
      <c r="AH29" s="625"/>
      <c r="AI29" s="625"/>
      <c r="AJ29" s="625"/>
      <c r="AK29" s="625"/>
      <c r="AL29" s="626" t="s">
        <v>228</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63</v>
      </c>
      <c r="CG29" s="637"/>
      <c r="CH29" s="637"/>
      <c r="CI29" s="637"/>
      <c r="CJ29" s="637"/>
      <c r="CK29" s="637"/>
      <c r="CL29" s="637"/>
      <c r="CM29" s="637"/>
      <c r="CN29" s="637"/>
      <c r="CO29" s="637"/>
      <c r="CP29" s="637"/>
      <c r="CQ29" s="638"/>
      <c r="CR29" s="621">
        <v>235796</v>
      </c>
      <c r="CS29" s="657"/>
      <c r="CT29" s="657"/>
      <c r="CU29" s="657"/>
      <c r="CV29" s="657"/>
      <c r="CW29" s="657"/>
      <c r="CX29" s="657"/>
      <c r="CY29" s="658"/>
      <c r="CZ29" s="626">
        <v>6.6</v>
      </c>
      <c r="DA29" s="655"/>
      <c r="DB29" s="655"/>
      <c r="DC29" s="659"/>
      <c r="DD29" s="630">
        <v>233654</v>
      </c>
      <c r="DE29" s="657"/>
      <c r="DF29" s="657"/>
      <c r="DG29" s="657"/>
      <c r="DH29" s="657"/>
      <c r="DI29" s="657"/>
      <c r="DJ29" s="657"/>
      <c r="DK29" s="658"/>
      <c r="DL29" s="630">
        <v>233654</v>
      </c>
      <c r="DM29" s="657"/>
      <c r="DN29" s="657"/>
      <c r="DO29" s="657"/>
      <c r="DP29" s="657"/>
      <c r="DQ29" s="657"/>
      <c r="DR29" s="657"/>
      <c r="DS29" s="657"/>
      <c r="DT29" s="657"/>
      <c r="DU29" s="657"/>
      <c r="DV29" s="658"/>
      <c r="DW29" s="626">
        <v>11.2</v>
      </c>
      <c r="DX29" s="655"/>
      <c r="DY29" s="655"/>
      <c r="DZ29" s="655"/>
      <c r="EA29" s="655"/>
      <c r="EB29" s="655"/>
      <c r="EC29" s="656"/>
    </row>
    <row r="30" spans="2:133" ht="11.25" customHeight="1" x14ac:dyDescent="0.15">
      <c r="B30" s="618" t="s">
        <v>302</v>
      </c>
      <c r="C30" s="619"/>
      <c r="D30" s="619"/>
      <c r="E30" s="619"/>
      <c r="F30" s="619"/>
      <c r="G30" s="619"/>
      <c r="H30" s="619"/>
      <c r="I30" s="619"/>
      <c r="J30" s="619"/>
      <c r="K30" s="619"/>
      <c r="L30" s="619"/>
      <c r="M30" s="619"/>
      <c r="N30" s="619"/>
      <c r="O30" s="619"/>
      <c r="P30" s="619"/>
      <c r="Q30" s="620"/>
      <c r="R30" s="621">
        <v>11752</v>
      </c>
      <c r="S30" s="622"/>
      <c r="T30" s="622"/>
      <c r="U30" s="622"/>
      <c r="V30" s="622"/>
      <c r="W30" s="622"/>
      <c r="X30" s="622"/>
      <c r="Y30" s="623"/>
      <c r="Z30" s="624">
        <v>0.3</v>
      </c>
      <c r="AA30" s="624"/>
      <c r="AB30" s="624"/>
      <c r="AC30" s="624"/>
      <c r="AD30" s="625">
        <v>1860</v>
      </c>
      <c r="AE30" s="625"/>
      <c r="AF30" s="625"/>
      <c r="AG30" s="625"/>
      <c r="AH30" s="625"/>
      <c r="AI30" s="625"/>
      <c r="AJ30" s="625"/>
      <c r="AK30" s="625"/>
      <c r="AL30" s="626">
        <v>0.1</v>
      </c>
      <c r="AM30" s="627"/>
      <c r="AN30" s="627"/>
      <c r="AO30" s="628"/>
      <c r="AP30" s="669" t="s">
        <v>303</v>
      </c>
      <c r="AQ30" s="670"/>
      <c r="AR30" s="670"/>
      <c r="AS30" s="670"/>
      <c r="AT30" s="675" t="s">
        <v>304</v>
      </c>
      <c r="AU30" s="210"/>
      <c r="AV30" s="210"/>
      <c r="AW30" s="210"/>
      <c r="AX30" s="607" t="s">
        <v>182</v>
      </c>
      <c r="AY30" s="608"/>
      <c r="AZ30" s="608"/>
      <c r="BA30" s="608"/>
      <c r="BB30" s="608"/>
      <c r="BC30" s="608"/>
      <c r="BD30" s="608"/>
      <c r="BE30" s="608"/>
      <c r="BF30" s="609"/>
      <c r="BG30" s="681">
        <v>99.6</v>
      </c>
      <c r="BH30" s="682"/>
      <c r="BI30" s="682"/>
      <c r="BJ30" s="682"/>
      <c r="BK30" s="682"/>
      <c r="BL30" s="682"/>
      <c r="BM30" s="616">
        <v>96.1</v>
      </c>
      <c r="BN30" s="682"/>
      <c r="BO30" s="682"/>
      <c r="BP30" s="682"/>
      <c r="BQ30" s="683"/>
      <c r="BR30" s="681">
        <v>99.3</v>
      </c>
      <c r="BS30" s="682"/>
      <c r="BT30" s="682"/>
      <c r="BU30" s="682"/>
      <c r="BV30" s="682"/>
      <c r="BW30" s="682"/>
      <c r="BX30" s="616">
        <v>93.8</v>
      </c>
      <c r="BY30" s="682"/>
      <c r="BZ30" s="682"/>
      <c r="CA30" s="682"/>
      <c r="CB30" s="683"/>
      <c r="CD30" s="686"/>
      <c r="CE30" s="687"/>
      <c r="CF30" s="636" t="s">
        <v>305</v>
      </c>
      <c r="CG30" s="637"/>
      <c r="CH30" s="637"/>
      <c r="CI30" s="637"/>
      <c r="CJ30" s="637"/>
      <c r="CK30" s="637"/>
      <c r="CL30" s="637"/>
      <c r="CM30" s="637"/>
      <c r="CN30" s="637"/>
      <c r="CO30" s="637"/>
      <c r="CP30" s="637"/>
      <c r="CQ30" s="638"/>
      <c r="CR30" s="621">
        <v>223430</v>
      </c>
      <c r="CS30" s="622"/>
      <c r="CT30" s="622"/>
      <c r="CU30" s="622"/>
      <c r="CV30" s="622"/>
      <c r="CW30" s="622"/>
      <c r="CX30" s="622"/>
      <c r="CY30" s="623"/>
      <c r="CZ30" s="626">
        <v>6.3</v>
      </c>
      <c r="DA30" s="655"/>
      <c r="DB30" s="655"/>
      <c r="DC30" s="659"/>
      <c r="DD30" s="630">
        <v>221630</v>
      </c>
      <c r="DE30" s="622"/>
      <c r="DF30" s="622"/>
      <c r="DG30" s="622"/>
      <c r="DH30" s="622"/>
      <c r="DI30" s="622"/>
      <c r="DJ30" s="622"/>
      <c r="DK30" s="623"/>
      <c r="DL30" s="630">
        <v>221630</v>
      </c>
      <c r="DM30" s="622"/>
      <c r="DN30" s="622"/>
      <c r="DO30" s="622"/>
      <c r="DP30" s="622"/>
      <c r="DQ30" s="622"/>
      <c r="DR30" s="622"/>
      <c r="DS30" s="622"/>
      <c r="DT30" s="622"/>
      <c r="DU30" s="622"/>
      <c r="DV30" s="623"/>
      <c r="DW30" s="626">
        <v>10.7</v>
      </c>
      <c r="DX30" s="655"/>
      <c r="DY30" s="655"/>
      <c r="DZ30" s="655"/>
      <c r="EA30" s="655"/>
      <c r="EB30" s="655"/>
      <c r="EC30" s="656"/>
    </row>
    <row r="31" spans="2:133" ht="11.25" customHeight="1" x14ac:dyDescent="0.15">
      <c r="B31" s="618" t="s">
        <v>306</v>
      </c>
      <c r="C31" s="619"/>
      <c r="D31" s="619"/>
      <c r="E31" s="619"/>
      <c r="F31" s="619"/>
      <c r="G31" s="619"/>
      <c r="H31" s="619"/>
      <c r="I31" s="619"/>
      <c r="J31" s="619"/>
      <c r="K31" s="619"/>
      <c r="L31" s="619"/>
      <c r="M31" s="619"/>
      <c r="N31" s="619"/>
      <c r="O31" s="619"/>
      <c r="P31" s="619"/>
      <c r="Q31" s="620"/>
      <c r="R31" s="621">
        <v>3926</v>
      </c>
      <c r="S31" s="622"/>
      <c r="T31" s="622"/>
      <c r="U31" s="622"/>
      <c r="V31" s="622"/>
      <c r="W31" s="622"/>
      <c r="X31" s="622"/>
      <c r="Y31" s="623"/>
      <c r="Z31" s="624">
        <v>0.1</v>
      </c>
      <c r="AA31" s="624"/>
      <c r="AB31" s="624"/>
      <c r="AC31" s="624"/>
      <c r="AD31" s="625" t="s">
        <v>234</v>
      </c>
      <c r="AE31" s="625"/>
      <c r="AF31" s="625"/>
      <c r="AG31" s="625"/>
      <c r="AH31" s="625"/>
      <c r="AI31" s="625"/>
      <c r="AJ31" s="625"/>
      <c r="AK31" s="625"/>
      <c r="AL31" s="626" t="s">
        <v>234</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99.6</v>
      </c>
      <c r="BH31" s="657"/>
      <c r="BI31" s="657"/>
      <c r="BJ31" s="657"/>
      <c r="BK31" s="657"/>
      <c r="BL31" s="657"/>
      <c r="BM31" s="627">
        <v>99.5</v>
      </c>
      <c r="BN31" s="679"/>
      <c r="BO31" s="679"/>
      <c r="BP31" s="679"/>
      <c r="BQ31" s="680"/>
      <c r="BR31" s="678">
        <v>99.8</v>
      </c>
      <c r="BS31" s="657"/>
      <c r="BT31" s="657"/>
      <c r="BU31" s="657"/>
      <c r="BV31" s="657"/>
      <c r="BW31" s="657"/>
      <c r="BX31" s="627">
        <v>99.7</v>
      </c>
      <c r="BY31" s="679"/>
      <c r="BZ31" s="679"/>
      <c r="CA31" s="679"/>
      <c r="CB31" s="680"/>
      <c r="CD31" s="686"/>
      <c r="CE31" s="687"/>
      <c r="CF31" s="636" t="s">
        <v>309</v>
      </c>
      <c r="CG31" s="637"/>
      <c r="CH31" s="637"/>
      <c r="CI31" s="637"/>
      <c r="CJ31" s="637"/>
      <c r="CK31" s="637"/>
      <c r="CL31" s="637"/>
      <c r="CM31" s="637"/>
      <c r="CN31" s="637"/>
      <c r="CO31" s="637"/>
      <c r="CP31" s="637"/>
      <c r="CQ31" s="638"/>
      <c r="CR31" s="621">
        <v>12366</v>
      </c>
      <c r="CS31" s="657"/>
      <c r="CT31" s="657"/>
      <c r="CU31" s="657"/>
      <c r="CV31" s="657"/>
      <c r="CW31" s="657"/>
      <c r="CX31" s="657"/>
      <c r="CY31" s="658"/>
      <c r="CZ31" s="626">
        <v>0.3</v>
      </c>
      <c r="DA31" s="655"/>
      <c r="DB31" s="655"/>
      <c r="DC31" s="659"/>
      <c r="DD31" s="630">
        <v>12024</v>
      </c>
      <c r="DE31" s="657"/>
      <c r="DF31" s="657"/>
      <c r="DG31" s="657"/>
      <c r="DH31" s="657"/>
      <c r="DI31" s="657"/>
      <c r="DJ31" s="657"/>
      <c r="DK31" s="658"/>
      <c r="DL31" s="630">
        <v>12024</v>
      </c>
      <c r="DM31" s="657"/>
      <c r="DN31" s="657"/>
      <c r="DO31" s="657"/>
      <c r="DP31" s="657"/>
      <c r="DQ31" s="657"/>
      <c r="DR31" s="657"/>
      <c r="DS31" s="657"/>
      <c r="DT31" s="657"/>
      <c r="DU31" s="657"/>
      <c r="DV31" s="658"/>
      <c r="DW31" s="626">
        <v>0.6</v>
      </c>
      <c r="DX31" s="655"/>
      <c r="DY31" s="655"/>
      <c r="DZ31" s="655"/>
      <c r="EA31" s="655"/>
      <c r="EB31" s="655"/>
      <c r="EC31" s="656"/>
    </row>
    <row r="32" spans="2:133" ht="11.25" customHeight="1" x14ac:dyDescent="0.15">
      <c r="B32" s="618" t="s">
        <v>310</v>
      </c>
      <c r="C32" s="619"/>
      <c r="D32" s="619"/>
      <c r="E32" s="619"/>
      <c r="F32" s="619"/>
      <c r="G32" s="619"/>
      <c r="H32" s="619"/>
      <c r="I32" s="619"/>
      <c r="J32" s="619"/>
      <c r="K32" s="619"/>
      <c r="L32" s="619"/>
      <c r="M32" s="619"/>
      <c r="N32" s="619"/>
      <c r="O32" s="619"/>
      <c r="P32" s="619"/>
      <c r="Q32" s="620"/>
      <c r="R32" s="621">
        <v>73120</v>
      </c>
      <c r="S32" s="622"/>
      <c r="T32" s="622"/>
      <c r="U32" s="622"/>
      <c r="V32" s="622"/>
      <c r="W32" s="622"/>
      <c r="X32" s="622"/>
      <c r="Y32" s="623"/>
      <c r="Z32" s="624">
        <v>1.9</v>
      </c>
      <c r="AA32" s="624"/>
      <c r="AB32" s="624"/>
      <c r="AC32" s="624"/>
      <c r="AD32" s="625" t="s">
        <v>234</v>
      </c>
      <c r="AE32" s="625"/>
      <c r="AF32" s="625"/>
      <c r="AG32" s="625"/>
      <c r="AH32" s="625"/>
      <c r="AI32" s="625"/>
      <c r="AJ32" s="625"/>
      <c r="AK32" s="625"/>
      <c r="AL32" s="626" t="s">
        <v>234</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99.5</v>
      </c>
      <c r="BH32" s="691"/>
      <c r="BI32" s="691"/>
      <c r="BJ32" s="691"/>
      <c r="BK32" s="691"/>
      <c r="BL32" s="691"/>
      <c r="BM32" s="692">
        <v>93.9</v>
      </c>
      <c r="BN32" s="691"/>
      <c r="BO32" s="691"/>
      <c r="BP32" s="691"/>
      <c r="BQ32" s="693"/>
      <c r="BR32" s="690">
        <v>98.9</v>
      </c>
      <c r="BS32" s="691"/>
      <c r="BT32" s="691"/>
      <c r="BU32" s="691"/>
      <c r="BV32" s="691"/>
      <c r="BW32" s="691"/>
      <c r="BX32" s="692">
        <v>90.3</v>
      </c>
      <c r="BY32" s="691"/>
      <c r="BZ32" s="691"/>
      <c r="CA32" s="691"/>
      <c r="CB32" s="693"/>
      <c r="CD32" s="688"/>
      <c r="CE32" s="689"/>
      <c r="CF32" s="636" t="s">
        <v>312</v>
      </c>
      <c r="CG32" s="637"/>
      <c r="CH32" s="637"/>
      <c r="CI32" s="637"/>
      <c r="CJ32" s="637"/>
      <c r="CK32" s="637"/>
      <c r="CL32" s="637"/>
      <c r="CM32" s="637"/>
      <c r="CN32" s="637"/>
      <c r="CO32" s="637"/>
      <c r="CP32" s="637"/>
      <c r="CQ32" s="638"/>
      <c r="CR32" s="621" t="s">
        <v>228</v>
      </c>
      <c r="CS32" s="622"/>
      <c r="CT32" s="622"/>
      <c r="CU32" s="622"/>
      <c r="CV32" s="622"/>
      <c r="CW32" s="622"/>
      <c r="CX32" s="622"/>
      <c r="CY32" s="623"/>
      <c r="CZ32" s="626" t="s">
        <v>228</v>
      </c>
      <c r="DA32" s="655"/>
      <c r="DB32" s="655"/>
      <c r="DC32" s="659"/>
      <c r="DD32" s="630" t="s">
        <v>228</v>
      </c>
      <c r="DE32" s="622"/>
      <c r="DF32" s="622"/>
      <c r="DG32" s="622"/>
      <c r="DH32" s="622"/>
      <c r="DI32" s="622"/>
      <c r="DJ32" s="622"/>
      <c r="DK32" s="623"/>
      <c r="DL32" s="630" t="s">
        <v>228</v>
      </c>
      <c r="DM32" s="622"/>
      <c r="DN32" s="622"/>
      <c r="DO32" s="622"/>
      <c r="DP32" s="622"/>
      <c r="DQ32" s="622"/>
      <c r="DR32" s="622"/>
      <c r="DS32" s="622"/>
      <c r="DT32" s="622"/>
      <c r="DU32" s="622"/>
      <c r="DV32" s="623"/>
      <c r="DW32" s="626" t="s">
        <v>234</v>
      </c>
      <c r="DX32" s="655"/>
      <c r="DY32" s="655"/>
      <c r="DZ32" s="655"/>
      <c r="EA32" s="655"/>
      <c r="EB32" s="655"/>
      <c r="EC32" s="656"/>
    </row>
    <row r="33" spans="2:133" ht="11.25" customHeight="1" x14ac:dyDescent="0.15">
      <c r="B33" s="618" t="s">
        <v>313</v>
      </c>
      <c r="C33" s="619"/>
      <c r="D33" s="619"/>
      <c r="E33" s="619"/>
      <c r="F33" s="619"/>
      <c r="G33" s="619"/>
      <c r="H33" s="619"/>
      <c r="I33" s="619"/>
      <c r="J33" s="619"/>
      <c r="K33" s="619"/>
      <c r="L33" s="619"/>
      <c r="M33" s="619"/>
      <c r="N33" s="619"/>
      <c r="O33" s="619"/>
      <c r="P33" s="619"/>
      <c r="Q33" s="620"/>
      <c r="R33" s="621">
        <v>238389</v>
      </c>
      <c r="S33" s="622"/>
      <c r="T33" s="622"/>
      <c r="U33" s="622"/>
      <c r="V33" s="622"/>
      <c r="W33" s="622"/>
      <c r="X33" s="622"/>
      <c r="Y33" s="623"/>
      <c r="Z33" s="624">
        <v>6.2</v>
      </c>
      <c r="AA33" s="624"/>
      <c r="AB33" s="624"/>
      <c r="AC33" s="624"/>
      <c r="AD33" s="625" t="s">
        <v>228</v>
      </c>
      <c r="AE33" s="625"/>
      <c r="AF33" s="625"/>
      <c r="AG33" s="625"/>
      <c r="AH33" s="625"/>
      <c r="AI33" s="625"/>
      <c r="AJ33" s="625"/>
      <c r="AK33" s="625"/>
      <c r="AL33" s="626" t="s">
        <v>234</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1879786</v>
      </c>
      <c r="CS33" s="657"/>
      <c r="CT33" s="657"/>
      <c r="CU33" s="657"/>
      <c r="CV33" s="657"/>
      <c r="CW33" s="657"/>
      <c r="CX33" s="657"/>
      <c r="CY33" s="658"/>
      <c r="CZ33" s="626">
        <v>52.7</v>
      </c>
      <c r="DA33" s="655"/>
      <c r="DB33" s="655"/>
      <c r="DC33" s="659"/>
      <c r="DD33" s="630">
        <v>1478288</v>
      </c>
      <c r="DE33" s="657"/>
      <c r="DF33" s="657"/>
      <c r="DG33" s="657"/>
      <c r="DH33" s="657"/>
      <c r="DI33" s="657"/>
      <c r="DJ33" s="657"/>
      <c r="DK33" s="658"/>
      <c r="DL33" s="630">
        <v>927770</v>
      </c>
      <c r="DM33" s="657"/>
      <c r="DN33" s="657"/>
      <c r="DO33" s="657"/>
      <c r="DP33" s="657"/>
      <c r="DQ33" s="657"/>
      <c r="DR33" s="657"/>
      <c r="DS33" s="657"/>
      <c r="DT33" s="657"/>
      <c r="DU33" s="657"/>
      <c r="DV33" s="658"/>
      <c r="DW33" s="626">
        <v>44.6</v>
      </c>
      <c r="DX33" s="655"/>
      <c r="DY33" s="655"/>
      <c r="DZ33" s="655"/>
      <c r="EA33" s="655"/>
      <c r="EB33" s="655"/>
      <c r="EC33" s="656"/>
    </row>
    <row r="34" spans="2:133" ht="11.25" customHeight="1" x14ac:dyDescent="0.15">
      <c r="B34" s="618" t="s">
        <v>315</v>
      </c>
      <c r="C34" s="619"/>
      <c r="D34" s="619"/>
      <c r="E34" s="619"/>
      <c r="F34" s="619"/>
      <c r="G34" s="619"/>
      <c r="H34" s="619"/>
      <c r="I34" s="619"/>
      <c r="J34" s="619"/>
      <c r="K34" s="619"/>
      <c r="L34" s="619"/>
      <c r="M34" s="619"/>
      <c r="N34" s="619"/>
      <c r="O34" s="619"/>
      <c r="P34" s="619"/>
      <c r="Q34" s="620"/>
      <c r="R34" s="621">
        <v>19922</v>
      </c>
      <c r="S34" s="622"/>
      <c r="T34" s="622"/>
      <c r="U34" s="622"/>
      <c r="V34" s="622"/>
      <c r="W34" s="622"/>
      <c r="X34" s="622"/>
      <c r="Y34" s="623"/>
      <c r="Z34" s="624">
        <v>0.5</v>
      </c>
      <c r="AA34" s="624"/>
      <c r="AB34" s="624"/>
      <c r="AC34" s="624"/>
      <c r="AD34" s="625">
        <v>38</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407388</v>
      </c>
      <c r="CS34" s="622"/>
      <c r="CT34" s="622"/>
      <c r="CU34" s="622"/>
      <c r="CV34" s="622"/>
      <c r="CW34" s="622"/>
      <c r="CX34" s="622"/>
      <c r="CY34" s="623"/>
      <c r="CZ34" s="626">
        <v>11.4</v>
      </c>
      <c r="DA34" s="655"/>
      <c r="DB34" s="655"/>
      <c r="DC34" s="659"/>
      <c r="DD34" s="630">
        <v>285914</v>
      </c>
      <c r="DE34" s="622"/>
      <c r="DF34" s="622"/>
      <c r="DG34" s="622"/>
      <c r="DH34" s="622"/>
      <c r="DI34" s="622"/>
      <c r="DJ34" s="622"/>
      <c r="DK34" s="623"/>
      <c r="DL34" s="630">
        <v>212366</v>
      </c>
      <c r="DM34" s="622"/>
      <c r="DN34" s="622"/>
      <c r="DO34" s="622"/>
      <c r="DP34" s="622"/>
      <c r="DQ34" s="622"/>
      <c r="DR34" s="622"/>
      <c r="DS34" s="622"/>
      <c r="DT34" s="622"/>
      <c r="DU34" s="622"/>
      <c r="DV34" s="623"/>
      <c r="DW34" s="626">
        <v>10.199999999999999</v>
      </c>
      <c r="DX34" s="655"/>
      <c r="DY34" s="655"/>
      <c r="DZ34" s="655"/>
      <c r="EA34" s="655"/>
      <c r="EB34" s="655"/>
      <c r="EC34" s="656"/>
    </row>
    <row r="35" spans="2:133" ht="11.25" customHeight="1" x14ac:dyDescent="0.15">
      <c r="B35" s="618" t="s">
        <v>319</v>
      </c>
      <c r="C35" s="619"/>
      <c r="D35" s="619"/>
      <c r="E35" s="619"/>
      <c r="F35" s="619"/>
      <c r="G35" s="619"/>
      <c r="H35" s="619"/>
      <c r="I35" s="619"/>
      <c r="J35" s="619"/>
      <c r="K35" s="619"/>
      <c r="L35" s="619"/>
      <c r="M35" s="619"/>
      <c r="N35" s="619"/>
      <c r="O35" s="619"/>
      <c r="P35" s="619"/>
      <c r="Q35" s="620"/>
      <c r="R35" s="621">
        <v>603400</v>
      </c>
      <c r="S35" s="622"/>
      <c r="T35" s="622"/>
      <c r="U35" s="622"/>
      <c r="V35" s="622"/>
      <c r="W35" s="622"/>
      <c r="X35" s="622"/>
      <c r="Y35" s="623"/>
      <c r="Z35" s="624">
        <v>15.7</v>
      </c>
      <c r="AA35" s="624"/>
      <c r="AB35" s="624"/>
      <c r="AC35" s="624"/>
      <c r="AD35" s="625" t="s">
        <v>131</v>
      </c>
      <c r="AE35" s="625"/>
      <c r="AF35" s="625"/>
      <c r="AG35" s="625"/>
      <c r="AH35" s="625"/>
      <c r="AI35" s="625"/>
      <c r="AJ35" s="625"/>
      <c r="AK35" s="625"/>
      <c r="AL35" s="626" t="s">
        <v>228</v>
      </c>
      <c r="AM35" s="627"/>
      <c r="AN35" s="627"/>
      <c r="AO35" s="628"/>
      <c r="AP35" s="214"/>
      <c r="AQ35" s="694" t="s">
        <v>320</v>
      </c>
      <c r="AR35" s="695"/>
      <c r="AS35" s="695"/>
      <c r="AT35" s="695"/>
      <c r="AU35" s="695"/>
      <c r="AV35" s="695"/>
      <c r="AW35" s="695"/>
      <c r="AX35" s="695"/>
      <c r="AY35" s="696"/>
      <c r="AZ35" s="610">
        <v>684063</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46767</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46252</v>
      </c>
      <c r="CS35" s="657"/>
      <c r="CT35" s="657"/>
      <c r="CU35" s="657"/>
      <c r="CV35" s="657"/>
      <c r="CW35" s="657"/>
      <c r="CX35" s="657"/>
      <c r="CY35" s="658"/>
      <c r="CZ35" s="626">
        <v>1.3</v>
      </c>
      <c r="DA35" s="655"/>
      <c r="DB35" s="655"/>
      <c r="DC35" s="659"/>
      <c r="DD35" s="630">
        <v>41129</v>
      </c>
      <c r="DE35" s="657"/>
      <c r="DF35" s="657"/>
      <c r="DG35" s="657"/>
      <c r="DH35" s="657"/>
      <c r="DI35" s="657"/>
      <c r="DJ35" s="657"/>
      <c r="DK35" s="658"/>
      <c r="DL35" s="630">
        <v>23799</v>
      </c>
      <c r="DM35" s="657"/>
      <c r="DN35" s="657"/>
      <c r="DO35" s="657"/>
      <c r="DP35" s="657"/>
      <c r="DQ35" s="657"/>
      <c r="DR35" s="657"/>
      <c r="DS35" s="657"/>
      <c r="DT35" s="657"/>
      <c r="DU35" s="657"/>
      <c r="DV35" s="658"/>
      <c r="DW35" s="626">
        <v>1.1000000000000001</v>
      </c>
      <c r="DX35" s="655"/>
      <c r="DY35" s="655"/>
      <c r="DZ35" s="655"/>
      <c r="EA35" s="655"/>
      <c r="EB35" s="655"/>
      <c r="EC35" s="656"/>
    </row>
    <row r="36" spans="2:133" ht="11.25" customHeight="1" x14ac:dyDescent="0.15">
      <c r="B36" s="618" t="s">
        <v>323</v>
      </c>
      <c r="C36" s="619"/>
      <c r="D36" s="619"/>
      <c r="E36" s="619"/>
      <c r="F36" s="619"/>
      <c r="G36" s="619"/>
      <c r="H36" s="619"/>
      <c r="I36" s="619"/>
      <c r="J36" s="619"/>
      <c r="K36" s="619"/>
      <c r="L36" s="619"/>
      <c r="M36" s="619"/>
      <c r="N36" s="619"/>
      <c r="O36" s="619"/>
      <c r="P36" s="619"/>
      <c r="Q36" s="620"/>
      <c r="R36" s="621" t="s">
        <v>228</v>
      </c>
      <c r="S36" s="622"/>
      <c r="T36" s="622"/>
      <c r="U36" s="622"/>
      <c r="V36" s="622"/>
      <c r="W36" s="622"/>
      <c r="X36" s="622"/>
      <c r="Y36" s="623"/>
      <c r="Z36" s="624" t="s">
        <v>234</v>
      </c>
      <c r="AA36" s="624"/>
      <c r="AB36" s="624"/>
      <c r="AC36" s="624"/>
      <c r="AD36" s="625" t="s">
        <v>228</v>
      </c>
      <c r="AE36" s="625"/>
      <c r="AF36" s="625"/>
      <c r="AG36" s="625"/>
      <c r="AH36" s="625"/>
      <c r="AI36" s="625"/>
      <c r="AJ36" s="625"/>
      <c r="AK36" s="625"/>
      <c r="AL36" s="626" t="s">
        <v>234</v>
      </c>
      <c r="AM36" s="627"/>
      <c r="AN36" s="627"/>
      <c r="AO36" s="628"/>
      <c r="AQ36" s="698" t="s">
        <v>324</v>
      </c>
      <c r="AR36" s="699"/>
      <c r="AS36" s="699"/>
      <c r="AT36" s="699"/>
      <c r="AU36" s="699"/>
      <c r="AV36" s="699"/>
      <c r="AW36" s="699"/>
      <c r="AX36" s="699"/>
      <c r="AY36" s="700"/>
      <c r="AZ36" s="621">
        <v>346909</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45070</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858543</v>
      </c>
      <c r="CS36" s="622"/>
      <c r="CT36" s="622"/>
      <c r="CU36" s="622"/>
      <c r="CV36" s="622"/>
      <c r="CW36" s="622"/>
      <c r="CX36" s="622"/>
      <c r="CY36" s="623"/>
      <c r="CZ36" s="626">
        <v>24.1</v>
      </c>
      <c r="DA36" s="655"/>
      <c r="DB36" s="655"/>
      <c r="DC36" s="659"/>
      <c r="DD36" s="630">
        <v>617548</v>
      </c>
      <c r="DE36" s="622"/>
      <c r="DF36" s="622"/>
      <c r="DG36" s="622"/>
      <c r="DH36" s="622"/>
      <c r="DI36" s="622"/>
      <c r="DJ36" s="622"/>
      <c r="DK36" s="623"/>
      <c r="DL36" s="630">
        <v>393286</v>
      </c>
      <c r="DM36" s="622"/>
      <c r="DN36" s="622"/>
      <c r="DO36" s="622"/>
      <c r="DP36" s="622"/>
      <c r="DQ36" s="622"/>
      <c r="DR36" s="622"/>
      <c r="DS36" s="622"/>
      <c r="DT36" s="622"/>
      <c r="DU36" s="622"/>
      <c r="DV36" s="623"/>
      <c r="DW36" s="626">
        <v>18.899999999999999</v>
      </c>
      <c r="DX36" s="655"/>
      <c r="DY36" s="655"/>
      <c r="DZ36" s="655"/>
      <c r="EA36" s="655"/>
      <c r="EB36" s="655"/>
      <c r="EC36" s="656"/>
    </row>
    <row r="37" spans="2:133" ht="11.25" customHeight="1" x14ac:dyDescent="0.15">
      <c r="B37" s="618" t="s">
        <v>327</v>
      </c>
      <c r="C37" s="619"/>
      <c r="D37" s="619"/>
      <c r="E37" s="619"/>
      <c r="F37" s="619"/>
      <c r="G37" s="619"/>
      <c r="H37" s="619"/>
      <c r="I37" s="619"/>
      <c r="J37" s="619"/>
      <c r="K37" s="619"/>
      <c r="L37" s="619"/>
      <c r="M37" s="619"/>
      <c r="N37" s="619"/>
      <c r="O37" s="619"/>
      <c r="P37" s="619"/>
      <c r="Q37" s="620"/>
      <c r="R37" s="621" t="s">
        <v>234</v>
      </c>
      <c r="S37" s="622"/>
      <c r="T37" s="622"/>
      <c r="U37" s="622"/>
      <c r="V37" s="622"/>
      <c r="W37" s="622"/>
      <c r="X37" s="622"/>
      <c r="Y37" s="623"/>
      <c r="Z37" s="624" t="s">
        <v>228</v>
      </c>
      <c r="AA37" s="624"/>
      <c r="AB37" s="624"/>
      <c r="AC37" s="624"/>
      <c r="AD37" s="625" t="s">
        <v>228</v>
      </c>
      <c r="AE37" s="625"/>
      <c r="AF37" s="625"/>
      <c r="AG37" s="625"/>
      <c r="AH37" s="625"/>
      <c r="AI37" s="625"/>
      <c r="AJ37" s="625"/>
      <c r="AK37" s="625"/>
      <c r="AL37" s="626" t="s">
        <v>234</v>
      </c>
      <c r="AM37" s="627"/>
      <c r="AN37" s="627"/>
      <c r="AO37" s="628"/>
      <c r="AQ37" s="698" t="s">
        <v>328</v>
      </c>
      <c r="AR37" s="699"/>
      <c r="AS37" s="699"/>
      <c r="AT37" s="699"/>
      <c r="AU37" s="699"/>
      <c r="AV37" s="699"/>
      <c r="AW37" s="699"/>
      <c r="AX37" s="699"/>
      <c r="AY37" s="700"/>
      <c r="AZ37" s="621">
        <v>74422</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474</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277708</v>
      </c>
      <c r="CS37" s="657"/>
      <c r="CT37" s="657"/>
      <c r="CU37" s="657"/>
      <c r="CV37" s="657"/>
      <c r="CW37" s="657"/>
      <c r="CX37" s="657"/>
      <c r="CY37" s="658"/>
      <c r="CZ37" s="626">
        <v>7.8</v>
      </c>
      <c r="DA37" s="655"/>
      <c r="DB37" s="655"/>
      <c r="DC37" s="659"/>
      <c r="DD37" s="630">
        <v>168215</v>
      </c>
      <c r="DE37" s="657"/>
      <c r="DF37" s="657"/>
      <c r="DG37" s="657"/>
      <c r="DH37" s="657"/>
      <c r="DI37" s="657"/>
      <c r="DJ37" s="657"/>
      <c r="DK37" s="658"/>
      <c r="DL37" s="630">
        <v>100539</v>
      </c>
      <c r="DM37" s="657"/>
      <c r="DN37" s="657"/>
      <c r="DO37" s="657"/>
      <c r="DP37" s="657"/>
      <c r="DQ37" s="657"/>
      <c r="DR37" s="657"/>
      <c r="DS37" s="657"/>
      <c r="DT37" s="657"/>
      <c r="DU37" s="657"/>
      <c r="DV37" s="658"/>
      <c r="DW37" s="626">
        <v>4.8</v>
      </c>
      <c r="DX37" s="655"/>
      <c r="DY37" s="655"/>
      <c r="DZ37" s="655"/>
      <c r="EA37" s="655"/>
      <c r="EB37" s="655"/>
      <c r="EC37" s="656"/>
    </row>
    <row r="38" spans="2:133" ht="11.25" customHeight="1" x14ac:dyDescent="0.15">
      <c r="B38" s="666" t="s">
        <v>331</v>
      </c>
      <c r="C38" s="667"/>
      <c r="D38" s="667"/>
      <c r="E38" s="667"/>
      <c r="F38" s="667"/>
      <c r="G38" s="667"/>
      <c r="H38" s="667"/>
      <c r="I38" s="667"/>
      <c r="J38" s="667"/>
      <c r="K38" s="667"/>
      <c r="L38" s="667"/>
      <c r="M38" s="667"/>
      <c r="N38" s="667"/>
      <c r="O38" s="667"/>
      <c r="P38" s="667"/>
      <c r="Q38" s="668"/>
      <c r="R38" s="701">
        <v>3837539</v>
      </c>
      <c r="S38" s="702"/>
      <c r="T38" s="702"/>
      <c r="U38" s="702"/>
      <c r="V38" s="702"/>
      <c r="W38" s="702"/>
      <c r="X38" s="702"/>
      <c r="Y38" s="703"/>
      <c r="Z38" s="704">
        <v>100</v>
      </c>
      <c r="AA38" s="704"/>
      <c r="AB38" s="704"/>
      <c r="AC38" s="704"/>
      <c r="AD38" s="705">
        <v>2080420</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38836</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733</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337154</v>
      </c>
      <c r="CS38" s="622"/>
      <c r="CT38" s="622"/>
      <c r="CU38" s="622"/>
      <c r="CV38" s="622"/>
      <c r="CW38" s="622"/>
      <c r="CX38" s="622"/>
      <c r="CY38" s="623"/>
      <c r="CZ38" s="626">
        <v>9.5</v>
      </c>
      <c r="DA38" s="655"/>
      <c r="DB38" s="655"/>
      <c r="DC38" s="659"/>
      <c r="DD38" s="630">
        <v>308472</v>
      </c>
      <c r="DE38" s="622"/>
      <c r="DF38" s="622"/>
      <c r="DG38" s="622"/>
      <c r="DH38" s="622"/>
      <c r="DI38" s="622"/>
      <c r="DJ38" s="622"/>
      <c r="DK38" s="623"/>
      <c r="DL38" s="630">
        <v>298319</v>
      </c>
      <c r="DM38" s="622"/>
      <c r="DN38" s="622"/>
      <c r="DO38" s="622"/>
      <c r="DP38" s="622"/>
      <c r="DQ38" s="622"/>
      <c r="DR38" s="622"/>
      <c r="DS38" s="622"/>
      <c r="DT38" s="622"/>
      <c r="DU38" s="622"/>
      <c r="DV38" s="623"/>
      <c r="DW38" s="626">
        <v>14.3</v>
      </c>
      <c r="DX38" s="655"/>
      <c r="DY38" s="655"/>
      <c r="DZ38" s="655"/>
      <c r="EA38" s="655"/>
      <c r="EB38" s="655"/>
      <c r="EC38" s="656"/>
    </row>
    <row r="39" spans="2:133" ht="11.25" customHeight="1" x14ac:dyDescent="0.15">
      <c r="AQ39" s="698" t="s">
        <v>335</v>
      </c>
      <c r="AR39" s="699"/>
      <c r="AS39" s="699"/>
      <c r="AT39" s="699"/>
      <c r="AU39" s="699"/>
      <c r="AV39" s="699"/>
      <c r="AW39" s="699"/>
      <c r="AX39" s="699"/>
      <c r="AY39" s="700"/>
      <c r="AZ39" s="621" t="s">
        <v>234</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74</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227149</v>
      </c>
      <c r="CS39" s="657"/>
      <c r="CT39" s="657"/>
      <c r="CU39" s="657"/>
      <c r="CV39" s="657"/>
      <c r="CW39" s="657"/>
      <c r="CX39" s="657"/>
      <c r="CY39" s="658"/>
      <c r="CZ39" s="626">
        <v>6.4</v>
      </c>
      <c r="DA39" s="655"/>
      <c r="DB39" s="655"/>
      <c r="DC39" s="659"/>
      <c r="DD39" s="630">
        <v>222225</v>
      </c>
      <c r="DE39" s="657"/>
      <c r="DF39" s="657"/>
      <c r="DG39" s="657"/>
      <c r="DH39" s="657"/>
      <c r="DI39" s="657"/>
      <c r="DJ39" s="657"/>
      <c r="DK39" s="658"/>
      <c r="DL39" s="630" t="s">
        <v>228</v>
      </c>
      <c r="DM39" s="657"/>
      <c r="DN39" s="657"/>
      <c r="DO39" s="657"/>
      <c r="DP39" s="657"/>
      <c r="DQ39" s="657"/>
      <c r="DR39" s="657"/>
      <c r="DS39" s="657"/>
      <c r="DT39" s="657"/>
      <c r="DU39" s="657"/>
      <c r="DV39" s="658"/>
      <c r="DW39" s="626" t="s">
        <v>234</v>
      </c>
      <c r="DX39" s="655"/>
      <c r="DY39" s="655"/>
      <c r="DZ39" s="655"/>
      <c r="EA39" s="655"/>
      <c r="EB39" s="655"/>
      <c r="EC39" s="656"/>
    </row>
    <row r="40" spans="2:133" ht="11.25" customHeight="1" x14ac:dyDescent="0.15">
      <c r="AQ40" s="698" t="s">
        <v>339</v>
      </c>
      <c r="AR40" s="699"/>
      <c r="AS40" s="699"/>
      <c r="AT40" s="699"/>
      <c r="AU40" s="699"/>
      <c r="AV40" s="699"/>
      <c r="AW40" s="699"/>
      <c r="AX40" s="699"/>
      <c r="AY40" s="700"/>
      <c r="AZ40" s="621">
        <v>35729</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66</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3300</v>
      </c>
      <c r="CS40" s="622"/>
      <c r="CT40" s="622"/>
      <c r="CU40" s="622"/>
      <c r="CV40" s="622"/>
      <c r="CW40" s="622"/>
      <c r="CX40" s="622"/>
      <c r="CY40" s="623"/>
      <c r="CZ40" s="626">
        <v>0.1</v>
      </c>
      <c r="DA40" s="655"/>
      <c r="DB40" s="655"/>
      <c r="DC40" s="659"/>
      <c r="DD40" s="630">
        <v>3000</v>
      </c>
      <c r="DE40" s="622"/>
      <c r="DF40" s="622"/>
      <c r="DG40" s="622"/>
      <c r="DH40" s="622"/>
      <c r="DI40" s="622"/>
      <c r="DJ40" s="622"/>
      <c r="DK40" s="623"/>
      <c r="DL40" s="630" t="s">
        <v>234</v>
      </c>
      <c r="DM40" s="622"/>
      <c r="DN40" s="622"/>
      <c r="DO40" s="622"/>
      <c r="DP40" s="622"/>
      <c r="DQ40" s="622"/>
      <c r="DR40" s="622"/>
      <c r="DS40" s="622"/>
      <c r="DT40" s="622"/>
      <c r="DU40" s="622"/>
      <c r="DV40" s="623"/>
      <c r="DW40" s="626" t="s">
        <v>228</v>
      </c>
      <c r="DX40" s="655"/>
      <c r="DY40" s="655"/>
      <c r="DZ40" s="655"/>
      <c r="EA40" s="655"/>
      <c r="EB40" s="655"/>
      <c r="EC40" s="656"/>
    </row>
    <row r="41" spans="2:133" ht="11.25" customHeight="1" x14ac:dyDescent="0.15">
      <c r="AQ41" s="708" t="s">
        <v>342</v>
      </c>
      <c r="AR41" s="709"/>
      <c r="AS41" s="709"/>
      <c r="AT41" s="709"/>
      <c r="AU41" s="709"/>
      <c r="AV41" s="709"/>
      <c r="AW41" s="709"/>
      <c r="AX41" s="709"/>
      <c r="AY41" s="710"/>
      <c r="AZ41" s="701">
        <v>188167</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348</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228</v>
      </c>
      <c r="CS41" s="657"/>
      <c r="CT41" s="657"/>
      <c r="CU41" s="657"/>
      <c r="CV41" s="657"/>
      <c r="CW41" s="657"/>
      <c r="CX41" s="657"/>
      <c r="CY41" s="658"/>
      <c r="CZ41" s="626" t="s">
        <v>234</v>
      </c>
      <c r="DA41" s="655"/>
      <c r="DB41" s="655"/>
      <c r="DC41" s="659"/>
      <c r="DD41" s="630" t="s">
        <v>228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634601</v>
      </c>
      <c r="CS42" s="622"/>
      <c r="CT42" s="622"/>
      <c r="CU42" s="622"/>
      <c r="CV42" s="622"/>
      <c r="CW42" s="622"/>
      <c r="CX42" s="622"/>
      <c r="CY42" s="623"/>
      <c r="CZ42" s="626">
        <v>17.8</v>
      </c>
      <c r="DA42" s="627"/>
      <c r="DB42" s="627"/>
      <c r="DC42" s="722"/>
      <c r="DD42" s="630">
        <v>58655</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t="s">
        <v>234</v>
      </c>
      <c r="CS43" s="657"/>
      <c r="CT43" s="657"/>
      <c r="CU43" s="657"/>
      <c r="CV43" s="657"/>
      <c r="CW43" s="657"/>
      <c r="CX43" s="657"/>
      <c r="CY43" s="658"/>
      <c r="CZ43" s="626" t="s">
        <v>228</v>
      </c>
      <c r="DA43" s="655"/>
      <c r="DB43" s="655"/>
      <c r="DC43" s="659"/>
      <c r="DD43" s="630" t="s">
        <v>228</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349</v>
      </c>
      <c r="CD44" s="733" t="s">
        <v>301</v>
      </c>
      <c r="CE44" s="734"/>
      <c r="CF44" s="618" t="s">
        <v>350</v>
      </c>
      <c r="CG44" s="619"/>
      <c r="CH44" s="619"/>
      <c r="CI44" s="619"/>
      <c r="CJ44" s="619"/>
      <c r="CK44" s="619"/>
      <c r="CL44" s="619"/>
      <c r="CM44" s="619"/>
      <c r="CN44" s="619"/>
      <c r="CO44" s="619"/>
      <c r="CP44" s="619"/>
      <c r="CQ44" s="620"/>
      <c r="CR44" s="621">
        <v>633719</v>
      </c>
      <c r="CS44" s="622"/>
      <c r="CT44" s="622"/>
      <c r="CU44" s="622"/>
      <c r="CV44" s="622"/>
      <c r="CW44" s="622"/>
      <c r="CX44" s="622"/>
      <c r="CY44" s="623"/>
      <c r="CZ44" s="626">
        <v>17.8</v>
      </c>
      <c r="DA44" s="627"/>
      <c r="DB44" s="627"/>
      <c r="DC44" s="722"/>
      <c r="DD44" s="630">
        <v>58082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351</v>
      </c>
      <c r="CG45" s="619"/>
      <c r="CH45" s="619"/>
      <c r="CI45" s="619"/>
      <c r="CJ45" s="619"/>
      <c r="CK45" s="619"/>
      <c r="CL45" s="619"/>
      <c r="CM45" s="619"/>
      <c r="CN45" s="619"/>
      <c r="CO45" s="619"/>
      <c r="CP45" s="619"/>
      <c r="CQ45" s="620"/>
      <c r="CR45" s="621">
        <v>195656</v>
      </c>
      <c r="CS45" s="657"/>
      <c r="CT45" s="657"/>
      <c r="CU45" s="657"/>
      <c r="CV45" s="657"/>
      <c r="CW45" s="657"/>
      <c r="CX45" s="657"/>
      <c r="CY45" s="658"/>
      <c r="CZ45" s="626">
        <v>5.5</v>
      </c>
      <c r="DA45" s="655"/>
      <c r="DB45" s="655"/>
      <c r="DC45" s="659"/>
      <c r="DD45" s="630">
        <v>5309</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352</v>
      </c>
      <c r="CG46" s="619"/>
      <c r="CH46" s="619"/>
      <c r="CI46" s="619"/>
      <c r="CJ46" s="619"/>
      <c r="CK46" s="619"/>
      <c r="CL46" s="619"/>
      <c r="CM46" s="619"/>
      <c r="CN46" s="619"/>
      <c r="CO46" s="619"/>
      <c r="CP46" s="619"/>
      <c r="CQ46" s="620"/>
      <c r="CR46" s="621">
        <v>421224</v>
      </c>
      <c r="CS46" s="622"/>
      <c r="CT46" s="622"/>
      <c r="CU46" s="622"/>
      <c r="CV46" s="622"/>
      <c r="CW46" s="622"/>
      <c r="CX46" s="622"/>
      <c r="CY46" s="623"/>
      <c r="CZ46" s="626">
        <v>11.8</v>
      </c>
      <c r="DA46" s="627"/>
      <c r="DB46" s="627"/>
      <c r="DC46" s="722"/>
      <c r="DD46" s="630">
        <v>52718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353</v>
      </c>
      <c r="CG47" s="619"/>
      <c r="CH47" s="619"/>
      <c r="CI47" s="619"/>
      <c r="CJ47" s="619"/>
      <c r="CK47" s="619"/>
      <c r="CL47" s="619"/>
      <c r="CM47" s="619"/>
      <c r="CN47" s="619"/>
      <c r="CO47" s="619"/>
      <c r="CP47" s="619"/>
      <c r="CQ47" s="620"/>
      <c r="CR47" s="621">
        <v>882</v>
      </c>
      <c r="CS47" s="657"/>
      <c r="CT47" s="657"/>
      <c r="CU47" s="657"/>
      <c r="CV47" s="657"/>
      <c r="CW47" s="657"/>
      <c r="CX47" s="657"/>
      <c r="CY47" s="658"/>
      <c r="CZ47" s="626">
        <v>0</v>
      </c>
      <c r="DA47" s="655"/>
      <c r="DB47" s="655"/>
      <c r="DC47" s="659"/>
      <c r="DD47" s="630">
        <v>573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354</v>
      </c>
      <c r="CG48" s="619"/>
      <c r="CH48" s="619"/>
      <c r="CI48" s="619"/>
      <c r="CJ48" s="619"/>
      <c r="CK48" s="619"/>
      <c r="CL48" s="619"/>
      <c r="CM48" s="619"/>
      <c r="CN48" s="619"/>
      <c r="CO48" s="619"/>
      <c r="CP48" s="619"/>
      <c r="CQ48" s="620"/>
      <c r="CR48" s="621" t="s">
        <v>228</v>
      </c>
      <c r="CS48" s="622"/>
      <c r="CT48" s="622"/>
      <c r="CU48" s="622"/>
      <c r="CV48" s="622"/>
      <c r="CW48" s="622"/>
      <c r="CX48" s="622"/>
      <c r="CY48" s="623"/>
      <c r="CZ48" s="626" t="s">
        <v>228</v>
      </c>
      <c r="DA48" s="627"/>
      <c r="DB48" s="627"/>
      <c r="DC48" s="722"/>
      <c r="DD48" s="630" t="s">
        <v>228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355</v>
      </c>
      <c r="CE49" s="667"/>
      <c r="CF49" s="667"/>
      <c r="CG49" s="667"/>
      <c r="CH49" s="667"/>
      <c r="CI49" s="667"/>
      <c r="CJ49" s="667"/>
      <c r="CK49" s="667"/>
      <c r="CL49" s="667"/>
      <c r="CM49" s="667"/>
      <c r="CN49" s="667"/>
      <c r="CO49" s="667"/>
      <c r="CP49" s="667"/>
      <c r="CQ49" s="668"/>
      <c r="CR49" s="701">
        <v>3565892</v>
      </c>
      <c r="CS49" s="691"/>
      <c r="CT49" s="691"/>
      <c r="CU49" s="691"/>
      <c r="CV49" s="691"/>
      <c r="CW49" s="691"/>
      <c r="CX49" s="691"/>
      <c r="CY49" s="723"/>
      <c r="CZ49" s="706">
        <v>100</v>
      </c>
      <c r="DA49" s="724"/>
      <c r="DB49" s="724"/>
      <c r="DC49" s="725"/>
      <c r="DD49" s="726">
        <v>2371712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ann1MnWOH5rsgbFOE3ILNAMasiW7WhJFXqFeI10cga8L5T3Pqh7f4tC9qcqfI9JkdR+RFYRVC+DZiigbF1dsjw==" saltValue="2i59ruXuCi5ns1ZTBIDvf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blackAndWhite="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H3" zoomScale="80" zoomScaleNormal="80" zoomScaleSheetLayoutView="70" workbookViewId="0">
      <selection activeCell="BI88" sqref="BI8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378</v>
      </c>
      <c r="C7" s="754"/>
      <c r="D7" s="754"/>
      <c r="E7" s="754"/>
      <c r="F7" s="754"/>
      <c r="G7" s="754"/>
      <c r="H7" s="754"/>
      <c r="I7" s="754"/>
      <c r="J7" s="754"/>
      <c r="K7" s="754"/>
      <c r="L7" s="754"/>
      <c r="M7" s="754"/>
      <c r="N7" s="754"/>
      <c r="O7" s="754"/>
      <c r="P7" s="755"/>
      <c r="Q7" s="756">
        <v>3838</v>
      </c>
      <c r="R7" s="757"/>
      <c r="S7" s="757"/>
      <c r="T7" s="757"/>
      <c r="U7" s="757"/>
      <c r="V7" s="757">
        <v>3566</v>
      </c>
      <c r="W7" s="757"/>
      <c r="X7" s="757"/>
      <c r="Y7" s="757"/>
      <c r="Z7" s="757"/>
      <c r="AA7" s="757">
        <v>272</v>
      </c>
      <c r="AB7" s="757"/>
      <c r="AC7" s="757"/>
      <c r="AD7" s="757"/>
      <c r="AE7" s="758"/>
      <c r="AF7" s="759">
        <v>259</v>
      </c>
      <c r="AG7" s="760"/>
      <c r="AH7" s="760"/>
      <c r="AI7" s="760"/>
      <c r="AJ7" s="761"/>
      <c r="AK7" s="796">
        <v>64</v>
      </c>
      <c r="AL7" s="797"/>
      <c r="AM7" s="797"/>
      <c r="AN7" s="797"/>
      <c r="AO7" s="797"/>
      <c r="AP7" s="797">
        <v>2525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566</v>
      </c>
      <c r="BT7" s="801"/>
      <c r="BU7" s="801"/>
      <c r="BV7" s="801"/>
      <c r="BW7" s="801"/>
      <c r="BX7" s="801"/>
      <c r="BY7" s="801"/>
      <c r="BZ7" s="801"/>
      <c r="CA7" s="801"/>
      <c r="CB7" s="801"/>
      <c r="CC7" s="801"/>
      <c r="CD7" s="801"/>
      <c r="CE7" s="801"/>
      <c r="CF7" s="801"/>
      <c r="CG7" s="802"/>
      <c r="CH7" s="793">
        <v>0</v>
      </c>
      <c r="CI7" s="794"/>
      <c r="CJ7" s="794"/>
      <c r="CK7" s="794"/>
      <c r="CL7" s="795"/>
      <c r="CM7" s="793">
        <v>0</v>
      </c>
      <c r="CN7" s="794"/>
      <c r="CO7" s="794"/>
      <c r="CP7" s="794"/>
      <c r="CQ7" s="795"/>
      <c r="CR7" s="793">
        <v>7</v>
      </c>
      <c r="CS7" s="794"/>
      <c r="CT7" s="794"/>
      <c r="CU7" s="794"/>
      <c r="CV7" s="795"/>
      <c r="CW7" s="793">
        <v>1</v>
      </c>
      <c r="CX7" s="794"/>
      <c r="CY7" s="794"/>
      <c r="CZ7" s="794"/>
      <c r="DA7" s="795"/>
      <c r="DB7" s="793" t="s">
        <v>558</v>
      </c>
      <c r="DC7" s="794"/>
      <c r="DD7" s="794"/>
      <c r="DE7" s="794"/>
      <c r="DF7" s="795"/>
      <c r="DG7" s="793" t="s">
        <v>558</v>
      </c>
      <c r="DH7" s="794"/>
      <c r="DI7" s="794"/>
      <c r="DJ7" s="794"/>
      <c r="DK7" s="795"/>
      <c r="DL7" s="793" t="s">
        <v>558</v>
      </c>
      <c r="DM7" s="794"/>
      <c r="DN7" s="794"/>
      <c r="DO7" s="794"/>
      <c r="DP7" s="795"/>
      <c r="DQ7" s="793" t="s">
        <v>558</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567</v>
      </c>
      <c r="BT8" s="791"/>
      <c r="BU8" s="791"/>
      <c r="BV8" s="791"/>
      <c r="BW8" s="791"/>
      <c r="BX8" s="791"/>
      <c r="BY8" s="791"/>
      <c r="BZ8" s="791"/>
      <c r="CA8" s="791"/>
      <c r="CB8" s="791"/>
      <c r="CC8" s="791"/>
      <c r="CD8" s="791"/>
      <c r="CE8" s="791"/>
      <c r="CF8" s="791"/>
      <c r="CG8" s="792"/>
      <c r="CH8" s="803">
        <v>1</v>
      </c>
      <c r="CI8" s="804"/>
      <c r="CJ8" s="804"/>
      <c r="CK8" s="804"/>
      <c r="CL8" s="805"/>
      <c r="CM8" s="803">
        <v>67</v>
      </c>
      <c r="CN8" s="804"/>
      <c r="CO8" s="804"/>
      <c r="CP8" s="804"/>
      <c r="CQ8" s="805"/>
      <c r="CR8" s="803">
        <v>8</v>
      </c>
      <c r="CS8" s="804"/>
      <c r="CT8" s="804"/>
      <c r="CU8" s="804"/>
      <c r="CV8" s="805"/>
      <c r="CW8" s="803">
        <v>0</v>
      </c>
      <c r="CX8" s="804"/>
      <c r="CY8" s="804"/>
      <c r="CZ8" s="804"/>
      <c r="DA8" s="805"/>
      <c r="DB8" s="803" t="s">
        <v>558</v>
      </c>
      <c r="DC8" s="804"/>
      <c r="DD8" s="804"/>
      <c r="DE8" s="804"/>
      <c r="DF8" s="805"/>
      <c r="DG8" s="803" t="s">
        <v>558</v>
      </c>
      <c r="DH8" s="804"/>
      <c r="DI8" s="804"/>
      <c r="DJ8" s="804"/>
      <c r="DK8" s="805"/>
      <c r="DL8" s="803" t="s">
        <v>558</v>
      </c>
      <c r="DM8" s="804"/>
      <c r="DN8" s="804"/>
      <c r="DO8" s="804"/>
      <c r="DP8" s="805"/>
      <c r="DQ8" s="803" t="s">
        <v>558</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568</v>
      </c>
      <c r="BT9" s="791"/>
      <c r="BU9" s="791"/>
      <c r="BV9" s="791"/>
      <c r="BW9" s="791"/>
      <c r="BX9" s="791"/>
      <c r="BY9" s="791"/>
      <c r="BZ9" s="791"/>
      <c r="CA9" s="791"/>
      <c r="CB9" s="791"/>
      <c r="CC9" s="791"/>
      <c r="CD9" s="791"/>
      <c r="CE9" s="791"/>
      <c r="CF9" s="791"/>
      <c r="CG9" s="792"/>
      <c r="CH9" s="803">
        <v>0</v>
      </c>
      <c r="CI9" s="804"/>
      <c r="CJ9" s="804"/>
      <c r="CK9" s="804"/>
      <c r="CL9" s="805"/>
      <c r="CM9" s="803">
        <v>0</v>
      </c>
      <c r="CN9" s="804"/>
      <c r="CO9" s="804"/>
      <c r="CP9" s="804"/>
      <c r="CQ9" s="805"/>
      <c r="CR9" s="803">
        <v>1</v>
      </c>
      <c r="CS9" s="804"/>
      <c r="CT9" s="804"/>
      <c r="CU9" s="804"/>
      <c r="CV9" s="805"/>
      <c r="CW9" s="803">
        <v>0</v>
      </c>
      <c r="CX9" s="804"/>
      <c r="CY9" s="804"/>
      <c r="CZ9" s="804"/>
      <c r="DA9" s="805"/>
      <c r="DB9" s="803" t="s">
        <v>558</v>
      </c>
      <c r="DC9" s="804"/>
      <c r="DD9" s="804"/>
      <c r="DE9" s="804"/>
      <c r="DF9" s="805"/>
      <c r="DG9" s="803" t="s">
        <v>558</v>
      </c>
      <c r="DH9" s="804"/>
      <c r="DI9" s="804"/>
      <c r="DJ9" s="804"/>
      <c r="DK9" s="805"/>
      <c r="DL9" s="803" t="s">
        <v>558</v>
      </c>
      <c r="DM9" s="804"/>
      <c r="DN9" s="804"/>
      <c r="DO9" s="804"/>
      <c r="DP9" s="805"/>
      <c r="DQ9" s="803" t="s">
        <v>558</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380</v>
      </c>
      <c r="B23" s="812" t="s">
        <v>381</v>
      </c>
      <c r="C23" s="813"/>
      <c r="D23" s="813"/>
      <c r="E23" s="813"/>
      <c r="F23" s="813"/>
      <c r="G23" s="813"/>
      <c r="H23" s="813"/>
      <c r="I23" s="813"/>
      <c r="J23" s="813"/>
      <c r="K23" s="813"/>
      <c r="L23" s="813"/>
      <c r="M23" s="813"/>
      <c r="N23" s="813"/>
      <c r="O23" s="813"/>
      <c r="P23" s="814"/>
      <c r="Q23" s="815">
        <v>3838</v>
      </c>
      <c r="R23" s="816"/>
      <c r="S23" s="816"/>
      <c r="T23" s="816"/>
      <c r="U23" s="816"/>
      <c r="V23" s="816">
        <v>3566</v>
      </c>
      <c r="W23" s="816"/>
      <c r="X23" s="816"/>
      <c r="Y23" s="816"/>
      <c r="Z23" s="816"/>
      <c r="AA23" s="816">
        <v>272</v>
      </c>
      <c r="AB23" s="816"/>
      <c r="AC23" s="816"/>
      <c r="AD23" s="816"/>
      <c r="AE23" s="817"/>
      <c r="AF23" s="818">
        <v>259</v>
      </c>
      <c r="AG23" s="816"/>
      <c r="AH23" s="816"/>
      <c r="AI23" s="816"/>
      <c r="AJ23" s="819"/>
      <c r="AK23" s="820"/>
      <c r="AL23" s="821"/>
      <c r="AM23" s="821"/>
      <c r="AN23" s="821"/>
      <c r="AO23" s="821"/>
      <c r="AP23" s="816">
        <v>2525</v>
      </c>
      <c r="AQ23" s="816"/>
      <c r="AR23" s="816"/>
      <c r="AS23" s="816"/>
      <c r="AT23" s="816"/>
      <c r="AU23" s="822"/>
      <c r="AV23" s="822"/>
      <c r="AW23" s="822"/>
      <c r="AX23" s="822"/>
      <c r="AY23" s="823"/>
      <c r="AZ23" s="831" t="s">
        <v>228</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382</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383</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361</v>
      </c>
      <c r="B26" s="763"/>
      <c r="C26" s="763"/>
      <c r="D26" s="763"/>
      <c r="E26" s="763"/>
      <c r="F26" s="763"/>
      <c r="G26" s="763"/>
      <c r="H26" s="763"/>
      <c r="I26" s="763"/>
      <c r="J26" s="763"/>
      <c r="K26" s="763"/>
      <c r="L26" s="763"/>
      <c r="M26" s="763"/>
      <c r="N26" s="763"/>
      <c r="O26" s="763"/>
      <c r="P26" s="764"/>
      <c r="Q26" s="739" t="s">
        <v>384</v>
      </c>
      <c r="R26" s="740"/>
      <c r="S26" s="740"/>
      <c r="T26" s="740"/>
      <c r="U26" s="741"/>
      <c r="V26" s="739" t="s">
        <v>385</v>
      </c>
      <c r="W26" s="740"/>
      <c r="X26" s="740"/>
      <c r="Y26" s="740"/>
      <c r="Z26" s="741"/>
      <c r="AA26" s="739" t="s">
        <v>386</v>
      </c>
      <c r="AB26" s="740"/>
      <c r="AC26" s="740"/>
      <c r="AD26" s="740"/>
      <c r="AE26" s="740"/>
      <c r="AF26" s="834" t="s">
        <v>387</v>
      </c>
      <c r="AG26" s="835"/>
      <c r="AH26" s="835"/>
      <c r="AI26" s="835"/>
      <c r="AJ26" s="836"/>
      <c r="AK26" s="740" t="s">
        <v>388</v>
      </c>
      <c r="AL26" s="740"/>
      <c r="AM26" s="740"/>
      <c r="AN26" s="740"/>
      <c r="AO26" s="741"/>
      <c r="AP26" s="739" t="s">
        <v>389</v>
      </c>
      <c r="AQ26" s="740"/>
      <c r="AR26" s="740"/>
      <c r="AS26" s="740"/>
      <c r="AT26" s="741"/>
      <c r="AU26" s="739" t="s">
        <v>390</v>
      </c>
      <c r="AV26" s="740"/>
      <c r="AW26" s="740"/>
      <c r="AX26" s="740"/>
      <c r="AY26" s="741"/>
      <c r="AZ26" s="739" t="s">
        <v>391</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392</v>
      </c>
      <c r="C28" s="754"/>
      <c r="D28" s="754"/>
      <c r="E28" s="754"/>
      <c r="F28" s="754"/>
      <c r="G28" s="754"/>
      <c r="H28" s="754"/>
      <c r="I28" s="754"/>
      <c r="J28" s="754"/>
      <c r="K28" s="754"/>
      <c r="L28" s="754"/>
      <c r="M28" s="754"/>
      <c r="N28" s="754"/>
      <c r="O28" s="754"/>
      <c r="P28" s="755"/>
      <c r="Q28" s="844">
        <v>471</v>
      </c>
      <c r="R28" s="845"/>
      <c r="S28" s="845"/>
      <c r="T28" s="845"/>
      <c r="U28" s="845"/>
      <c r="V28" s="845">
        <v>424</v>
      </c>
      <c r="W28" s="845"/>
      <c r="X28" s="845"/>
      <c r="Y28" s="845"/>
      <c r="Z28" s="845"/>
      <c r="AA28" s="845">
        <v>47</v>
      </c>
      <c r="AB28" s="845"/>
      <c r="AC28" s="845"/>
      <c r="AD28" s="845"/>
      <c r="AE28" s="846"/>
      <c r="AF28" s="847">
        <v>47</v>
      </c>
      <c r="AG28" s="845"/>
      <c r="AH28" s="845"/>
      <c r="AI28" s="845"/>
      <c r="AJ28" s="848"/>
      <c r="AK28" s="849">
        <v>36</v>
      </c>
      <c r="AL28" s="840"/>
      <c r="AM28" s="840"/>
      <c r="AN28" s="840"/>
      <c r="AO28" s="840"/>
      <c r="AP28" s="840" t="s">
        <v>558</v>
      </c>
      <c r="AQ28" s="840"/>
      <c r="AR28" s="840"/>
      <c r="AS28" s="840"/>
      <c r="AT28" s="840"/>
      <c r="AU28" s="840" t="s">
        <v>558</v>
      </c>
      <c r="AV28" s="840"/>
      <c r="AW28" s="840"/>
      <c r="AX28" s="840"/>
      <c r="AY28" s="840"/>
      <c r="AZ28" s="841" t="s">
        <v>558</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393</v>
      </c>
      <c r="C29" s="778"/>
      <c r="D29" s="778"/>
      <c r="E29" s="778"/>
      <c r="F29" s="778"/>
      <c r="G29" s="778"/>
      <c r="H29" s="778"/>
      <c r="I29" s="778"/>
      <c r="J29" s="778"/>
      <c r="K29" s="778"/>
      <c r="L29" s="778"/>
      <c r="M29" s="778"/>
      <c r="N29" s="778"/>
      <c r="O29" s="778"/>
      <c r="P29" s="779"/>
      <c r="Q29" s="780">
        <v>630</v>
      </c>
      <c r="R29" s="781"/>
      <c r="S29" s="781"/>
      <c r="T29" s="781"/>
      <c r="U29" s="781"/>
      <c r="V29" s="781">
        <v>621</v>
      </c>
      <c r="W29" s="781"/>
      <c r="X29" s="781"/>
      <c r="Y29" s="781"/>
      <c r="Z29" s="781"/>
      <c r="AA29" s="781">
        <v>9</v>
      </c>
      <c r="AB29" s="781"/>
      <c r="AC29" s="781"/>
      <c r="AD29" s="781"/>
      <c r="AE29" s="782"/>
      <c r="AF29" s="783">
        <v>9</v>
      </c>
      <c r="AG29" s="784"/>
      <c r="AH29" s="784"/>
      <c r="AI29" s="784"/>
      <c r="AJ29" s="785"/>
      <c r="AK29" s="852">
        <v>92</v>
      </c>
      <c r="AL29" s="853"/>
      <c r="AM29" s="853"/>
      <c r="AN29" s="853"/>
      <c r="AO29" s="853"/>
      <c r="AP29" s="853">
        <v>7</v>
      </c>
      <c r="AQ29" s="853"/>
      <c r="AR29" s="853"/>
      <c r="AS29" s="853"/>
      <c r="AT29" s="853"/>
      <c r="AU29" s="853" t="s">
        <v>558</v>
      </c>
      <c r="AV29" s="853"/>
      <c r="AW29" s="853"/>
      <c r="AX29" s="853"/>
      <c r="AY29" s="853"/>
      <c r="AZ29" s="854" t="s">
        <v>558</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394</v>
      </c>
      <c r="C30" s="778"/>
      <c r="D30" s="778"/>
      <c r="E30" s="778"/>
      <c r="F30" s="778"/>
      <c r="G30" s="778"/>
      <c r="H30" s="778"/>
      <c r="I30" s="778"/>
      <c r="J30" s="778"/>
      <c r="K30" s="778"/>
      <c r="L30" s="778"/>
      <c r="M30" s="778"/>
      <c r="N30" s="778"/>
      <c r="O30" s="778"/>
      <c r="P30" s="779"/>
      <c r="Q30" s="780">
        <v>54</v>
      </c>
      <c r="R30" s="781"/>
      <c r="S30" s="781"/>
      <c r="T30" s="781"/>
      <c r="U30" s="781"/>
      <c r="V30" s="781">
        <v>54</v>
      </c>
      <c r="W30" s="781"/>
      <c r="X30" s="781"/>
      <c r="Y30" s="781"/>
      <c r="Z30" s="781"/>
      <c r="AA30" s="781">
        <v>0</v>
      </c>
      <c r="AB30" s="781"/>
      <c r="AC30" s="781"/>
      <c r="AD30" s="781"/>
      <c r="AE30" s="782"/>
      <c r="AF30" s="783">
        <v>0</v>
      </c>
      <c r="AG30" s="784"/>
      <c r="AH30" s="784"/>
      <c r="AI30" s="784"/>
      <c r="AJ30" s="785"/>
      <c r="AK30" s="852">
        <v>22</v>
      </c>
      <c r="AL30" s="853"/>
      <c r="AM30" s="853"/>
      <c r="AN30" s="853"/>
      <c r="AO30" s="853"/>
      <c r="AP30" s="853" t="s">
        <v>558</v>
      </c>
      <c r="AQ30" s="853"/>
      <c r="AR30" s="853"/>
      <c r="AS30" s="853"/>
      <c r="AT30" s="853"/>
      <c r="AU30" s="853" t="s">
        <v>558</v>
      </c>
      <c r="AV30" s="853"/>
      <c r="AW30" s="853"/>
      <c r="AX30" s="853"/>
      <c r="AY30" s="853"/>
      <c r="AZ30" s="854" t="s">
        <v>558</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395</v>
      </c>
      <c r="C31" s="778"/>
      <c r="D31" s="778"/>
      <c r="E31" s="778"/>
      <c r="F31" s="778"/>
      <c r="G31" s="778"/>
      <c r="H31" s="778"/>
      <c r="I31" s="778"/>
      <c r="J31" s="778"/>
      <c r="K31" s="778"/>
      <c r="L31" s="778"/>
      <c r="M31" s="778"/>
      <c r="N31" s="778"/>
      <c r="O31" s="778"/>
      <c r="P31" s="779"/>
      <c r="Q31" s="780">
        <v>166</v>
      </c>
      <c r="R31" s="781"/>
      <c r="S31" s="781"/>
      <c r="T31" s="781"/>
      <c r="U31" s="781"/>
      <c r="V31" s="781">
        <v>166</v>
      </c>
      <c r="W31" s="781"/>
      <c r="X31" s="781"/>
      <c r="Y31" s="781"/>
      <c r="Z31" s="781"/>
      <c r="AA31" s="781">
        <v>0</v>
      </c>
      <c r="AB31" s="781"/>
      <c r="AC31" s="781"/>
      <c r="AD31" s="781"/>
      <c r="AE31" s="782"/>
      <c r="AF31" s="783" t="s">
        <v>396</v>
      </c>
      <c r="AG31" s="784"/>
      <c r="AH31" s="784"/>
      <c r="AI31" s="784"/>
      <c r="AJ31" s="785"/>
      <c r="AK31" s="852">
        <v>5</v>
      </c>
      <c r="AL31" s="853"/>
      <c r="AM31" s="853"/>
      <c r="AN31" s="853"/>
      <c r="AO31" s="853"/>
      <c r="AP31" s="853">
        <v>487</v>
      </c>
      <c r="AQ31" s="853"/>
      <c r="AR31" s="853"/>
      <c r="AS31" s="853"/>
      <c r="AT31" s="853"/>
      <c r="AU31" s="853">
        <v>289</v>
      </c>
      <c r="AV31" s="853"/>
      <c r="AW31" s="853"/>
      <c r="AX31" s="853"/>
      <c r="AY31" s="853"/>
      <c r="AZ31" s="854" t="s">
        <v>558</v>
      </c>
      <c r="BA31" s="854"/>
      <c r="BB31" s="854"/>
      <c r="BC31" s="854"/>
      <c r="BD31" s="854"/>
      <c r="BE31" s="850" t="s">
        <v>397</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398</v>
      </c>
      <c r="C32" s="778"/>
      <c r="D32" s="778"/>
      <c r="E32" s="778"/>
      <c r="F32" s="778"/>
      <c r="G32" s="778"/>
      <c r="H32" s="778"/>
      <c r="I32" s="778"/>
      <c r="J32" s="778"/>
      <c r="K32" s="778"/>
      <c r="L32" s="778"/>
      <c r="M32" s="778"/>
      <c r="N32" s="778"/>
      <c r="O32" s="778"/>
      <c r="P32" s="779"/>
      <c r="Q32" s="780">
        <v>135</v>
      </c>
      <c r="R32" s="781"/>
      <c r="S32" s="781"/>
      <c r="T32" s="781"/>
      <c r="U32" s="781"/>
      <c r="V32" s="781">
        <v>135</v>
      </c>
      <c r="W32" s="781"/>
      <c r="X32" s="781"/>
      <c r="Y32" s="781"/>
      <c r="Z32" s="781"/>
      <c r="AA32" s="781">
        <v>0</v>
      </c>
      <c r="AB32" s="781"/>
      <c r="AC32" s="781"/>
      <c r="AD32" s="781"/>
      <c r="AE32" s="782"/>
      <c r="AF32" s="783" t="s">
        <v>396</v>
      </c>
      <c r="AG32" s="784"/>
      <c r="AH32" s="784"/>
      <c r="AI32" s="784"/>
      <c r="AJ32" s="785"/>
      <c r="AK32" s="852">
        <v>50</v>
      </c>
      <c r="AL32" s="853"/>
      <c r="AM32" s="853"/>
      <c r="AN32" s="853"/>
      <c r="AO32" s="853"/>
      <c r="AP32" s="853">
        <v>475</v>
      </c>
      <c r="AQ32" s="853"/>
      <c r="AR32" s="853"/>
      <c r="AS32" s="853"/>
      <c r="AT32" s="853"/>
      <c r="AU32" s="853">
        <v>428</v>
      </c>
      <c r="AV32" s="853"/>
      <c r="AW32" s="853"/>
      <c r="AX32" s="853"/>
      <c r="AY32" s="853"/>
      <c r="AZ32" s="854" t="s">
        <v>558</v>
      </c>
      <c r="BA32" s="854"/>
      <c r="BB32" s="854"/>
      <c r="BC32" s="854"/>
      <c r="BD32" s="854"/>
      <c r="BE32" s="850" t="s">
        <v>397</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399</v>
      </c>
      <c r="C33" s="778"/>
      <c r="D33" s="778"/>
      <c r="E33" s="778"/>
      <c r="F33" s="778"/>
      <c r="G33" s="778"/>
      <c r="H33" s="778"/>
      <c r="I33" s="778"/>
      <c r="J33" s="778"/>
      <c r="K33" s="778"/>
      <c r="L33" s="778"/>
      <c r="M33" s="778"/>
      <c r="N33" s="778"/>
      <c r="O33" s="778"/>
      <c r="P33" s="779"/>
      <c r="Q33" s="780">
        <v>38</v>
      </c>
      <c r="R33" s="781"/>
      <c r="S33" s="781"/>
      <c r="T33" s="781"/>
      <c r="U33" s="781"/>
      <c r="V33" s="781">
        <v>38</v>
      </c>
      <c r="W33" s="781"/>
      <c r="X33" s="781"/>
      <c r="Y33" s="781"/>
      <c r="Z33" s="781"/>
      <c r="AA33" s="781">
        <v>0</v>
      </c>
      <c r="AB33" s="781"/>
      <c r="AC33" s="781"/>
      <c r="AD33" s="781"/>
      <c r="AE33" s="782"/>
      <c r="AF33" s="783" t="s">
        <v>228</v>
      </c>
      <c r="AG33" s="784"/>
      <c r="AH33" s="784"/>
      <c r="AI33" s="784"/>
      <c r="AJ33" s="785"/>
      <c r="AK33" s="852">
        <v>25</v>
      </c>
      <c r="AL33" s="853"/>
      <c r="AM33" s="853"/>
      <c r="AN33" s="853"/>
      <c r="AO33" s="853"/>
      <c r="AP33" s="853">
        <v>259</v>
      </c>
      <c r="AQ33" s="853"/>
      <c r="AR33" s="853"/>
      <c r="AS33" s="853"/>
      <c r="AT33" s="853"/>
      <c r="AU33" s="853">
        <v>242</v>
      </c>
      <c r="AV33" s="853"/>
      <c r="AW33" s="853"/>
      <c r="AX33" s="853"/>
      <c r="AY33" s="853"/>
      <c r="AZ33" s="854" t="s">
        <v>558</v>
      </c>
      <c r="BA33" s="854"/>
      <c r="BB33" s="854"/>
      <c r="BC33" s="854"/>
      <c r="BD33" s="854"/>
      <c r="BE33" s="850" t="s">
        <v>397</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380</v>
      </c>
      <c r="B63" s="812" t="s">
        <v>401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56</v>
      </c>
      <c r="AG63" s="864"/>
      <c r="AH63" s="864"/>
      <c r="AI63" s="864"/>
      <c r="AJ63" s="865"/>
      <c r="AK63" s="866"/>
      <c r="AL63" s="861"/>
      <c r="AM63" s="861"/>
      <c r="AN63" s="861"/>
      <c r="AO63" s="861"/>
      <c r="AP63" s="864">
        <v>1228</v>
      </c>
      <c r="AQ63" s="864"/>
      <c r="AR63" s="864"/>
      <c r="AS63" s="864"/>
      <c r="AT63" s="864"/>
      <c r="AU63" s="864">
        <v>931</v>
      </c>
      <c r="AV63" s="864"/>
      <c r="AW63" s="864"/>
      <c r="AX63" s="864"/>
      <c r="AY63" s="864"/>
      <c r="AZ63" s="868"/>
      <c r="BA63" s="868"/>
      <c r="BB63" s="868"/>
      <c r="BC63" s="868"/>
      <c r="BD63" s="868"/>
      <c r="BE63" s="869"/>
      <c r="BF63" s="869"/>
      <c r="BG63" s="869"/>
      <c r="BH63" s="869"/>
      <c r="BI63" s="870"/>
      <c r="BJ63" s="871" t="s">
        <v>402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404</v>
      </c>
      <c r="B66" s="763"/>
      <c r="C66" s="763"/>
      <c r="D66" s="763"/>
      <c r="E66" s="763"/>
      <c r="F66" s="763"/>
      <c r="G66" s="763"/>
      <c r="H66" s="763"/>
      <c r="I66" s="763"/>
      <c r="J66" s="763"/>
      <c r="K66" s="763"/>
      <c r="L66" s="763"/>
      <c r="M66" s="763"/>
      <c r="N66" s="763"/>
      <c r="O66" s="763"/>
      <c r="P66" s="764"/>
      <c r="Q66" s="739" t="s">
        <v>405</v>
      </c>
      <c r="R66" s="740"/>
      <c r="S66" s="740"/>
      <c r="T66" s="740"/>
      <c r="U66" s="741"/>
      <c r="V66" s="739" t="s">
        <v>406</v>
      </c>
      <c r="W66" s="740"/>
      <c r="X66" s="740"/>
      <c r="Y66" s="740"/>
      <c r="Z66" s="741"/>
      <c r="AA66" s="739" t="s">
        <v>407</v>
      </c>
      <c r="AB66" s="740"/>
      <c r="AC66" s="740"/>
      <c r="AD66" s="740"/>
      <c r="AE66" s="741"/>
      <c r="AF66" s="874" t="s">
        <v>408</v>
      </c>
      <c r="AG66" s="835"/>
      <c r="AH66" s="835"/>
      <c r="AI66" s="835"/>
      <c r="AJ66" s="875"/>
      <c r="AK66" s="739" t="s">
        <v>409</v>
      </c>
      <c r="AL66" s="763"/>
      <c r="AM66" s="763"/>
      <c r="AN66" s="763"/>
      <c r="AO66" s="764"/>
      <c r="AP66" s="739" t="s">
        <v>410</v>
      </c>
      <c r="AQ66" s="740"/>
      <c r="AR66" s="740"/>
      <c r="AS66" s="740"/>
      <c r="AT66" s="741"/>
      <c r="AU66" s="739" t="s">
        <v>411</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559</v>
      </c>
      <c r="C68" s="892"/>
      <c r="D68" s="892"/>
      <c r="E68" s="892"/>
      <c r="F68" s="892"/>
      <c r="G68" s="892"/>
      <c r="H68" s="892"/>
      <c r="I68" s="892"/>
      <c r="J68" s="892"/>
      <c r="K68" s="892"/>
      <c r="L68" s="892"/>
      <c r="M68" s="892"/>
      <c r="N68" s="892"/>
      <c r="O68" s="892"/>
      <c r="P68" s="893"/>
      <c r="Q68" s="894">
        <v>4278</v>
      </c>
      <c r="R68" s="888"/>
      <c r="S68" s="888"/>
      <c r="T68" s="888"/>
      <c r="U68" s="888"/>
      <c r="V68" s="888">
        <v>4069</v>
      </c>
      <c r="W68" s="888"/>
      <c r="X68" s="888"/>
      <c r="Y68" s="888"/>
      <c r="Z68" s="888"/>
      <c r="AA68" s="888">
        <v>208</v>
      </c>
      <c r="AB68" s="888"/>
      <c r="AC68" s="888"/>
      <c r="AD68" s="888"/>
      <c r="AE68" s="888"/>
      <c r="AF68" s="888">
        <v>208</v>
      </c>
      <c r="AG68" s="888"/>
      <c r="AH68" s="888"/>
      <c r="AI68" s="888"/>
      <c r="AJ68" s="888"/>
      <c r="AK68" s="888">
        <v>1980</v>
      </c>
      <c r="AL68" s="888"/>
      <c r="AM68" s="888"/>
      <c r="AN68" s="888"/>
      <c r="AO68" s="888"/>
      <c r="AP68" s="888" t="s">
        <v>558</v>
      </c>
      <c r="AQ68" s="888"/>
      <c r="AR68" s="888"/>
      <c r="AS68" s="888"/>
      <c r="AT68" s="888"/>
      <c r="AU68" s="888" t="s">
        <v>558</v>
      </c>
      <c r="AV68" s="888"/>
      <c r="AW68" s="888"/>
      <c r="AX68" s="888"/>
      <c r="AY68" s="888"/>
      <c r="AZ68" s="889" t="s">
        <v>558</v>
      </c>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9" t="s">
        <v>560</v>
      </c>
      <c r="C69" s="896"/>
      <c r="D69" s="896"/>
      <c r="E69" s="896"/>
      <c r="F69" s="896"/>
      <c r="G69" s="896"/>
      <c r="H69" s="896"/>
      <c r="I69" s="896"/>
      <c r="J69" s="896"/>
      <c r="K69" s="896"/>
      <c r="L69" s="896"/>
      <c r="M69" s="896"/>
      <c r="N69" s="896"/>
      <c r="O69" s="896"/>
      <c r="P69" s="897"/>
      <c r="Q69" s="898">
        <v>488</v>
      </c>
      <c r="R69" s="853"/>
      <c r="S69" s="853"/>
      <c r="T69" s="853"/>
      <c r="U69" s="853"/>
      <c r="V69" s="853">
        <v>477</v>
      </c>
      <c r="W69" s="853"/>
      <c r="X69" s="853"/>
      <c r="Y69" s="853"/>
      <c r="Z69" s="853"/>
      <c r="AA69" s="853">
        <v>11</v>
      </c>
      <c r="AB69" s="853"/>
      <c r="AC69" s="853"/>
      <c r="AD69" s="853"/>
      <c r="AE69" s="853"/>
      <c r="AF69" s="853">
        <v>11</v>
      </c>
      <c r="AG69" s="853"/>
      <c r="AH69" s="853"/>
      <c r="AI69" s="853"/>
      <c r="AJ69" s="853"/>
      <c r="AK69" s="853" t="s">
        <v>558</v>
      </c>
      <c r="AL69" s="853"/>
      <c r="AM69" s="853"/>
      <c r="AN69" s="853"/>
      <c r="AO69" s="853"/>
      <c r="AP69" s="853">
        <v>236</v>
      </c>
      <c r="AQ69" s="853"/>
      <c r="AR69" s="853"/>
      <c r="AS69" s="853"/>
      <c r="AT69" s="853"/>
      <c r="AU69" s="853">
        <v>116</v>
      </c>
      <c r="AV69" s="853"/>
      <c r="AW69" s="853"/>
      <c r="AX69" s="853"/>
      <c r="AY69" s="853"/>
      <c r="AZ69" s="900" t="s">
        <v>558</v>
      </c>
      <c r="BA69" s="900"/>
      <c r="BB69" s="900"/>
      <c r="BC69" s="900"/>
      <c r="BD69" s="901"/>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561</v>
      </c>
      <c r="C70" s="896"/>
      <c r="D70" s="896"/>
      <c r="E70" s="896"/>
      <c r="F70" s="896"/>
      <c r="G70" s="896"/>
      <c r="H70" s="896"/>
      <c r="I70" s="896"/>
      <c r="J70" s="896"/>
      <c r="K70" s="896"/>
      <c r="L70" s="896"/>
      <c r="M70" s="896"/>
      <c r="N70" s="896"/>
      <c r="O70" s="896"/>
      <c r="P70" s="897"/>
      <c r="Q70" s="898">
        <v>5914</v>
      </c>
      <c r="R70" s="853"/>
      <c r="S70" s="853"/>
      <c r="T70" s="853"/>
      <c r="U70" s="853"/>
      <c r="V70" s="853">
        <v>5862</v>
      </c>
      <c r="W70" s="853"/>
      <c r="X70" s="853"/>
      <c r="Y70" s="853"/>
      <c r="Z70" s="853"/>
      <c r="AA70" s="853">
        <v>53</v>
      </c>
      <c r="AB70" s="853"/>
      <c r="AC70" s="853"/>
      <c r="AD70" s="853"/>
      <c r="AE70" s="853"/>
      <c r="AF70" s="853">
        <v>1</v>
      </c>
      <c r="AG70" s="853"/>
      <c r="AH70" s="853"/>
      <c r="AI70" s="853"/>
      <c r="AJ70" s="853"/>
      <c r="AK70" s="853">
        <v>367</v>
      </c>
      <c r="AL70" s="853"/>
      <c r="AM70" s="853"/>
      <c r="AN70" s="853"/>
      <c r="AO70" s="853"/>
      <c r="AP70" s="853">
        <v>3235</v>
      </c>
      <c r="AQ70" s="853"/>
      <c r="AR70" s="853"/>
      <c r="AS70" s="853"/>
      <c r="AT70" s="853"/>
      <c r="AU70" s="853">
        <v>71</v>
      </c>
      <c r="AV70" s="853"/>
      <c r="AW70" s="853"/>
      <c r="AX70" s="853"/>
      <c r="AY70" s="853"/>
      <c r="AZ70" s="900" t="s">
        <v>558</v>
      </c>
      <c r="BA70" s="900"/>
      <c r="BB70" s="900"/>
      <c r="BC70" s="900"/>
      <c r="BD70" s="901"/>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562</v>
      </c>
      <c r="C71" s="896"/>
      <c r="D71" s="896"/>
      <c r="E71" s="896"/>
      <c r="F71" s="896"/>
      <c r="G71" s="896"/>
      <c r="H71" s="896"/>
      <c r="I71" s="896"/>
      <c r="J71" s="896"/>
      <c r="K71" s="896"/>
      <c r="L71" s="896"/>
      <c r="M71" s="896"/>
      <c r="N71" s="896"/>
      <c r="O71" s="896"/>
      <c r="P71" s="897"/>
      <c r="Q71" s="898">
        <v>568</v>
      </c>
      <c r="R71" s="853"/>
      <c r="S71" s="853"/>
      <c r="T71" s="853"/>
      <c r="U71" s="853"/>
      <c r="V71" s="853">
        <v>563</v>
      </c>
      <c r="W71" s="853"/>
      <c r="X71" s="853"/>
      <c r="Y71" s="853"/>
      <c r="Z71" s="853"/>
      <c r="AA71" s="853">
        <v>5</v>
      </c>
      <c r="AB71" s="853"/>
      <c r="AC71" s="853"/>
      <c r="AD71" s="853"/>
      <c r="AE71" s="853"/>
      <c r="AF71" s="853">
        <v>5</v>
      </c>
      <c r="AG71" s="853"/>
      <c r="AH71" s="853"/>
      <c r="AI71" s="853"/>
      <c r="AJ71" s="853"/>
      <c r="AK71" s="853">
        <v>71</v>
      </c>
      <c r="AL71" s="853"/>
      <c r="AM71" s="853"/>
      <c r="AN71" s="853"/>
      <c r="AO71" s="853"/>
      <c r="AP71" s="853" t="s">
        <v>558</v>
      </c>
      <c r="AQ71" s="853"/>
      <c r="AR71" s="853"/>
      <c r="AS71" s="853"/>
      <c r="AT71" s="853"/>
      <c r="AU71" s="853" t="s">
        <v>558</v>
      </c>
      <c r="AV71" s="853"/>
      <c r="AW71" s="853"/>
      <c r="AX71" s="853"/>
      <c r="AY71" s="853"/>
      <c r="AZ71" s="900" t="s">
        <v>563</v>
      </c>
      <c r="BA71" s="900"/>
      <c r="BB71" s="900"/>
      <c r="BC71" s="900"/>
      <c r="BD71" s="901"/>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562</v>
      </c>
      <c r="C72" s="896"/>
      <c r="D72" s="896"/>
      <c r="E72" s="896"/>
      <c r="F72" s="896"/>
      <c r="G72" s="896"/>
      <c r="H72" s="896"/>
      <c r="I72" s="896"/>
      <c r="J72" s="896"/>
      <c r="K72" s="896"/>
      <c r="L72" s="896"/>
      <c r="M72" s="896"/>
      <c r="N72" s="896"/>
      <c r="O72" s="896"/>
      <c r="P72" s="897"/>
      <c r="Q72" s="898">
        <v>82672</v>
      </c>
      <c r="R72" s="853"/>
      <c r="S72" s="853"/>
      <c r="T72" s="853"/>
      <c r="U72" s="853"/>
      <c r="V72" s="853">
        <v>80207</v>
      </c>
      <c r="W72" s="853"/>
      <c r="X72" s="853"/>
      <c r="Y72" s="853"/>
      <c r="Z72" s="853"/>
      <c r="AA72" s="853">
        <v>2465</v>
      </c>
      <c r="AB72" s="853"/>
      <c r="AC72" s="853"/>
      <c r="AD72" s="853"/>
      <c r="AE72" s="853"/>
      <c r="AF72" s="853">
        <v>2465</v>
      </c>
      <c r="AG72" s="853"/>
      <c r="AH72" s="853"/>
      <c r="AI72" s="853"/>
      <c r="AJ72" s="853"/>
      <c r="AK72" s="853">
        <v>801</v>
      </c>
      <c r="AL72" s="853"/>
      <c r="AM72" s="853"/>
      <c r="AN72" s="853"/>
      <c r="AO72" s="853"/>
      <c r="AP72" s="853" t="s">
        <v>558</v>
      </c>
      <c r="AQ72" s="853"/>
      <c r="AR72" s="853"/>
      <c r="AS72" s="853"/>
      <c r="AT72" s="853"/>
      <c r="AU72" s="853" t="s">
        <v>558</v>
      </c>
      <c r="AV72" s="853"/>
      <c r="AW72" s="853"/>
      <c r="AX72" s="853"/>
      <c r="AY72" s="853"/>
      <c r="AZ72" s="900" t="s">
        <v>564</v>
      </c>
      <c r="BA72" s="900"/>
      <c r="BB72" s="900"/>
      <c r="BC72" s="900"/>
      <c r="BD72" s="901"/>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565</v>
      </c>
      <c r="C73" s="896"/>
      <c r="D73" s="896"/>
      <c r="E73" s="896"/>
      <c r="F73" s="896"/>
      <c r="G73" s="896"/>
      <c r="H73" s="896"/>
      <c r="I73" s="896"/>
      <c r="J73" s="896"/>
      <c r="K73" s="896"/>
      <c r="L73" s="896"/>
      <c r="M73" s="896"/>
      <c r="N73" s="896"/>
      <c r="O73" s="896"/>
      <c r="P73" s="897"/>
      <c r="Q73" s="898">
        <v>1835</v>
      </c>
      <c r="R73" s="853"/>
      <c r="S73" s="853"/>
      <c r="T73" s="853"/>
      <c r="U73" s="853"/>
      <c r="V73" s="853">
        <v>1703</v>
      </c>
      <c r="W73" s="853"/>
      <c r="X73" s="853"/>
      <c r="Y73" s="853"/>
      <c r="Z73" s="853"/>
      <c r="AA73" s="853">
        <v>132</v>
      </c>
      <c r="AB73" s="853"/>
      <c r="AC73" s="853"/>
      <c r="AD73" s="853"/>
      <c r="AE73" s="853"/>
      <c r="AF73" s="853" t="s">
        <v>558</v>
      </c>
      <c r="AG73" s="853"/>
      <c r="AH73" s="853"/>
      <c r="AI73" s="853"/>
      <c r="AJ73" s="853"/>
      <c r="AK73" s="853">
        <v>341</v>
      </c>
      <c r="AL73" s="853"/>
      <c r="AM73" s="853"/>
      <c r="AN73" s="853"/>
      <c r="AO73" s="853"/>
      <c r="AP73" s="853" t="s">
        <v>558</v>
      </c>
      <c r="AQ73" s="853"/>
      <c r="AR73" s="853"/>
      <c r="AS73" s="853"/>
      <c r="AT73" s="853"/>
      <c r="AU73" s="853" t="s">
        <v>558</v>
      </c>
      <c r="AV73" s="853"/>
      <c r="AW73" s="853"/>
      <c r="AX73" s="853"/>
      <c r="AY73" s="853"/>
      <c r="AZ73" s="900" t="s">
        <v>558</v>
      </c>
      <c r="BA73" s="900"/>
      <c r="BB73" s="900"/>
      <c r="BC73" s="900"/>
      <c r="BD73" s="901"/>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900"/>
      <c r="BA74" s="900"/>
      <c r="BB74" s="900"/>
      <c r="BC74" s="900"/>
      <c r="BD74" s="901"/>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2"/>
      <c r="R75" s="903"/>
      <c r="S75" s="903"/>
      <c r="T75" s="903"/>
      <c r="U75" s="852"/>
      <c r="V75" s="904"/>
      <c r="W75" s="903"/>
      <c r="X75" s="903"/>
      <c r="Y75" s="903"/>
      <c r="Z75" s="852"/>
      <c r="AA75" s="904"/>
      <c r="AB75" s="903"/>
      <c r="AC75" s="903"/>
      <c r="AD75" s="903"/>
      <c r="AE75" s="852"/>
      <c r="AF75" s="904"/>
      <c r="AG75" s="903"/>
      <c r="AH75" s="903"/>
      <c r="AI75" s="903"/>
      <c r="AJ75" s="852"/>
      <c r="AK75" s="904"/>
      <c r="AL75" s="903"/>
      <c r="AM75" s="903"/>
      <c r="AN75" s="903"/>
      <c r="AO75" s="852"/>
      <c r="AP75" s="904"/>
      <c r="AQ75" s="903"/>
      <c r="AR75" s="903"/>
      <c r="AS75" s="903"/>
      <c r="AT75" s="852"/>
      <c r="AU75" s="904"/>
      <c r="AV75" s="903"/>
      <c r="AW75" s="903"/>
      <c r="AX75" s="903"/>
      <c r="AY75" s="852"/>
      <c r="AZ75" s="900"/>
      <c r="BA75" s="900"/>
      <c r="BB75" s="900"/>
      <c r="BC75" s="900"/>
      <c r="BD75" s="901"/>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2"/>
      <c r="R76" s="903"/>
      <c r="S76" s="903"/>
      <c r="T76" s="903"/>
      <c r="U76" s="852"/>
      <c r="V76" s="904"/>
      <c r="W76" s="903"/>
      <c r="X76" s="903"/>
      <c r="Y76" s="903"/>
      <c r="Z76" s="852"/>
      <c r="AA76" s="904"/>
      <c r="AB76" s="903"/>
      <c r="AC76" s="903"/>
      <c r="AD76" s="903"/>
      <c r="AE76" s="852"/>
      <c r="AF76" s="904"/>
      <c r="AG76" s="903"/>
      <c r="AH76" s="903"/>
      <c r="AI76" s="903"/>
      <c r="AJ76" s="852"/>
      <c r="AK76" s="904"/>
      <c r="AL76" s="903"/>
      <c r="AM76" s="903"/>
      <c r="AN76" s="903"/>
      <c r="AO76" s="852"/>
      <c r="AP76" s="904"/>
      <c r="AQ76" s="903"/>
      <c r="AR76" s="903"/>
      <c r="AS76" s="903"/>
      <c r="AT76" s="852"/>
      <c r="AU76" s="904"/>
      <c r="AV76" s="903"/>
      <c r="AW76" s="903"/>
      <c r="AX76" s="903"/>
      <c r="AY76" s="852"/>
      <c r="AZ76" s="900"/>
      <c r="BA76" s="900"/>
      <c r="BB76" s="900"/>
      <c r="BC76" s="900"/>
      <c r="BD76" s="901"/>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2"/>
      <c r="R77" s="903"/>
      <c r="S77" s="903"/>
      <c r="T77" s="903"/>
      <c r="U77" s="852"/>
      <c r="V77" s="904"/>
      <c r="W77" s="903"/>
      <c r="X77" s="903"/>
      <c r="Y77" s="903"/>
      <c r="Z77" s="852"/>
      <c r="AA77" s="904"/>
      <c r="AB77" s="903"/>
      <c r="AC77" s="903"/>
      <c r="AD77" s="903"/>
      <c r="AE77" s="852"/>
      <c r="AF77" s="904"/>
      <c r="AG77" s="903"/>
      <c r="AH77" s="903"/>
      <c r="AI77" s="903"/>
      <c r="AJ77" s="852"/>
      <c r="AK77" s="904"/>
      <c r="AL77" s="903"/>
      <c r="AM77" s="903"/>
      <c r="AN77" s="903"/>
      <c r="AO77" s="852"/>
      <c r="AP77" s="904"/>
      <c r="AQ77" s="903"/>
      <c r="AR77" s="903"/>
      <c r="AS77" s="903"/>
      <c r="AT77" s="852"/>
      <c r="AU77" s="904"/>
      <c r="AV77" s="903"/>
      <c r="AW77" s="903"/>
      <c r="AX77" s="903"/>
      <c r="AY77" s="852"/>
      <c r="AZ77" s="900"/>
      <c r="BA77" s="900"/>
      <c r="BB77" s="900"/>
      <c r="BC77" s="900"/>
      <c r="BD77" s="901"/>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900"/>
      <c r="BA78" s="900"/>
      <c r="BB78" s="900"/>
      <c r="BC78" s="900"/>
      <c r="BD78" s="901"/>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0"/>
      <c r="BA79" s="900"/>
      <c r="BB79" s="900"/>
      <c r="BC79" s="900"/>
      <c r="BD79" s="901"/>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0"/>
      <c r="BA80" s="900"/>
      <c r="BB80" s="900"/>
      <c r="BC80" s="900"/>
      <c r="BD80" s="901"/>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0"/>
      <c r="BA81" s="900"/>
      <c r="BB81" s="900"/>
      <c r="BC81" s="900"/>
      <c r="BD81" s="901"/>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0"/>
      <c r="BA82" s="900"/>
      <c r="BB82" s="900"/>
      <c r="BC82" s="900"/>
      <c r="BD82" s="901"/>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0"/>
      <c r="BA83" s="900"/>
      <c r="BB83" s="900"/>
      <c r="BC83" s="900"/>
      <c r="BD83" s="901"/>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0"/>
      <c r="BA84" s="900"/>
      <c r="BB84" s="900"/>
      <c r="BC84" s="900"/>
      <c r="BD84" s="901"/>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0"/>
      <c r="BA85" s="900"/>
      <c r="BB85" s="900"/>
      <c r="BC85" s="900"/>
      <c r="BD85" s="901"/>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0"/>
      <c r="BA86" s="900"/>
      <c r="BB86" s="900"/>
      <c r="BC86" s="900"/>
      <c r="BD86" s="901"/>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380</v>
      </c>
      <c r="B88" s="812" t="s">
        <v>412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2690</v>
      </c>
      <c r="AG88" s="864"/>
      <c r="AH88" s="864"/>
      <c r="AI88" s="864"/>
      <c r="AJ88" s="864"/>
      <c r="AK88" s="861"/>
      <c r="AL88" s="861"/>
      <c r="AM88" s="861"/>
      <c r="AN88" s="861"/>
      <c r="AO88" s="861"/>
      <c r="AP88" s="864">
        <v>3471</v>
      </c>
      <c r="AQ88" s="864"/>
      <c r="AR88" s="864"/>
      <c r="AS88" s="864"/>
      <c r="AT88" s="864"/>
      <c r="AU88" s="864">
        <v>187</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413</v>
      </c>
      <c r="BS102" s="813"/>
      <c r="BT102" s="813"/>
      <c r="BU102" s="813"/>
      <c r="BV102" s="813"/>
      <c r="BW102" s="813"/>
      <c r="BX102" s="813"/>
      <c r="BY102" s="813"/>
      <c r="BZ102" s="813"/>
      <c r="CA102" s="813"/>
      <c r="CB102" s="813"/>
      <c r="CC102" s="813"/>
      <c r="CD102" s="813"/>
      <c r="CE102" s="813"/>
      <c r="CF102" s="813"/>
      <c r="CG102" s="814"/>
      <c r="CH102" s="912"/>
      <c r="CI102" s="913"/>
      <c r="CJ102" s="913"/>
      <c r="CK102" s="913"/>
      <c r="CL102" s="914"/>
      <c r="CM102" s="912"/>
      <c r="CN102" s="913"/>
      <c r="CO102" s="913"/>
      <c r="CP102" s="913"/>
      <c r="CQ102" s="914"/>
      <c r="CR102" s="915">
        <v>16</v>
      </c>
      <c r="CS102" s="872"/>
      <c r="CT102" s="872"/>
      <c r="CU102" s="872"/>
      <c r="CV102" s="916"/>
      <c r="CW102" s="915">
        <v>1</v>
      </c>
      <c r="CX102" s="872"/>
      <c r="CY102" s="872"/>
      <c r="CZ102" s="872"/>
      <c r="DA102" s="916"/>
      <c r="DB102" s="915" t="s">
        <v>574</v>
      </c>
      <c r="DC102" s="872"/>
      <c r="DD102" s="872"/>
      <c r="DE102" s="872"/>
      <c r="DF102" s="916"/>
      <c r="DG102" s="915" t="s">
        <v>574</v>
      </c>
      <c r="DH102" s="872"/>
      <c r="DI102" s="872"/>
      <c r="DJ102" s="872"/>
      <c r="DK102" s="916"/>
      <c r="DL102" s="915" t="s">
        <v>574</v>
      </c>
      <c r="DM102" s="872"/>
      <c r="DN102" s="872"/>
      <c r="DO102" s="872"/>
      <c r="DP102" s="916"/>
      <c r="DQ102" s="915" t="s">
        <v>574</v>
      </c>
      <c r="DR102" s="872"/>
      <c r="DS102" s="872"/>
      <c r="DT102" s="872"/>
      <c r="DU102" s="916"/>
      <c r="DV102" s="939"/>
      <c r="DW102" s="940"/>
      <c r="DX102" s="940"/>
      <c r="DY102" s="940"/>
      <c r="DZ102" s="941"/>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2" t="s">
        <v>414</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3" t="s">
        <v>415</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4" t="s">
        <v>418</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419</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6" customFormat="1" ht="26.25" customHeight="1" x14ac:dyDescent="0.15">
      <c r="A109" s="937" t="s">
        <v>420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421</v>
      </c>
      <c r="AB109" s="918"/>
      <c r="AC109" s="918"/>
      <c r="AD109" s="918"/>
      <c r="AE109" s="919"/>
      <c r="AF109" s="917" t="s">
        <v>300</v>
      </c>
      <c r="AG109" s="918"/>
      <c r="AH109" s="918"/>
      <c r="AI109" s="918"/>
      <c r="AJ109" s="919"/>
      <c r="AK109" s="917" t="s">
        <v>299</v>
      </c>
      <c r="AL109" s="918"/>
      <c r="AM109" s="918"/>
      <c r="AN109" s="918"/>
      <c r="AO109" s="919"/>
      <c r="AP109" s="917" t="s">
        <v>422</v>
      </c>
      <c r="AQ109" s="918"/>
      <c r="AR109" s="918"/>
      <c r="AS109" s="918"/>
      <c r="AT109" s="920"/>
      <c r="AU109" s="937" t="s">
        <v>420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421</v>
      </c>
      <c r="BR109" s="918"/>
      <c r="BS109" s="918"/>
      <c r="BT109" s="918"/>
      <c r="BU109" s="919"/>
      <c r="BV109" s="917" t="s">
        <v>300</v>
      </c>
      <c r="BW109" s="918"/>
      <c r="BX109" s="918"/>
      <c r="BY109" s="918"/>
      <c r="BZ109" s="919"/>
      <c r="CA109" s="917" t="s">
        <v>299</v>
      </c>
      <c r="CB109" s="918"/>
      <c r="CC109" s="918"/>
      <c r="CD109" s="918"/>
      <c r="CE109" s="919"/>
      <c r="CF109" s="938" t="s">
        <v>422</v>
      </c>
      <c r="CG109" s="938"/>
      <c r="CH109" s="938"/>
      <c r="CI109" s="938"/>
      <c r="CJ109" s="938"/>
      <c r="CK109" s="917" t="s">
        <v>423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421</v>
      </c>
      <c r="DH109" s="918"/>
      <c r="DI109" s="918"/>
      <c r="DJ109" s="918"/>
      <c r="DK109" s="919"/>
      <c r="DL109" s="917" t="s">
        <v>300</v>
      </c>
      <c r="DM109" s="918"/>
      <c r="DN109" s="918"/>
      <c r="DO109" s="918"/>
      <c r="DP109" s="919"/>
      <c r="DQ109" s="917" t="s">
        <v>299</v>
      </c>
      <c r="DR109" s="918"/>
      <c r="DS109" s="918"/>
      <c r="DT109" s="918"/>
      <c r="DU109" s="919"/>
      <c r="DV109" s="917" t="s">
        <v>422</v>
      </c>
      <c r="DW109" s="918"/>
      <c r="DX109" s="918"/>
      <c r="DY109" s="918"/>
      <c r="DZ109" s="920"/>
    </row>
    <row r="110" spans="1:131" s="226" customFormat="1" ht="26.25" customHeight="1" x14ac:dyDescent="0.15">
      <c r="A110" s="921" t="s">
        <v>424</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418979</v>
      </c>
      <c r="AB110" s="925"/>
      <c r="AC110" s="925"/>
      <c r="AD110" s="925"/>
      <c r="AE110" s="926"/>
      <c r="AF110" s="927">
        <v>282805</v>
      </c>
      <c r="AG110" s="925"/>
      <c r="AH110" s="925"/>
      <c r="AI110" s="925"/>
      <c r="AJ110" s="926"/>
      <c r="AK110" s="927">
        <v>235796</v>
      </c>
      <c r="AL110" s="925"/>
      <c r="AM110" s="925"/>
      <c r="AN110" s="925"/>
      <c r="AO110" s="926"/>
      <c r="AP110" s="928">
        <v>13</v>
      </c>
      <c r="AQ110" s="929"/>
      <c r="AR110" s="929"/>
      <c r="AS110" s="929"/>
      <c r="AT110" s="930"/>
      <c r="AU110" s="931" t="s">
        <v>66</v>
      </c>
      <c r="AV110" s="932"/>
      <c r="AW110" s="932"/>
      <c r="AX110" s="932"/>
      <c r="AY110" s="932"/>
      <c r="AZ110" s="973" t="s">
        <v>425</v>
      </c>
      <c r="BA110" s="922"/>
      <c r="BB110" s="922"/>
      <c r="BC110" s="922"/>
      <c r="BD110" s="922"/>
      <c r="BE110" s="922"/>
      <c r="BF110" s="922"/>
      <c r="BG110" s="922"/>
      <c r="BH110" s="922"/>
      <c r="BI110" s="922"/>
      <c r="BJ110" s="922"/>
      <c r="BK110" s="922"/>
      <c r="BL110" s="922"/>
      <c r="BM110" s="922"/>
      <c r="BN110" s="922"/>
      <c r="BO110" s="922"/>
      <c r="BP110" s="923"/>
      <c r="BQ110" s="959">
        <v>1981516</v>
      </c>
      <c r="BR110" s="960"/>
      <c r="BS110" s="960"/>
      <c r="BT110" s="960"/>
      <c r="BU110" s="960"/>
      <c r="BV110" s="960">
        <v>2144711</v>
      </c>
      <c r="BW110" s="960"/>
      <c r="BX110" s="960"/>
      <c r="BY110" s="960"/>
      <c r="BZ110" s="960"/>
      <c r="CA110" s="960">
        <v>2524681</v>
      </c>
      <c r="CB110" s="960"/>
      <c r="CC110" s="960"/>
      <c r="CD110" s="960"/>
      <c r="CE110" s="960"/>
      <c r="CF110" s="974">
        <v>138.69999999999999</v>
      </c>
      <c r="CG110" s="975"/>
      <c r="CH110" s="975"/>
      <c r="CI110" s="975"/>
      <c r="CJ110" s="975"/>
      <c r="CK110" s="976" t="s">
        <v>426</v>
      </c>
      <c r="CL110" s="977"/>
      <c r="CM110" s="956" t="s">
        <v>427</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228</v>
      </c>
      <c r="DH110" s="960"/>
      <c r="DI110" s="960"/>
      <c r="DJ110" s="960"/>
      <c r="DK110" s="960"/>
      <c r="DL110" s="960" t="s">
        <v>228</v>
      </c>
      <c r="DM110" s="960"/>
      <c r="DN110" s="960"/>
      <c r="DO110" s="960"/>
      <c r="DP110" s="960"/>
      <c r="DQ110" s="960" t="s">
        <v>228</v>
      </c>
      <c r="DR110" s="960"/>
      <c r="DS110" s="960"/>
      <c r="DT110" s="960"/>
      <c r="DU110" s="960"/>
      <c r="DV110" s="961" t="s">
        <v>228</v>
      </c>
      <c r="DW110" s="961"/>
      <c r="DX110" s="961"/>
      <c r="DY110" s="961"/>
      <c r="DZ110" s="962"/>
    </row>
    <row r="111" spans="1:131" s="226" customFormat="1" ht="26.25" customHeight="1" x14ac:dyDescent="0.15">
      <c r="A111" s="963" t="s">
        <v>428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228</v>
      </c>
      <c r="AB111" s="967"/>
      <c r="AC111" s="967"/>
      <c r="AD111" s="967"/>
      <c r="AE111" s="968"/>
      <c r="AF111" s="969" t="s">
        <v>396</v>
      </c>
      <c r="AG111" s="967"/>
      <c r="AH111" s="967"/>
      <c r="AI111" s="967"/>
      <c r="AJ111" s="968"/>
      <c r="AK111" s="969" t="s">
        <v>228</v>
      </c>
      <c r="AL111" s="967"/>
      <c r="AM111" s="967"/>
      <c r="AN111" s="967"/>
      <c r="AO111" s="968"/>
      <c r="AP111" s="970" t="s">
        <v>228</v>
      </c>
      <c r="AQ111" s="971"/>
      <c r="AR111" s="971"/>
      <c r="AS111" s="971"/>
      <c r="AT111" s="972"/>
      <c r="AU111" s="933"/>
      <c r="AV111" s="934"/>
      <c r="AW111" s="934"/>
      <c r="AX111" s="934"/>
      <c r="AY111" s="934"/>
      <c r="AZ111" s="982" t="s">
        <v>429</v>
      </c>
      <c r="BA111" s="983"/>
      <c r="BB111" s="983"/>
      <c r="BC111" s="983"/>
      <c r="BD111" s="983"/>
      <c r="BE111" s="983"/>
      <c r="BF111" s="983"/>
      <c r="BG111" s="983"/>
      <c r="BH111" s="983"/>
      <c r="BI111" s="983"/>
      <c r="BJ111" s="983"/>
      <c r="BK111" s="983"/>
      <c r="BL111" s="983"/>
      <c r="BM111" s="983"/>
      <c r="BN111" s="983"/>
      <c r="BO111" s="983"/>
      <c r="BP111" s="984"/>
      <c r="BQ111" s="952" t="s">
        <v>228</v>
      </c>
      <c r="BR111" s="953"/>
      <c r="BS111" s="953"/>
      <c r="BT111" s="953"/>
      <c r="BU111" s="953"/>
      <c r="BV111" s="953" t="s">
        <v>228</v>
      </c>
      <c r="BW111" s="953"/>
      <c r="BX111" s="953"/>
      <c r="BY111" s="953"/>
      <c r="BZ111" s="953"/>
      <c r="CA111" s="953" t="s">
        <v>396</v>
      </c>
      <c r="CB111" s="953"/>
      <c r="CC111" s="953"/>
      <c r="CD111" s="953"/>
      <c r="CE111" s="953"/>
      <c r="CF111" s="947" t="s">
        <v>396</v>
      </c>
      <c r="CG111" s="948"/>
      <c r="CH111" s="948"/>
      <c r="CI111" s="948"/>
      <c r="CJ111" s="948"/>
      <c r="CK111" s="978"/>
      <c r="CL111" s="979"/>
      <c r="CM111" s="949" t="s">
        <v>430</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396</v>
      </c>
      <c r="DH111" s="953"/>
      <c r="DI111" s="953"/>
      <c r="DJ111" s="953"/>
      <c r="DK111" s="953"/>
      <c r="DL111" s="953" t="s">
        <v>396</v>
      </c>
      <c r="DM111" s="953"/>
      <c r="DN111" s="953"/>
      <c r="DO111" s="953"/>
      <c r="DP111" s="953"/>
      <c r="DQ111" s="953" t="s">
        <v>396</v>
      </c>
      <c r="DR111" s="953"/>
      <c r="DS111" s="953"/>
      <c r="DT111" s="953"/>
      <c r="DU111" s="953"/>
      <c r="DV111" s="954" t="s">
        <v>396</v>
      </c>
      <c r="DW111" s="954"/>
      <c r="DX111" s="954"/>
      <c r="DY111" s="954"/>
      <c r="DZ111" s="955"/>
    </row>
    <row r="112" spans="1:131" s="226" customFormat="1" ht="26.25" customHeight="1" x14ac:dyDescent="0.15">
      <c r="A112" s="985" t="s">
        <v>431</v>
      </c>
      <c r="B112" s="986"/>
      <c r="C112" s="983" t="s">
        <v>432</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228</v>
      </c>
      <c r="AB112" s="992"/>
      <c r="AC112" s="992"/>
      <c r="AD112" s="992"/>
      <c r="AE112" s="993"/>
      <c r="AF112" s="994" t="s">
        <v>228</v>
      </c>
      <c r="AG112" s="992"/>
      <c r="AH112" s="992"/>
      <c r="AI112" s="992"/>
      <c r="AJ112" s="993"/>
      <c r="AK112" s="994" t="s">
        <v>396</v>
      </c>
      <c r="AL112" s="992"/>
      <c r="AM112" s="992"/>
      <c r="AN112" s="992"/>
      <c r="AO112" s="993"/>
      <c r="AP112" s="995" t="s">
        <v>228</v>
      </c>
      <c r="AQ112" s="996"/>
      <c r="AR112" s="996"/>
      <c r="AS112" s="996"/>
      <c r="AT112" s="997"/>
      <c r="AU112" s="933"/>
      <c r="AV112" s="934"/>
      <c r="AW112" s="934"/>
      <c r="AX112" s="934"/>
      <c r="AY112" s="934"/>
      <c r="AZ112" s="982" t="s">
        <v>433</v>
      </c>
      <c r="BA112" s="983"/>
      <c r="BB112" s="983"/>
      <c r="BC112" s="983"/>
      <c r="BD112" s="983"/>
      <c r="BE112" s="983"/>
      <c r="BF112" s="983"/>
      <c r="BG112" s="983"/>
      <c r="BH112" s="983"/>
      <c r="BI112" s="983"/>
      <c r="BJ112" s="983"/>
      <c r="BK112" s="983"/>
      <c r="BL112" s="983"/>
      <c r="BM112" s="983"/>
      <c r="BN112" s="983"/>
      <c r="BO112" s="983"/>
      <c r="BP112" s="984"/>
      <c r="BQ112" s="952">
        <v>1973612</v>
      </c>
      <c r="BR112" s="953"/>
      <c r="BS112" s="953"/>
      <c r="BT112" s="953"/>
      <c r="BU112" s="953"/>
      <c r="BV112" s="953">
        <v>1830786</v>
      </c>
      <c r="BW112" s="953"/>
      <c r="BX112" s="953"/>
      <c r="BY112" s="953"/>
      <c r="BZ112" s="953"/>
      <c r="CA112" s="953">
        <v>1857341</v>
      </c>
      <c r="CB112" s="953"/>
      <c r="CC112" s="953"/>
      <c r="CD112" s="953"/>
      <c r="CE112" s="953"/>
      <c r="CF112" s="947">
        <v>102</v>
      </c>
      <c r="CG112" s="948"/>
      <c r="CH112" s="948"/>
      <c r="CI112" s="948"/>
      <c r="CJ112" s="948"/>
      <c r="CK112" s="978"/>
      <c r="CL112" s="979"/>
      <c r="CM112" s="949" t="s">
        <v>434</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228</v>
      </c>
      <c r="DH112" s="953"/>
      <c r="DI112" s="953"/>
      <c r="DJ112" s="953"/>
      <c r="DK112" s="953"/>
      <c r="DL112" s="953" t="s">
        <v>396</v>
      </c>
      <c r="DM112" s="953"/>
      <c r="DN112" s="953"/>
      <c r="DO112" s="953"/>
      <c r="DP112" s="953"/>
      <c r="DQ112" s="953" t="s">
        <v>228</v>
      </c>
      <c r="DR112" s="953"/>
      <c r="DS112" s="953"/>
      <c r="DT112" s="953"/>
      <c r="DU112" s="953"/>
      <c r="DV112" s="954" t="s">
        <v>228</v>
      </c>
      <c r="DW112" s="954"/>
      <c r="DX112" s="954"/>
      <c r="DY112" s="954"/>
      <c r="DZ112" s="955"/>
    </row>
    <row r="113" spans="1:130" s="226" customFormat="1" ht="26.25" customHeight="1" x14ac:dyDescent="0.15">
      <c r="A113" s="987"/>
      <c r="B113" s="988"/>
      <c r="C113" s="983" t="s">
        <v>435</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124835</v>
      </c>
      <c r="AB113" s="967"/>
      <c r="AC113" s="967"/>
      <c r="AD113" s="967"/>
      <c r="AE113" s="968"/>
      <c r="AF113" s="969">
        <v>121494</v>
      </c>
      <c r="AG113" s="967"/>
      <c r="AH113" s="967"/>
      <c r="AI113" s="967"/>
      <c r="AJ113" s="968"/>
      <c r="AK113" s="969">
        <v>108687</v>
      </c>
      <c r="AL113" s="967"/>
      <c r="AM113" s="967"/>
      <c r="AN113" s="967"/>
      <c r="AO113" s="968"/>
      <c r="AP113" s="970">
        <v>6</v>
      </c>
      <c r="AQ113" s="971"/>
      <c r="AR113" s="971"/>
      <c r="AS113" s="971"/>
      <c r="AT113" s="972"/>
      <c r="AU113" s="933"/>
      <c r="AV113" s="934"/>
      <c r="AW113" s="934"/>
      <c r="AX113" s="934"/>
      <c r="AY113" s="934"/>
      <c r="AZ113" s="982" t="s">
        <v>436</v>
      </c>
      <c r="BA113" s="983"/>
      <c r="BB113" s="983"/>
      <c r="BC113" s="983"/>
      <c r="BD113" s="983"/>
      <c r="BE113" s="983"/>
      <c r="BF113" s="983"/>
      <c r="BG113" s="983"/>
      <c r="BH113" s="983"/>
      <c r="BI113" s="983"/>
      <c r="BJ113" s="983"/>
      <c r="BK113" s="983"/>
      <c r="BL113" s="983"/>
      <c r="BM113" s="983"/>
      <c r="BN113" s="983"/>
      <c r="BO113" s="983"/>
      <c r="BP113" s="984"/>
      <c r="BQ113" s="952">
        <v>251832</v>
      </c>
      <c r="BR113" s="953"/>
      <c r="BS113" s="953"/>
      <c r="BT113" s="953"/>
      <c r="BU113" s="953"/>
      <c r="BV113" s="953">
        <v>216593</v>
      </c>
      <c r="BW113" s="953"/>
      <c r="BX113" s="953"/>
      <c r="BY113" s="953"/>
      <c r="BZ113" s="953"/>
      <c r="CA113" s="953">
        <v>186940</v>
      </c>
      <c r="CB113" s="953"/>
      <c r="CC113" s="953"/>
      <c r="CD113" s="953"/>
      <c r="CE113" s="953"/>
      <c r="CF113" s="947">
        <v>10.3</v>
      </c>
      <c r="CG113" s="948"/>
      <c r="CH113" s="948"/>
      <c r="CI113" s="948"/>
      <c r="CJ113" s="948"/>
      <c r="CK113" s="978"/>
      <c r="CL113" s="979"/>
      <c r="CM113" s="949" t="s">
        <v>437</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396</v>
      </c>
      <c r="DH113" s="992"/>
      <c r="DI113" s="992"/>
      <c r="DJ113" s="992"/>
      <c r="DK113" s="993"/>
      <c r="DL113" s="994" t="s">
        <v>228</v>
      </c>
      <c r="DM113" s="992"/>
      <c r="DN113" s="992"/>
      <c r="DO113" s="992"/>
      <c r="DP113" s="993"/>
      <c r="DQ113" s="994" t="s">
        <v>396</v>
      </c>
      <c r="DR113" s="992"/>
      <c r="DS113" s="992"/>
      <c r="DT113" s="992"/>
      <c r="DU113" s="993"/>
      <c r="DV113" s="995" t="s">
        <v>396</v>
      </c>
      <c r="DW113" s="996"/>
      <c r="DX113" s="996"/>
      <c r="DY113" s="996"/>
      <c r="DZ113" s="997"/>
    </row>
    <row r="114" spans="1:130" s="226" customFormat="1" ht="26.25" customHeight="1" x14ac:dyDescent="0.15">
      <c r="A114" s="987"/>
      <c r="B114" s="988"/>
      <c r="C114" s="983" t="s">
        <v>438</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120069</v>
      </c>
      <c r="AB114" s="992"/>
      <c r="AC114" s="992"/>
      <c r="AD114" s="992"/>
      <c r="AE114" s="993"/>
      <c r="AF114" s="994">
        <v>135524</v>
      </c>
      <c r="AG114" s="992"/>
      <c r="AH114" s="992"/>
      <c r="AI114" s="992"/>
      <c r="AJ114" s="993"/>
      <c r="AK114" s="994">
        <v>139469</v>
      </c>
      <c r="AL114" s="992"/>
      <c r="AM114" s="992"/>
      <c r="AN114" s="992"/>
      <c r="AO114" s="993"/>
      <c r="AP114" s="995">
        <v>7.7</v>
      </c>
      <c r="AQ114" s="996"/>
      <c r="AR114" s="996"/>
      <c r="AS114" s="996"/>
      <c r="AT114" s="997"/>
      <c r="AU114" s="933"/>
      <c r="AV114" s="934"/>
      <c r="AW114" s="934"/>
      <c r="AX114" s="934"/>
      <c r="AY114" s="934"/>
      <c r="AZ114" s="982" t="s">
        <v>439</v>
      </c>
      <c r="BA114" s="983"/>
      <c r="BB114" s="983"/>
      <c r="BC114" s="983"/>
      <c r="BD114" s="983"/>
      <c r="BE114" s="983"/>
      <c r="BF114" s="983"/>
      <c r="BG114" s="983"/>
      <c r="BH114" s="983"/>
      <c r="BI114" s="983"/>
      <c r="BJ114" s="983"/>
      <c r="BK114" s="983"/>
      <c r="BL114" s="983"/>
      <c r="BM114" s="983"/>
      <c r="BN114" s="983"/>
      <c r="BO114" s="983"/>
      <c r="BP114" s="984"/>
      <c r="BQ114" s="952">
        <v>336923</v>
      </c>
      <c r="BR114" s="953"/>
      <c r="BS114" s="953"/>
      <c r="BT114" s="953"/>
      <c r="BU114" s="953"/>
      <c r="BV114" s="953">
        <v>301935</v>
      </c>
      <c r="BW114" s="953"/>
      <c r="BX114" s="953"/>
      <c r="BY114" s="953"/>
      <c r="BZ114" s="953"/>
      <c r="CA114" s="953">
        <v>318850</v>
      </c>
      <c r="CB114" s="953"/>
      <c r="CC114" s="953"/>
      <c r="CD114" s="953"/>
      <c r="CE114" s="953"/>
      <c r="CF114" s="947">
        <v>17.5</v>
      </c>
      <c r="CG114" s="948"/>
      <c r="CH114" s="948"/>
      <c r="CI114" s="948"/>
      <c r="CJ114" s="948"/>
      <c r="CK114" s="978"/>
      <c r="CL114" s="979"/>
      <c r="CM114" s="949" t="s">
        <v>440</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228</v>
      </c>
      <c r="DH114" s="992"/>
      <c r="DI114" s="992"/>
      <c r="DJ114" s="992"/>
      <c r="DK114" s="993"/>
      <c r="DL114" s="994" t="s">
        <v>228</v>
      </c>
      <c r="DM114" s="992"/>
      <c r="DN114" s="992"/>
      <c r="DO114" s="992"/>
      <c r="DP114" s="993"/>
      <c r="DQ114" s="994" t="s">
        <v>228</v>
      </c>
      <c r="DR114" s="992"/>
      <c r="DS114" s="992"/>
      <c r="DT114" s="992"/>
      <c r="DU114" s="993"/>
      <c r="DV114" s="995" t="s">
        <v>228</v>
      </c>
      <c r="DW114" s="996"/>
      <c r="DX114" s="996"/>
      <c r="DY114" s="996"/>
      <c r="DZ114" s="997"/>
    </row>
    <row r="115" spans="1:130" s="226" customFormat="1" ht="26.25" customHeight="1" x14ac:dyDescent="0.15">
      <c r="A115" s="987"/>
      <c r="B115" s="988"/>
      <c r="C115" s="983" t="s">
        <v>441</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396</v>
      </c>
      <c r="AB115" s="967"/>
      <c r="AC115" s="967"/>
      <c r="AD115" s="967"/>
      <c r="AE115" s="968"/>
      <c r="AF115" s="969" t="s">
        <v>228</v>
      </c>
      <c r="AG115" s="967"/>
      <c r="AH115" s="967"/>
      <c r="AI115" s="967"/>
      <c r="AJ115" s="968"/>
      <c r="AK115" s="969" t="s">
        <v>228</v>
      </c>
      <c r="AL115" s="967"/>
      <c r="AM115" s="967"/>
      <c r="AN115" s="967"/>
      <c r="AO115" s="968"/>
      <c r="AP115" s="970" t="s">
        <v>228</v>
      </c>
      <c r="AQ115" s="971"/>
      <c r="AR115" s="971"/>
      <c r="AS115" s="971"/>
      <c r="AT115" s="972"/>
      <c r="AU115" s="933"/>
      <c r="AV115" s="934"/>
      <c r="AW115" s="934"/>
      <c r="AX115" s="934"/>
      <c r="AY115" s="934"/>
      <c r="AZ115" s="982" t="s">
        <v>442</v>
      </c>
      <c r="BA115" s="983"/>
      <c r="BB115" s="983"/>
      <c r="BC115" s="983"/>
      <c r="BD115" s="983"/>
      <c r="BE115" s="983"/>
      <c r="BF115" s="983"/>
      <c r="BG115" s="983"/>
      <c r="BH115" s="983"/>
      <c r="BI115" s="983"/>
      <c r="BJ115" s="983"/>
      <c r="BK115" s="983"/>
      <c r="BL115" s="983"/>
      <c r="BM115" s="983"/>
      <c r="BN115" s="983"/>
      <c r="BO115" s="983"/>
      <c r="BP115" s="984"/>
      <c r="BQ115" s="952" t="s">
        <v>228</v>
      </c>
      <c r="BR115" s="953"/>
      <c r="BS115" s="953"/>
      <c r="BT115" s="953"/>
      <c r="BU115" s="953"/>
      <c r="BV115" s="953" t="s">
        <v>228</v>
      </c>
      <c r="BW115" s="953"/>
      <c r="BX115" s="953"/>
      <c r="BY115" s="953"/>
      <c r="BZ115" s="953"/>
      <c r="CA115" s="953" t="s">
        <v>228</v>
      </c>
      <c r="CB115" s="953"/>
      <c r="CC115" s="953"/>
      <c r="CD115" s="953"/>
      <c r="CE115" s="953"/>
      <c r="CF115" s="947" t="s">
        <v>228</v>
      </c>
      <c r="CG115" s="948"/>
      <c r="CH115" s="948"/>
      <c r="CI115" s="948"/>
      <c r="CJ115" s="948"/>
      <c r="CK115" s="978"/>
      <c r="CL115" s="979"/>
      <c r="CM115" s="982" t="s">
        <v>443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228</v>
      </c>
      <c r="DH115" s="992"/>
      <c r="DI115" s="992"/>
      <c r="DJ115" s="992"/>
      <c r="DK115" s="993"/>
      <c r="DL115" s="994" t="s">
        <v>228</v>
      </c>
      <c r="DM115" s="992"/>
      <c r="DN115" s="992"/>
      <c r="DO115" s="992"/>
      <c r="DP115" s="993"/>
      <c r="DQ115" s="994" t="s">
        <v>396</v>
      </c>
      <c r="DR115" s="992"/>
      <c r="DS115" s="992"/>
      <c r="DT115" s="992"/>
      <c r="DU115" s="993"/>
      <c r="DV115" s="995" t="s">
        <v>228</v>
      </c>
      <c r="DW115" s="996"/>
      <c r="DX115" s="996"/>
      <c r="DY115" s="996"/>
      <c r="DZ115" s="997"/>
    </row>
    <row r="116" spans="1:130" s="226" customFormat="1" ht="26.25" customHeight="1" x14ac:dyDescent="0.15">
      <c r="A116" s="989"/>
      <c r="B116" s="990"/>
      <c r="C116" s="998" t="s">
        <v>444</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228</v>
      </c>
      <c r="AB116" s="992"/>
      <c r="AC116" s="992"/>
      <c r="AD116" s="992"/>
      <c r="AE116" s="993"/>
      <c r="AF116" s="994" t="s">
        <v>228</v>
      </c>
      <c r="AG116" s="992"/>
      <c r="AH116" s="992"/>
      <c r="AI116" s="992"/>
      <c r="AJ116" s="993"/>
      <c r="AK116" s="994" t="s">
        <v>228</v>
      </c>
      <c r="AL116" s="992"/>
      <c r="AM116" s="992"/>
      <c r="AN116" s="992"/>
      <c r="AO116" s="993"/>
      <c r="AP116" s="995" t="s">
        <v>228</v>
      </c>
      <c r="AQ116" s="996"/>
      <c r="AR116" s="996"/>
      <c r="AS116" s="996"/>
      <c r="AT116" s="997"/>
      <c r="AU116" s="933"/>
      <c r="AV116" s="934"/>
      <c r="AW116" s="934"/>
      <c r="AX116" s="934"/>
      <c r="AY116" s="934"/>
      <c r="AZ116" s="1000" t="s">
        <v>445</v>
      </c>
      <c r="BA116" s="1001"/>
      <c r="BB116" s="1001"/>
      <c r="BC116" s="1001"/>
      <c r="BD116" s="1001"/>
      <c r="BE116" s="1001"/>
      <c r="BF116" s="1001"/>
      <c r="BG116" s="1001"/>
      <c r="BH116" s="1001"/>
      <c r="BI116" s="1001"/>
      <c r="BJ116" s="1001"/>
      <c r="BK116" s="1001"/>
      <c r="BL116" s="1001"/>
      <c r="BM116" s="1001"/>
      <c r="BN116" s="1001"/>
      <c r="BO116" s="1001"/>
      <c r="BP116" s="1002"/>
      <c r="BQ116" s="952" t="s">
        <v>396</v>
      </c>
      <c r="BR116" s="953"/>
      <c r="BS116" s="953"/>
      <c r="BT116" s="953"/>
      <c r="BU116" s="953"/>
      <c r="BV116" s="953" t="s">
        <v>228</v>
      </c>
      <c r="BW116" s="953"/>
      <c r="BX116" s="953"/>
      <c r="BY116" s="953"/>
      <c r="BZ116" s="953"/>
      <c r="CA116" s="953" t="s">
        <v>396</v>
      </c>
      <c r="CB116" s="953"/>
      <c r="CC116" s="953"/>
      <c r="CD116" s="953"/>
      <c r="CE116" s="953"/>
      <c r="CF116" s="947" t="s">
        <v>396</v>
      </c>
      <c r="CG116" s="948"/>
      <c r="CH116" s="948"/>
      <c r="CI116" s="948"/>
      <c r="CJ116" s="948"/>
      <c r="CK116" s="978"/>
      <c r="CL116" s="979"/>
      <c r="CM116" s="949" t="s">
        <v>446</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228</v>
      </c>
      <c r="DH116" s="992"/>
      <c r="DI116" s="992"/>
      <c r="DJ116" s="992"/>
      <c r="DK116" s="993"/>
      <c r="DL116" s="994" t="s">
        <v>396</v>
      </c>
      <c r="DM116" s="992"/>
      <c r="DN116" s="992"/>
      <c r="DO116" s="992"/>
      <c r="DP116" s="993"/>
      <c r="DQ116" s="994" t="s">
        <v>228</v>
      </c>
      <c r="DR116" s="992"/>
      <c r="DS116" s="992"/>
      <c r="DT116" s="992"/>
      <c r="DU116" s="993"/>
      <c r="DV116" s="995" t="s">
        <v>228</v>
      </c>
      <c r="DW116" s="996"/>
      <c r="DX116" s="996"/>
      <c r="DY116" s="996"/>
      <c r="DZ116" s="997"/>
    </row>
    <row r="117" spans="1:130" s="226" customFormat="1" ht="26.25" customHeight="1" x14ac:dyDescent="0.15">
      <c r="A117" s="937" t="s">
        <v>182</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447</v>
      </c>
      <c r="Z117" s="919"/>
      <c r="AA117" s="1009">
        <v>663883</v>
      </c>
      <c r="AB117" s="1010"/>
      <c r="AC117" s="1010"/>
      <c r="AD117" s="1010"/>
      <c r="AE117" s="1011"/>
      <c r="AF117" s="1012">
        <v>539823</v>
      </c>
      <c r="AG117" s="1010"/>
      <c r="AH117" s="1010"/>
      <c r="AI117" s="1010"/>
      <c r="AJ117" s="1011"/>
      <c r="AK117" s="1012">
        <v>483952</v>
      </c>
      <c r="AL117" s="1010"/>
      <c r="AM117" s="1010"/>
      <c r="AN117" s="1010"/>
      <c r="AO117" s="1011"/>
      <c r="AP117" s="1013"/>
      <c r="AQ117" s="1014"/>
      <c r="AR117" s="1014"/>
      <c r="AS117" s="1014"/>
      <c r="AT117" s="1015"/>
      <c r="AU117" s="933"/>
      <c r="AV117" s="934"/>
      <c r="AW117" s="934"/>
      <c r="AX117" s="934"/>
      <c r="AY117" s="934"/>
      <c r="AZ117" s="1000" t="s">
        <v>448</v>
      </c>
      <c r="BA117" s="1001"/>
      <c r="BB117" s="1001"/>
      <c r="BC117" s="1001"/>
      <c r="BD117" s="1001"/>
      <c r="BE117" s="1001"/>
      <c r="BF117" s="1001"/>
      <c r="BG117" s="1001"/>
      <c r="BH117" s="1001"/>
      <c r="BI117" s="1001"/>
      <c r="BJ117" s="1001"/>
      <c r="BK117" s="1001"/>
      <c r="BL117" s="1001"/>
      <c r="BM117" s="1001"/>
      <c r="BN117" s="1001"/>
      <c r="BO117" s="1001"/>
      <c r="BP117" s="1002"/>
      <c r="BQ117" s="952" t="s">
        <v>228</v>
      </c>
      <c r="BR117" s="953"/>
      <c r="BS117" s="953"/>
      <c r="BT117" s="953"/>
      <c r="BU117" s="953"/>
      <c r="BV117" s="953" t="s">
        <v>228</v>
      </c>
      <c r="BW117" s="953"/>
      <c r="BX117" s="953"/>
      <c r="BY117" s="953"/>
      <c r="BZ117" s="953"/>
      <c r="CA117" s="953" t="s">
        <v>228</v>
      </c>
      <c r="CB117" s="953"/>
      <c r="CC117" s="953"/>
      <c r="CD117" s="953"/>
      <c r="CE117" s="953"/>
      <c r="CF117" s="947" t="s">
        <v>396</v>
      </c>
      <c r="CG117" s="948"/>
      <c r="CH117" s="948"/>
      <c r="CI117" s="948"/>
      <c r="CJ117" s="948"/>
      <c r="CK117" s="978"/>
      <c r="CL117" s="979"/>
      <c r="CM117" s="949" t="s">
        <v>449</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228</v>
      </c>
      <c r="DH117" s="992"/>
      <c r="DI117" s="992"/>
      <c r="DJ117" s="992"/>
      <c r="DK117" s="993"/>
      <c r="DL117" s="994" t="s">
        <v>228</v>
      </c>
      <c r="DM117" s="992"/>
      <c r="DN117" s="992"/>
      <c r="DO117" s="992"/>
      <c r="DP117" s="993"/>
      <c r="DQ117" s="994" t="s">
        <v>228</v>
      </c>
      <c r="DR117" s="992"/>
      <c r="DS117" s="992"/>
      <c r="DT117" s="992"/>
      <c r="DU117" s="993"/>
      <c r="DV117" s="995" t="s">
        <v>228</v>
      </c>
      <c r="DW117" s="996"/>
      <c r="DX117" s="996"/>
      <c r="DY117" s="996"/>
      <c r="DZ117" s="997"/>
    </row>
    <row r="118" spans="1:130" s="226" customFormat="1" ht="26.25" customHeight="1" x14ac:dyDescent="0.15">
      <c r="A118" s="937" t="s">
        <v>423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421</v>
      </c>
      <c r="AB118" s="918"/>
      <c r="AC118" s="918"/>
      <c r="AD118" s="918"/>
      <c r="AE118" s="919"/>
      <c r="AF118" s="917" t="s">
        <v>300</v>
      </c>
      <c r="AG118" s="918"/>
      <c r="AH118" s="918"/>
      <c r="AI118" s="918"/>
      <c r="AJ118" s="919"/>
      <c r="AK118" s="917" t="s">
        <v>299</v>
      </c>
      <c r="AL118" s="918"/>
      <c r="AM118" s="918"/>
      <c r="AN118" s="918"/>
      <c r="AO118" s="919"/>
      <c r="AP118" s="1004" t="s">
        <v>422</v>
      </c>
      <c r="AQ118" s="1005"/>
      <c r="AR118" s="1005"/>
      <c r="AS118" s="1005"/>
      <c r="AT118" s="1006"/>
      <c r="AU118" s="933"/>
      <c r="AV118" s="934"/>
      <c r="AW118" s="934"/>
      <c r="AX118" s="934"/>
      <c r="AY118" s="934"/>
      <c r="AZ118" s="1007" t="s">
        <v>450</v>
      </c>
      <c r="BA118" s="998"/>
      <c r="BB118" s="998"/>
      <c r="BC118" s="998"/>
      <c r="BD118" s="998"/>
      <c r="BE118" s="998"/>
      <c r="BF118" s="998"/>
      <c r="BG118" s="998"/>
      <c r="BH118" s="998"/>
      <c r="BI118" s="998"/>
      <c r="BJ118" s="998"/>
      <c r="BK118" s="998"/>
      <c r="BL118" s="998"/>
      <c r="BM118" s="998"/>
      <c r="BN118" s="998"/>
      <c r="BO118" s="998"/>
      <c r="BP118" s="999"/>
      <c r="BQ118" s="1030" t="s">
        <v>228</v>
      </c>
      <c r="BR118" s="1031"/>
      <c r="BS118" s="1031"/>
      <c r="BT118" s="1031"/>
      <c r="BU118" s="1031"/>
      <c r="BV118" s="1031" t="s">
        <v>228</v>
      </c>
      <c r="BW118" s="1031"/>
      <c r="BX118" s="1031"/>
      <c r="BY118" s="1031"/>
      <c r="BZ118" s="1031"/>
      <c r="CA118" s="1031" t="s">
        <v>228</v>
      </c>
      <c r="CB118" s="1031"/>
      <c r="CC118" s="1031"/>
      <c r="CD118" s="1031"/>
      <c r="CE118" s="1031"/>
      <c r="CF118" s="947" t="s">
        <v>228</v>
      </c>
      <c r="CG118" s="948"/>
      <c r="CH118" s="948"/>
      <c r="CI118" s="948"/>
      <c r="CJ118" s="948"/>
      <c r="CK118" s="978"/>
      <c r="CL118" s="979"/>
      <c r="CM118" s="949" t="s">
        <v>451</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228</v>
      </c>
      <c r="DH118" s="992"/>
      <c r="DI118" s="992"/>
      <c r="DJ118" s="992"/>
      <c r="DK118" s="993"/>
      <c r="DL118" s="994" t="s">
        <v>228</v>
      </c>
      <c r="DM118" s="992"/>
      <c r="DN118" s="992"/>
      <c r="DO118" s="992"/>
      <c r="DP118" s="993"/>
      <c r="DQ118" s="994" t="s">
        <v>228</v>
      </c>
      <c r="DR118" s="992"/>
      <c r="DS118" s="992"/>
      <c r="DT118" s="992"/>
      <c r="DU118" s="993"/>
      <c r="DV118" s="995" t="s">
        <v>228</v>
      </c>
      <c r="DW118" s="996"/>
      <c r="DX118" s="996"/>
      <c r="DY118" s="996"/>
      <c r="DZ118" s="997"/>
    </row>
    <row r="119" spans="1:130" s="226" customFormat="1" ht="26.25" customHeight="1" x14ac:dyDescent="0.15">
      <c r="A119" s="1091" t="s">
        <v>426</v>
      </c>
      <c r="B119" s="977"/>
      <c r="C119" s="956" t="s">
        <v>427</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228</v>
      </c>
      <c r="AB119" s="925"/>
      <c r="AC119" s="925"/>
      <c r="AD119" s="925"/>
      <c r="AE119" s="926"/>
      <c r="AF119" s="927" t="s">
        <v>228</v>
      </c>
      <c r="AG119" s="925"/>
      <c r="AH119" s="925"/>
      <c r="AI119" s="925"/>
      <c r="AJ119" s="926"/>
      <c r="AK119" s="927" t="s">
        <v>396</v>
      </c>
      <c r="AL119" s="925"/>
      <c r="AM119" s="925"/>
      <c r="AN119" s="925"/>
      <c r="AO119" s="926"/>
      <c r="AP119" s="928" t="s">
        <v>396</v>
      </c>
      <c r="AQ119" s="929"/>
      <c r="AR119" s="929"/>
      <c r="AS119" s="929"/>
      <c r="AT119" s="930"/>
      <c r="AU119" s="935"/>
      <c r="AV119" s="936"/>
      <c r="AW119" s="936"/>
      <c r="AX119" s="936"/>
      <c r="AY119" s="936"/>
      <c r="AZ119" s="257" t="s">
        <v>182</v>
      </c>
      <c r="BA119" s="257"/>
      <c r="BB119" s="257"/>
      <c r="BC119" s="257"/>
      <c r="BD119" s="257"/>
      <c r="BE119" s="257"/>
      <c r="BF119" s="257"/>
      <c r="BG119" s="257"/>
      <c r="BH119" s="257"/>
      <c r="BI119" s="257"/>
      <c r="BJ119" s="257"/>
      <c r="BK119" s="257"/>
      <c r="BL119" s="257"/>
      <c r="BM119" s="257"/>
      <c r="BN119" s="257"/>
      <c r="BO119" s="1008" t="s">
        <v>452</v>
      </c>
      <c r="BP119" s="1039"/>
      <c r="BQ119" s="1030">
        <v>4543883</v>
      </c>
      <c r="BR119" s="1031"/>
      <c r="BS119" s="1031"/>
      <c r="BT119" s="1031"/>
      <c r="BU119" s="1031"/>
      <c r="BV119" s="1031">
        <v>4494025</v>
      </c>
      <c r="BW119" s="1031"/>
      <c r="BX119" s="1031"/>
      <c r="BY119" s="1031"/>
      <c r="BZ119" s="1031"/>
      <c r="CA119" s="1031">
        <v>4887812</v>
      </c>
      <c r="CB119" s="1031"/>
      <c r="CC119" s="1031"/>
      <c r="CD119" s="1031"/>
      <c r="CE119" s="1031"/>
      <c r="CF119" s="1032"/>
      <c r="CG119" s="1033"/>
      <c r="CH119" s="1033"/>
      <c r="CI119" s="1033"/>
      <c r="CJ119" s="1034"/>
      <c r="CK119" s="980"/>
      <c r="CL119" s="981"/>
      <c r="CM119" s="1035" t="s">
        <v>453</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228</v>
      </c>
      <c r="DH119" s="1017"/>
      <c r="DI119" s="1017"/>
      <c r="DJ119" s="1017"/>
      <c r="DK119" s="1018"/>
      <c r="DL119" s="1016" t="s">
        <v>228</v>
      </c>
      <c r="DM119" s="1017"/>
      <c r="DN119" s="1017"/>
      <c r="DO119" s="1017"/>
      <c r="DP119" s="1018"/>
      <c r="DQ119" s="1016" t="s">
        <v>228</v>
      </c>
      <c r="DR119" s="1017"/>
      <c r="DS119" s="1017"/>
      <c r="DT119" s="1017"/>
      <c r="DU119" s="1018"/>
      <c r="DV119" s="1019" t="s">
        <v>228</v>
      </c>
      <c r="DW119" s="1020"/>
      <c r="DX119" s="1020"/>
      <c r="DY119" s="1020"/>
      <c r="DZ119" s="1021"/>
    </row>
    <row r="120" spans="1:130" s="226" customFormat="1" ht="26.25" customHeight="1" x14ac:dyDescent="0.15">
      <c r="A120" s="1092"/>
      <c r="B120" s="979"/>
      <c r="C120" s="949" t="s">
        <v>430</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228</v>
      </c>
      <c r="AB120" s="992"/>
      <c r="AC120" s="992"/>
      <c r="AD120" s="992"/>
      <c r="AE120" s="993"/>
      <c r="AF120" s="994" t="s">
        <v>228</v>
      </c>
      <c r="AG120" s="992"/>
      <c r="AH120" s="992"/>
      <c r="AI120" s="992"/>
      <c r="AJ120" s="993"/>
      <c r="AK120" s="994" t="s">
        <v>228</v>
      </c>
      <c r="AL120" s="992"/>
      <c r="AM120" s="992"/>
      <c r="AN120" s="992"/>
      <c r="AO120" s="993"/>
      <c r="AP120" s="995" t="s">
        <v>228</v>
      </c>
      <c r="AQ120" s="996"/>
      <c r="AR120" s="996"/>
      <c r="AS120" s="996"/>
      <c r="AT120" s="997"/>
      <c r="AU120" s="1022" t="s">
        <v>454</v>
      </c>
      <c r="AV120" s="1023"/>
      <c r="AW120" s="1023"/>
      <c r="AX120" s="1023"/>
      <c r="AY120" s="1024"/>
      <c r="AZ120" s="973" t="s">
        <v>455</v>
      </c>
      <c r="BA120" s="922"/>
      <c r="BB120" s="922"/>
      <c r="BC120" s="922"/>
      <c r="BD120" s="922"/>
      <c r="BE120" s="922"/>
      <c r="BF120" s="922"/>
      <c r="BG120" s="922"/>
      <c r="BH120" s="922"/>
      <c r="BI120" s="922"/>
      <c r="BJ120" s="922"/>
      <c r="BK120" s="922"/>
      <c r="BL120" s="922"/>
      <c r="BM120" s="922"/>
      <c r="BN120" s="922"/>
      <c r="BO120" s="922"/>
      <c r="BP120" s="923"/>
      <c r="BQ120" s="959">
        <v>1583014</v>
      </c>
      <c r="BR120" s="960"/>
      <c r="BS120" s="960"/>
      <c r="BT120" s="960"/>
      <c r="BU120" s="960"/>
      <c r="BV120" s="960">
        <v>1771483</v>
      </c>
      <c r="BW120" s="960"/>
      <c r="BX120" s="960"/>
      <c r="BY120" s="960"/>
      <c r="BZ120" s="960"/>
      <c r="CA120" s="960">
        <v>2253125</v>
      </c>
      <c r="CB120" s="960"/>
      <c r="CC120" s="960"/>
      <c r="CD120" s="960"/>
      <c r="CE120" s="960"/>
      <c r="CF120" s="974">
        <v>123.7</v>
      </c>
      <c r="CG120" s="975"/>
      <c r="CH120" s="975"/>
      <c r="CI120" s="975"/>
      <c r="CJ120" s="975"/>
      <c r="CK120" s="1040" t="s">
        <v>456</v>
      </c>
      <c r="CL120" s="1041"/>
      <c r="CM120" s="1041"/>
      <c r="CN120" s="1041"/>
      <c r="CO120" s="1042"/>
      <c r="CP120" s="1048" t="s">
        <v>457</v>
      </c>
      <c r="CQ120" s="1049"/>
      <c r="CR120" s="1049"/>
      <c r="CS120" s="1049"/>
      <c r="CT120" s="1049"/>
      <c r="CU120" s="1049"/>
      <c r="CV120" s="1049"/>
      <c r="CW120" s="1049"/>
      <c r="CX120" s="1049"/>
      <c r="CY120" s="1049"/>
      <c r="CZ120" s="1049"/>
      <c r="DA120" s="1049"/>
      <c r="DB120" s="1049"/>
      <c r="DC120" s="1049"/>
      <c r="DD120" s="1049"/>
      <c r="DE120" s="1049"/>
      <c r="DF120" s="1050"/>
      <c r="DG120" s="959">
        <v>449097</v>
      </c>
      <c r="DH120" s="960"/>
      <c r="DI120" s="960"/>
      <c r="DJ120" s="960"/>
      <c r="DK120" s="960"/>
      <c r="DL120" s="960">
        <v>431417</v>
      </c>
      <c r="DM120" s="960"/>
      <c r="DN120" s="960"/>
      <c r="DO120" s="960"/>
      <c r="DP120" s="960"/>
      <c r="DQ120" s="960">
        <v>428213</v>
      </c>
      <c r="DR120" s="960"/>
      <c r="DS120" s="960"/>
      <c r="DT120" s="960"/>
      <c r="DU120" s="960"/>
      <c r="DV120" s="961">
        <v>23.5</v>
      </c>
      <c r="DW120" s="961"/>
      <c r="DX120" s="961"/>
      <c r="DY120" s="961"/>
      <c r="DZ120" s="962"/>
    </row>
    <row r="121" spans="1:130" s="226" customFormat="1" ht="26.25" customHeight="1" x14ac:dyDescent="0.15">
      <c r="A121" s="1092"/>
      <c r="B121" s="979"/>
      <c r="C121" s="1000" t="s">
        <v>458</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396</v>
      </c>
      <c r="AB121" s="992"/>
      <c r="AC121" s="992"/>
      <c r="AD121" s="992"/>
      <c r="AE121" s="993"/>
      <c r="AF121" s="994" t="s">
        <v>228</v>
      </c>
      <c r="AG121" s="992"/>
      <c r="AH121" s="992"/>
      <c r="AI121" s="992"/>
      <c r="AJ121" s="993"/>
      <c r="AK121" s="994" t="s">
        <v>396</v>
      </c>
      <c r="AL121" s="992"/>
      <c r="AM121" s="992"/>
      <c r="AN121" s="992"/>
      <c r="AO121" s="993"/>
      <c r="AP121" s="995" t="s">
        <v>396</v>
      </c>
      <c r="AQ121" s="996"/>
      <c r="AR121" s="996"/>
      <c r="AS121" s="996"/>
      <c r="AT121" s="997"/>
      <c r="AU121" s="1025"/>
      <c r="AV121" s="1026"/>
      <c r="AW121" s="1026"/>
      <c r="AX121" s="1026"/>
      <c r="AY121" s="1027"/>
      <c r="AZ121" s="982" t="s">
        <v>459</v>
      </c>
      <c r="BA121" s="983"/>
      <c r="BB121" s="983"/>
      <c r="BC121" s="983"/>
      <c r="BD121" s="983"/>
      <c r="BE121" s="983"/>
      <c r="BF121" s="983"/>
      <c r="BG121" s="983"/>
      <c r="BH121" s="983"/>
      <c r="BI121" s="983"/>
      <c r="BJ121" s="983"/>
      <c r="BK121" s="983"/>
      <c r="BL121" s="983"/>
      <c r="BM121" s="983"/>
      <c r="BN121" s="983"/>
      <c r="BO121" s="983"/>
      <c r="BP121" s="984"/>
      <c r="BQ121" s="952">
        <v>66036</v>
      </c>
      <c r="BR121" s="953"/>
      <c r="BS121" s="953"/>
      <c r="BT121" s="953"/>
      <c r="BU121" s="953"/>
      <c r="BV121" s="953">
        <v>52045</v>
      </c>
      <c r="BW121" s="953"/>
      <c r="BX121" s="953"/>
      <c r="BY121" s="953"/>
      <c r="BZ121" s="953"/>
      <c r="CA121" s="953">
        <v>38323</v>
      </c>
      <c r="CB121" s="953"/>
      <c r="CC121" s="953"/>
      <c r="CD121" s="953"/>
      <c r="CE121" s="953"/>
      <c r="CF121" s="947">
        <v>2.1</v>
      </c>
      <c r="CG121" s="948"/>
      <c r="CH121" s="948"/>
      <c r="CI121" s="948"/>
      <c r="CJ121" s="948"/>
      <c r="CK121" s="1043"/>
      <c r="CL121" s="1044"/>
      <c r="CM121" s="1044"/>
      <c r="CN121" s="1044"/>
      <c r="CO121" s="1045"/>
      <c r="CP121" s="1053" t="s">
        <v>395</v>
      </c>
      <c r="CQ121" s="1054"/>
      <c r="CR121" s="1054"/>
      <c r="CS121" s="1054"/>
      <c r="CT121" s="1054"/>
      <c r="CU121" s="1054"/>
      <c r="CV121" s="1054"/>
      <c r="CW121" s="1054"/>
      <c r="CX121" s="1054"/>
      <c r="CY121" s="1054"/>
      <c r="CZ121" s="1054"/>
      <c r="DA121" s="1054"/>
      <c r="DB121" s="1054"/>
      <c r="DC121" s="1054"/>
      <c r="DD121" s="1054"/>
      <c r="DE121" s="1054"/>
      <c r="DF121" s="1055"/>
      <c r="DG121" s="952">
        <v>313131</v>
      </c>
      <c r="DH121" s="953"/>
      <c r="DI121" s="953"/>
      <c r="DJ121" s="953"/>
      <c r="DK121" s="953"/>
      <c r="DL121" s="953">
        <v>276557</v>
      </c>
      <c r="DM121" s="953"/>
      <c r="DN121" s="953"/>
      <c r="DO121" s="953"/>
      <c r="DP121" s="953"/>
      <c r="DQ121" s="953">
        <v>288613</v>
      </c>
      <c r="DR121" s="953"/>
      <c r="DS121" s="953"/>
      <c r="DT121" s="953"/>
      <c r="DU121" s="953"/>
      <c r="DV121" s="954">
        <v>15.9</v>
      </c>
      <c r="DW121" s="954"/>
      <c r="DX121" s="954"/>
      <c r="DY121" s="954"/>
      <c r="DZ121" s="955"/>
    </row>
    <row r="122" spans="1:130" s="226" customFormat="1" ht="26.25" customHeight="1" x14ac:dyDescent="0.15">
      <c r="A122" s="1092"/>
      <c r="B122" s="979"/>
      <c r="C122" s="949" t="s">
        <v>440</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396</v>
      </c>
      <c r="AB122" s="992"/>
      <c r="AC122" s="992"/>
      <c r="AD122" s="992"/>
      <c r="AE122" s="993"/>
      <c r="AF122" s="994" t="s">
        <v>228</v>
      </c>
      <c r="AG122" s="992"/>
      <c r="AH122" s="992"/>
      <c r="AI122" s="992"/>
      <c r="AJ122" s="993"/>
      <c r="AK122" s="994" t="s">
        <v>396</v>
      </c>
      <c r="AL122" s="992"/>
      <c r="AM122" s="992"/>
      <c r="AN122" s="992"/>
      <c r="AO122" s="993"/>
      <c r="AP122" s="995" t="s">
        <v>228</v>
      </c>
      <c r="AQ122" s="996"/>
      <c r="AR122" s="996"/>
      <c r="AS122" s="996"/>
      <c r="AT122" s="997"/>
      <c r="AU122" s="1025"/>
      <c r="AV122" s="1026"/>
      <c r="AW122" s="1026"/>
      <c r="AX122" s="1026"/>
      <c r="AY122" s="1027"/>
      <c r="AZ122" s="1007" t="s">
        <v>460</v>
      </c>
      <c r="BA122" s="998"/>
      <c r="BB122" s="998"/>
      <c r="BC122" s="998"/>
      <c r="BD122" s="998"/>
      <c r="BE122" s="998"/>
      <c r="BF122" s="998"/>
      <c r="BG122" s="998"/>
      <c r="BH122" s="998"/>
      <c r="BI122" s="998"/>
      <c r="BJ122" s="998"/>
      <c r="BK122" s="998"/>
      <c r="BL122" s="998"/>
      <c r="BM122" s="998"/>
      <c r="BN122" s="998"/>
      <c r="BO122" s="998"/>
      <c r="BP122" s="999"/>
      <c r="BQ122" s="1030">
        <v>3315114</v>
      </c>
      <c r="BR122" s="1031"/>
      <c r="BS122" s="1031"/>
      <c r="BT122" s="1031"/>
      <c r="BU122" s="1031"/>
      <c r="BV122" s="1031">
        <v>3404107</v>
      </c>
      <c r="BW122" s="1031"/>
      <c r="BX122" s="1031"/>
      <c r="BY122" s="1031"/>
      <c r="BZ122" s="1031"/>
      <c r="CA122" s="1031">
        <v>3637618</v>
      </c>
      <c r="CB122" s="1031"/>
      <c r="CC122" s="1031"/>
      <c r="CD122" s="1031"/>
      <c r="CE122" s="1031"/>
      <c r="CF122" s="1051">
        <v>199.8</v>
      </c>
      <c r="CG122" s="1052"/>
      <c r="CH122" s="1052"/>
      <c r="CI122" s="1052"/>
      <c r="CJ122" s="1052"/>
      <c r="CK122" s="1043"/>
      <c r="CL122" s="1044"/>
      <c r="CM122" s="1044"/>
      <c r="CN122" s="1044"/>
      <c r="CO122" s="1045"/>
      <c r="CP122" s="1053" t="s">
        <v>461</v>
      </c>
      <c r="CQ122" s="1054"/>
      <c r="CR122" s="1054"/>
      <c r="CS122" s="1054"/>
      <c r="CT122" s="1054"/>
      <c r="CU122" s="1054"/>
      <c r="CV122" s="1054"/>
      <c r="CW122" s="1054"/>
      <c r="CX122" s="1054"/>
      <c r="CY122" s="1054"/>
      <c r="CZ122" s="1054"/>
      <c r="DA122" s="1054"/>
      <c r="DB122" s="1054"/>
      <c r="DC122" s="1054"/>
      <c r="DD122" s="1054"/>
      <c r="DE122" s="1054"/>
      <c r="DF122" s="1055"/>
      <c r="DG122" s="952">
        <v>258216</v>
      </c>
      <c r="DH122" s="953"/>
      <c r="DI122" s="953"/>
      <c r="DJ122" s="953"/>
      <c r="DK122" s="953"/>
      <c r="DL122" s="953">
        <v>250339</v>
      </c>
      <c r="DM122" s="953"/>
      <c r="DN122" s="953"/>
      <c r="DO122" s="953"/>
      <c r="DP122" s="953"/>
      <c r="DQ122" s="953">
        <v>242496</v>
      </c>
      <c r="DR122" s="953"/>
      <c r="DS122" s="953"/>
      <c r="DT122" s="953"/>
      <c r="DU122" s="953"/>
      <c r="DV122" s="954">
        <v>13.3</v>
      </c>
      <c r="DW122" s="954"/>
      <c r="DX122" s="954"/>
      <c r="DY122" s="954"/>
      <c r="DZ122" s="955"/>
    </row>
    <row r="123" spans="1:130" s="226" customFormat="1" ht="26.25" customHeight="1" x14ac:dyDescent="0.15">
      <c r="A123" s="1092"/>
      <c r="B123" s="979"/>
      <c r="C123" s="949" t="s">
        <v>446</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228</v>
      </c>
      <c r="AB123" s="992"/>
      <c r="AC123" s="992"/>
      <c r="AD123" s="992"/>
      <c r="AE123" s="993"/>
      <c r="AF123" s="994" t="s">
        <v>228</v>
      </c>
      <c r="AG123" s="992"/>
      <c r="AH123" s="992"/>
      <c r="AI123" s="992"/>
      <c r="AJ123" s="993"/>
      <c r="AK123" s="994" t="s">
        <v>396</v>
      </c>
      <c r="AL123" s="992"/>
      <c r="AM123" s="992"/>
      <c r="AN123" s="992"/>
      <c r="AO123" s="993"/>
      <c r="AP123" s="995" t="s">
        <v>228</v>
      </c>
      <c r="AQ123" s="996"/>
      <c r="AR123" s="996"/>
      <c r="AS123" s="996"/>
      <c r="AT123" s="997"/>
      <c r="AU123" s="1028"/>
      <c r="AV123" s="1029"/>
      <c r="AW123" s="1029"/>
      <c r="AX123" s="1029"/>
      <c r="AY123" s="1029"/>
      <c r="AZ123" s="257" t="s">
        <v>182</v>
      </c>
      <c r="BA123" s="257"/>
      <c r="BB123" s="257"/>
      <c r="BC123" s="257"/>
      <c r="BD123" s="257"/>
      <c r="BE123" s="257"/>
      <c r="BF123" s="257"/>
      <c r="BG123" s="257"/>
      <c r="BH123" s="257"/>
      <c r="BI123" s="257"/>
      <c r="BJ123" s="257"/>
      <c r="BK123" s="257"/>
      <c r="BL123" s="257"/>
      <c r="BM123" s="257"/>
      <c r="BN123" s="257"/>
      <c r="BO123" s="1008" t="s">
        <v>462</v>
      </c>
      <c r="BP123" s="1039"/>
      <c r="BQ123" s="1098">
        <v>4964164</v>
      </c>
      <c r="BR123" s="1099"/>
      <c r="BS123" s="1099"/>
      <c r="BT123" s="1099"/>
      <c r="BU123" s="1099"/>
      <c r="BV123" s="1099">
        <v>5227635</v>
      </c>
      <c r="BW123" s="1099"/>
      <c r="BX123" s="1099"/>
      <c r="BY123" s="1099"/>
      <c r="BZ123" s="1099"/>
      <c r="CA123" s="1099">
        <v>5929066</v>
      </c>
      <c r="CB123" s="1099"/>
      <c r="CC123" s="1099"/>
      <c r="CD123" s="1099"/>
      <c r="CE123" s="1099"/>
      <c r="CF123" s="1032"/>
      <c r="CG123" s="1033"/>
      <c r="CH123" s="1033"/>
      <c r="CI123" s="1033"/>
      <c r="CJ123" s="1034"/>
      <c r="CK123" s="1043"/>
      <c r="CL123" s="1044"/>
      <c r="CM123" s="1044"/>
      <c r="CN123" s="1044"/>
      <c r="CO123" s="1045"/>
      <c r="CP123" s="1053" t="s">
        <v>393</v>
      </c>
      <c r="CQ123" s="1054"/>
      <c r="CR123" s="1054"/>
      <c r="CS123" s="1054"/>
      <c r="CT123" s="1054"/>
      <c r="CU123" s="1054"/>
      <c r="CV123" s="1054"/>
      <c r="CW123" s="1054"/>
      <c r="CX123" s="1054"/>
      <c r="CY123" s="1054"/>
      <c r="CZ123" s="1054"/>
      <c r="DA123" s="1054"/>
      <c r="DB123" s="1054"/>
      <c r="DC123" s="1054"/>
      <c r="DD123" s="1054"/>
      <c r="DE123" s="1054"/>
      <c r="DF123" s="1055"/>
      <c r="DG123" s="991" t="s">
        <v>228</v>
      </c>
      <c r="DH123" s="992"/>
      <c r="DI123" s="992"/>
      <c r="DJ123" s="992"/>
      <c r="DK123" s="993"/>
      <c r="DL123" s="994" t="s">
        <v>228</v>
      </c>
      <c r="DM123" s="992"/>
      <c r="DN123" s="992"/>
      <c r="DO123" s="992"/>
      <c r="DP123" s="993"/>
      <c r="DQ123" s="994" t="s">
        <v>228</v>
      </c>
      <c r="DR123" s="992"/>
      <c r="DS123" s="992"/>
      <c r="DT123" s="992"/>
      <c r="DU123" s="993"/>
      <c r="DV123" s="995" t="s">
        <v>228</v>
      </c>
      <c r="DW123" s="996"/>
      <c r="DX123" s="996"/>
      <c r="DY123" s="996"/>
      <c r="DZ123" s="997"/>
    </row>
    <row r="124" spans="1:130" s="226" customFormat="1" ht="26.25" customHeight="1" thickBot="1" x14ac:dyDescent="0.2">
      <c r="A124" s="1092"/>
      <c r="B124" s="979"/>
      <c r="C124" s="949" t="s">
        <v>449</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228</v>
      </c>
      <c r="AB124" s="992"/>
      <c r="AC124" s="992"/>
      <c r="AD124" s="992"/>
      <c r="AE124" s="993"/>
      <c r="AF124" s="994" t="s">
        <v>396</v>
      </c>
      <c r="AG124" s="992"/>
      <c r="AH124" s="992"/>
      <c r="AI124" s="992"/>
      <c r="AJ124" s="993"/>
      <c r="AK124" s="994" t="s">
        <v>228</v>
      </c>
      <c r="AL124" s="992"/>
      <c r="AM124" s="992"/>
      <c r="AN124" s="992"/>
      <c r="AO124" s="993"/>
      <c r="AP124" s="995" t="s">
        <v>396</v>
      </c>
      <c r="AQ124" s="996"/>
      <c r="AR124" s="996"/>
      <c r="AS124" s="996"/>
      <c r="AT124" s="997"/>
      <c r="AU124" s="1094" t="s">
        <v>463</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228</v>
      </c>
      <c r="BR124" s="1061"/>
      <c r="BS124" s="1061"/>
      <c r="BT124" s="1061"/>
      <c r="BU124" s="1061"/>
      <c r="BV124" s="1061" t="s">
        <v>228</v>
      </c>
      <c r="BW124" s="1061"/>
      <c r="BX124" s="1061"/>
      <c r="BY124" s="1061"/>
      <c r="BZ124" s="1061"/>
      <c r="CA124" s="1061" t="s">
        <v>228</v>
      </c>
      <c r="CB124" s="1061"/>
      <c r="CC124" s="1061"/>
      <c r="CD124" s="1061"/>
      <c r="CE124" s="1061"/>
      <c r="CF124" s="1062"/>
      <c r="CG124" s="1063"/>
      <c r="CH124" s="1063"/>
      <c r="CI124" s="1063"/>
      <c r="CJ124" s="1064"/>
      <c r="CK124" s="1046"/>
      <c r="CL124" s="1046"/>
      <c r="CM124" s="1046"/>
      <c r="CN124" s="1046"/>
      <c r="CO124" s="1047"/>
      <c r="CP124" s="1053" t="s">
        <v>464</v>
      </c>
      <c r="CQ124" s="1054"/>
      <c r="CR124" s="1054"/>
      <c r="CS124" s="1054"/>
      <c r="CT124" s="1054"/>
      <c r="CU124" s="1054"/>
      <c r="CV124" s="1054"/>
      <c r="CW124" s="1054"/>
      <c r="CX124" s="1054"/>
      <c r="CY124" s="1054"/>
      <c r="CZ124" s="1054"/>
      <c r="DA124" s="1054"/>
      <c r="DB124" s="1054"/>
      <c r="DC124" s="1054"/>
      <c r="DD124" s="1054"/>
      <c r="DE124" s="1054"/>
      <c r="DF124" s="1055"/>
      <c r="DG124" s="1038" t="s">
        <v>396</v>
      </c>
      <c r="DH124" s="1017"/>
      <c r="DI124" s="1017"/>
      <c r="DJ124" s="1017"/>
      <c r="DK124" s="1018"/>
      <c r="DL124" s="1016" t="s">
        <v>396</v>
      </c>
      <c r="DM124" s="1017"/>
      <c r="DN124" s="1017"/>
      <c r="DO124" s="1017"/>
      <c r="DP124" s="1018"/>
      <c r="DQ124" s="1016" t="s">
        <v>228</v>
      </c>
      <c r="DR124" s="1017"/>
      <c r="DS124" s="1017"/>
      <c r="DT124" s="1017"/>
      <c r="DU124" s="1018"/>
      <c r="DV124" s="1019" t="s">
        <v>228</v>
      </c>
      <c r="DW124" s="1020"/>
      <c r="DX124" s="1020"/>
      <c r="DY124" s="1020"/>
      <c r="DZ124" s="1021"/>
    </row>
    <row r="125" spans="1:130" s="226" customFormat="1" ht="26.25" customHeight="1" x14ac:dyDescent="0.15">
      <c r="A125" s="1092"/>
      <c r="B125" s="979"/>
      <c r="C125" s="949" t="s">
        <v>451</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228</v>
      </c>
      <c r="AB125" s="992"/>
      <c r="AC125" s="992"/>
      <c r="AD125" s="992"/>
      <c r="AE125" s="993"/>
      <c r="AF125" s="994" t="s">
        <v>396</v>
      </c>
      <c r="AG125" s="992"/>
      <c r="AH125" s="992"/>
      <c r="AI125" s="992"/>
      <c r="AJ125" s="993"/>
      <c r="AK125" s="994" t="s">
        <v>228</v>
      </c>
      <c r="AL125" s="992"/>
      <c r="AM125" s="992"/>
      <c r="AN125" s="992"/>
      <c r="AO125" s="993"/>
      <c r="AP125" s="995" t="s">
        <v>228</v>
      </c>
      <c r="AQ125" s="996"/>
      <c r="AR125" s="996"/>
      <c r="AS125" s="996"/>
      <c r="AT125" s="99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6" t="s">
        <v>465</v>
      </c>
      <c r="CL125" s="1041"/>
      <c r="CM125" s="1041"/>
      <c r="CN125" s="1041"/>
      <c r="CO125" s="1042"/>
      <c r="CP125" s="973" t="s">
        <v>466</v>
      </c>
      <c r="CQ125" s="922"/>
      <c r="CR125" s="922"/>
      <c r="CS125" s="922"/>
      <c r="CT125" s="922"/>
      <c r="CU125" s="922"/>
      <c r="CV125" s="922"/>
      <c r="CW125" s="922"/>
      <c r="CX125" s="922"/>
      <c r="CY125" s="922"/>
      <c r="CZ125" s="922"/>
      <c r="DA125" s="922"/>
      <c r="DB125" s="922"/>
      <c r="DC125" s="922"/>
      <c r="DD125" s="922"/>
      <c r="DE125" s="922"/>
      <c r="DF125" s="923"/>
      <c r="DG125" s="959" t="s">
        <v>228</v>
      </c>
      <c r="DH125" s="960"/>
      <c r="DI125" s="960"/>
      <c r="DJ125" s="960"/>
      <c r="DK125" s="960"/>
      <c r="DL125" s="960" t="s">
        <v>228</v>
      </c>
      <c r="DM125" s="960"/>
      <c r="DN125" s="960"/>
      <c r="DO125" s="960"/>
      <c r="DP125" s="960"/>
      <c r="DQ125" s="960" t="s">
        <v>396</v>
      </c>
      <c r="DR125" s="960"/>
      <c r="DS125" s="960"/>
      <c r="DT125" s="960"/>
      <c r="DU125" s="960"/>
      <c r="DV125" s="961" t="s">
        <v>228</v>
      </c>
      <c r="DW125" s="961"/>
      <c r="DX125" s="961"/>
      <c r="DY125" s="961"/>
      <c r="DZ125" s="962"/>
    </row>
    <row r="126" spans="1:130" s="226" customFormat="1" ht="26.25" customHeight="1" thickBot="1" x14ac:dyDescent="0.2">
      <c r="A126" s="1092"/>
      <c r="B126" s="979"/>
      <c r="C126" s="949" t="s">
        <v>453</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228</v>
      </c>
      <c r="AB126" s="992"/>
      <c r="AC126" s="992"/>
      <c r="AD126" s="992"/>
      <c r="AE126" s="993"/>
      <c r="AF126" s="994" t="s">
        <v>228</v>
      </c>
      <c r="AG126" s="992"/>
      <c r="AH126" s="992"/>
      <c r="AI126" s="992"/>
      <c r="AJ126" s="993"/>
      <c r="AK126" s="994" t="s">
        <v>228</v>
      </c>
      <c r="AL126" s="992"/>
      <c r="AM126" s="992"/>
      <c r="AN126" s="992"/>
      <c r="AO126" s="993"/>
      <c r="AP126" s="995" t="s">
        <v>396</v>
      </c>
      <c r="AQ126" s="996"/>
      <c r="AR126" s="996"/>
      <c r="AS126" s="996"/>
      <c r="AT126" s="99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7"/>
      <c r="CL126" s="1044"/>
      <c r="CM126" s="1044"/>
      <c r="CN126" s="1044"/>
      <c r="CO126" s="1045"/>
      <c r="CP126" s="982" t="s">
        <v>467</v>
      </c>
      <c r="CQ126" s="983"/>
      <c r="CR126" s="983"/>
      <c r="CS126" s="983"/>
      <c r="CT126" s="983"/>
      <c r="CU126" s="983"/>
      <c r="CV126" s="983"/>
      <c r="CW126" s="983"/>
      <c r="CX126" s="983"/>
      <c r="CY126" s="983"/>
      <c r="CZ126" s="983"/>
      <c r="DA126" s="983"/>
      <c r="DB126" s="983"/>
      <c r="DC126" s="983"/>
      <c r="DD126" s="983"/>
      <c r="DE126" s="983"/>
      <c r="DF126" s="984"/>
      <c r="DG126" s="952" t="s">
        <v>228</v>
      </c>
      <c r="DH126" s="953"/>
      <c r="DI126" s="953"/>
      <c r="DJ126" s="953"/>
      <c r="DK126" s="953"/>
      <c r="DL126" s="953" t="s">
        <v>228</v>
      </c>
      <c r="DM126" s="953"/>
      <c r="DN126" s="953"/>
      <c r="DO126" s="953"/>
      <c r="DP126" s="953"/>
      <c r="DQ126" s="953" t="s">
        <v>396</v>
      </c>
      <c r="DR126" s="953"/>
      <c r="DS126" s="953"/>
      <c r="DT126" s="953"/>
      <c r="DU126" s="953"/>
      <c r="DV126" s="954" t="s">
        <v>228</v>
      </c>
      <c r="DW126" s="954"/>
      <c r="DX126" s="954"/>
      <c r="DY126" s="954"/>
      <c r="DZ126" s="955"/>
    </row>
    <row r="127" spans="1:130" s="226" customFormat="1" ht="26.25" customHeight="1" x14ac:dyDescent="0.15">
      <c r="A127" s="1093"/>
      <c r="B127" s="981"/>
      <c r="C127" s="1035" t="s">
        <v>468</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228</v>
      </c>
      <c r="AB127" s="992"/>
      <c r="AC127" s="992"/>
      <c r="AD127" s="992"/>
      <c r="AE127" s="993"/>
      <c r="AF127" s="994" t="s">
        <v>228</v>
      </c>
      <c r="AG127" s="992"/>
      <c r="AH127" s="992"/>
      <c r="AI127" s="992"/>
      <c r="AJ127" s="993"/>
      <c r="AK127" s="994" t="s">
        <v>228</v>
      </c>
      <c r="AL127" s="992"/>
      <c r="AM127" s="992"/>
      <c r="AN127" s="992"/>
      <c r="AO127" s="993"/>
      <c r="AP127" s="995" t="s">
        <v>228</v>
      </c>
      <c r="AQ127" s="996"/>
      <c r="AR127" s="996"/>
      <c r="AS127" s="996"/>
      <c r="AT127" s="997"/>
      <c r="AU127" s="262"/>
      <c r="AV127" s="262"/>
      <c r="AW127" s="262"/>
      <c r="AX127" s="1065" t="s">
        <v>469</v>
      </c>
      <c r="AY127" s="1066"/>
      <c r="AZ127" s="1066"/>
      <c r="BA127" s="1066"/>
      <c r="BB127" s="1066"/>
      <c r="BC127" s="1066"/>
      <c r="BD127" s="1066"/>
      <c r="BE127" s="1067"/>
      <c r="BF127" s="1068" t="s">
        <v>470</v>
      </c>
      <c r="BG127" s="1066"/>
      <c r="BH127" s="1066"/>
      <c r="BI127" s="1066"/>
      <c r="BJ127" s="1066"/>
      <c r="BK127" s="1066"/>
      <c r="BL127" s="1067"/>
      <c r="BM127" s="1068" t="s">
        <v>471</v>
      </c>
      <c r="BN127" s="1066"/>
      <c r="BO127" s="1066"/>
      <c r="BP127" s="1066"/>
      <c r="BQ127" s="1066"/>
      <c r="BR127" s="1066"/>
      <c r="BS127" s="1067"/>
      <c r="BT127" s="1068" t="s">
        <v>472</v>
      </c>
      <c r="BU127" s="1066"/>
      <c r="BV127" s="1066"/>
      <c r="BW127" s="1066"/>
      <c r="BX127" s="1066"/>
      <c r="BY127" s="1066"/>
      <c r="BZ127" s="1090"/>
      <c r="CA127" s="262"/>
      <c r="CB127" s="262"/>
      <c r="CC127" s="262"/>
      <c r="CD127" s="263"/>
      <c r="CE127" s="263"/>
      <c r="CF127" s="263"/>
      <c r="CG127" s="260"/>
      <c r="CH127" s="260"/>
      <c r="CI127" s="260"/>
      <c r="CJ127" s="261"/>
      <c r="CK127" s="1057"/>
      <c r="CL127" s="1044"/>
      <c r="CM127" s="1044"/>
      <c r="CN127" s="1044"/>
      <c r="CO127" s="1045"/>
      <c r="CP127" s="982" t="s">
        <v>473</v>
      </c>
      <c r="CQ127" s="983"/>
      <c r="CR127" s="983"/>
      <c r="CS127" s="983"/>
      <c r="CT127" s="983"/>
      <c r="CU127" s="983"/>
      <c r="CV127" s="983"/>
      <c r="CW127" s="983"/>
      <c r="CX127" s="983"/>
      <c r="CY127" s="983"/>
      <c r="CZ127" s="983"/>
      <c r="DA127" s="983"/>
      <c r="DB127" s="983"/>
      <c r="DC127" s="983"/>
      <c r="DD127" s="983"/>
      <c r="DE127" s="983"/>
      <c r="DF127" s="984"/>
      <c r="DG127" s="952" t="s">
        <v>228</v>
      </c>
      <c r="DH127" s="953"/>
      <c r="DI127" s="953"/>
      <c r="DJ127" s="953"/>
      <c r="DK127" s="953"/>
      <c r="DL127" s="953" t="s">
        <v>228</v>
      </c>
      <c r="DM127" s="953"/>
      <c r="DN127" s="953"/>
      <c r="DO127" s="953"/>
      <c r="DP127" s="953"/>
      <c r="DQ127" s="953" t="s">
        <v>228</v>
      </c>
      <c r="DR127" s="953"/>
      <c r="DS127" s="953"/>
      <c r="DT127" s="953"/>
      <c r="DU127" s="953"/>
      <c r="DV127" s="954" t="s">
        <v>228</v>
      </c>
      <c r="DW127" s="954"/>
      <c r="DX127" s="954"/>
      <c r="DY127" s="954"/>
      <c r="DZ127" s="955"/>
    </row>
    <row r="128" spans="1:130" s="226" customFormat="1" ht="26.25" customHeight="1" thickBot="1" x14ac:dyDescent="0.2">
      <c r="A128" s="1076" t="s">
        <v>474</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475</v>
      </c>
      <c r="X128" s="1078"/>
      <c r="Y128" s="1078"/>
      <c r="Z128" s="1079"/>
      <c r="AA128" s="1080">
        <v>3101</v>
      </c>
      <c r="AB128" s="1081"/>
      <c r="AC128" s="1081"/>
      <c r="AD128" s="1081"/>
      <c r="AE128" s="1082"/>
      <c r="AF128" s="1083">
        <v>2370</v>
      </c>
      <c r="AG128" s="1081"/>
      <c r="AH128" s="1081"/>
      <c r="AI128" s="1081"/>
      <c r="AJ128" s="1082"/>
      <c r="AK128" s="1083">
        <v>2142</v>
      </c>
      <c r="AL128" s="1081"/>
      <c r="AM128" s="1081"/>
      <c r="AN128" s="1081"/>
      <c r="AO128" s="1082"/>
      <c r="AP128" s="1084"/>
      <c r="AQ128" s="1085"/>
      <c r="AR128" s="1085"/>
      <c r="AS128" s="1085"/>
      <c r="AT128" s="1086"/>
      <c r="AU128" s="262"/>
      <c r="AV128" s="262"/>
      <c r="AW128" s="262"/>
      <c r="AX128" s="921" t="s">
        <v>476</v>
      </c>
      <c r="AY128" s="922"/>
      <c r="AZ128" s="922"/>
      <c r="BA128" s="922"/>
      <c r="BB128" s="922"/>
      <c r="BC128" s="922"/>
      <c r="BD128" s="922"/>
      <c r="BE128" s="923"/>
      <c r="BF128" s="1087" t="s">
        <v>228</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2"/>
      <c r="CA128" s="263"/>
      <c r="CB128" s="263"/>
      <c r="CC128" s="263"/>
      <c r="CD128" s="263"/>
      <c r="CE128" s="263"/>
      <c r="CF128" s="263"/>
      <c r="CG128" s="260"/>
      <c r="CH128" s="260"/>
      <c r="CI128" s="260"/>
      <c r="CJ128" s="261"/>
      <c r="CK128" s="1058"/>
      <c r="CL128" s="1059"/>
      <c r="CM128" s="1059"/>
      <c r="CN128" s="1059"/>
      <c r="CO128" s="1060"/>
      <c r="CP128" s="1069" t="s">
        <v>477</v>
      </c>
      <c r="CQ128" s="1070"/>
      <c r="CR128" s="1070"/>
      <c r="CS128" s="1070"/>
      <c r="CT128" s="1070"/>
      <c r="CU128" s="1070"/>
      <c r="CV128" s="1070"/>
      <c r="CW128" s="1070"/>
      <c r="CX128" s="1070"/>
      <c r="CY128" s="1070"/>
      <c r="CZ128" s="1070"/>
      <c r="DA128" s="1070"/>
      <c r="DB128" s="1070"/>
      <c r="DC128" s="1070"/>
      <c r="DD128" s="1070"/>
      <c r="DE128" s="1070"/>
      <c r="DF128" s="1071"/>
      <c r="DG128" s="1072" t="s">
        <v>396</v>
      </c>
      <c r="DH128" s="1073"/>
      <c r="DI128" s="1073"/>
      <c r="DJ128" s="1073"/>
      <c r="DK128" s="1073"/>
      <c r="DL128" s="1073" t="s">
        <v>396</v>
      </c>
      <c r="DM128" s="1073"/>
      <c r="DN128" s="1073"/>
      <c r="DO128" s="1073"/>
      <c r="DP128" s="1073"/>
      <c r="DQ128" s="1073" t="s">
        <v>396</v>
      </c>
      <c r="DR128" s="1073"/>
      <c r="DS128" s="1073"/>
      <c r="DT128" s="1073"/>
      <c r="DU128" s="1073"/>
      <c r="DV128" s="1074" t="s">
        <v>396</v>
      </c>
      <c r="DW128" s="1074"/>
      <c r="DX128" s="1074"/>
      <c r="DY128" s="1074"/>
      <c r="DZ128" s="1075"/>
    </row>
    <row r="129" spans="1:131" s="226" customFormat="1" ht="26.25" customHeight="1" x14ac:dyDescent="0.15">
      <c r="A129" s="963" t="s">
        <v>99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478</v>
      </c>
      <c r="X129" s="1107"/>
      <c r="Y129" s="1107"/>
      <c r="Z129" s="1108"/>
      <c r="AA129" s="991">
        <v>2227396</v>
      </c>
      <c r="AB129" s="992"/>
      <c r="AC129" s="992"/>
      <c r="AD129" s="992"/>
      <c r="AE129" s="993"/>
      <c r="AF129" s="994">
        <v>2170801</v>
      </c>
      <c r="AG129" s="992"/>
      <c r="AH129" s="992"/>
      <c r="AI129" s="992"/>
      <c r="AJ129" s="993"/>
      <c r="AK129" s="994">
        <v>2137885</v>
      </c>
      <c r="AL129" s="992"/>
      <c r="AM129" s="992"/>
      <c r="AN129" s="992"/>
      <c r="AO129" s="993"/>
      <c r="AP129" s="1109"/>
      <c r="AQ129" s="1110"/>
      <c r="AR129" s="1110"/>
      <c r="AS129" s="1110"/>
      <c r="AT129" s="1111"/>
      <c r="AU129" s="264"/>
      <c r="AV129" s="264"/>
      <c r="AW129" s="264"/>
      <c r="AX129" s="1100" t="s">
        <v>479</v>
      </c>
      <c r="AY129" s="983"/>
      <c r="AZ129" s="983"/>
      <c r="BA129" s="983"/>
      <c r="BB129" s="983"/>
      <c r="BC129" s="983"/>
      <c r="BD129" s="983"/>
      <c r="BE129" s="984"/>
      <c r="BF129" s="1101" t="s">
        <v>396</v>
      </c>
      <c r="BG129" s="1102"/>
      <c r="BH129" s="1102"/>
      <c r="BI129" s="1102"/>
      <c r="BJ129" s="1102"/>
      <c r="BK129" s="1102"/>
      <c r="BL129" s="1103"/>
      <c r="BM129" s="1101">
        <v>20</v>
      </c>
      <c r="BN129" s="1102"/>
      <c r="BO129" s="1102"/>
      <c r="BP129" s="1102"/>
      <c r="BQ129" s="1102"/>
      <c r="BR129" s="1102"/>
      <c r="BS129" s="1103"/>
      <c r="BT129" s="1101">
        <v>30</v>
      </c>
      <c r="BU129" s="1104"/>
      <c r="BV129" s="1104"/>
      <c r="BW129" s="1104"/>
      <c r="BX129" s="1104"/>
      <c r="BY129" s="1104"/>
      <c r="BZ129" s="110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3" t="s">
        <v>480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481</v>
      </c>
      <c r="X130" s="1107"/>
      <c r="Y130" s="1107"/>
      <c r="Z130" s="1108"/>
      <c r="AA130" s="991">
        <v>372047</v>
      </c>
      <c r="AB130" s="992"/>
      <c r="AC130" s="992"/>
      <c r="AD130" s="992"/>
      <c r="AE130" s="993"/>
      <c r="AF130" s="994">
        <v>347567</v>
      </c>
      <c r="AG130" s="992"/>
      <c r="AH130" s="992"/>
      <c r="AI130" s="992"/>
      <c r="AJ130" s="993"/>
      <c r="AK130" s="994">
        <v>317125</v>
      </c>
      <c r="AL130" s="992"/>
      <c r="AM130" s="992"/>
      <c r="AN130" s="992"/>
      <c r="AO130" s="993"/>
      <c r="AP130" s="1109"/>
      <c r="AQ130" s="1110"/>
      <c r="AR130" s="1110"/>
      <c r="AS130" s="1110"/>
      <c r="AT130" s="1111"/>
      <c r="AU130" s="264"/>
      <c r="AV130" s="264"/>
      <c r="AW130" s="264"/>
      <c r="AX130" s="1100" t="s">
        <v>482</v>
      </c>
      <c r="AY130" s="983"/>
      <c r="AZ130" s="983"/>
      <c r="BA130" s="983"/>
      <c r="BB130" s="983"/>
      <c r="BC130" s="983"/>
      <c r="BD130" s="983"/>
      <c r="BE130" s="984"/>
      <c r="BF130" s="1137">
        <v>11.6</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483</v>
      </c>
      <c r="X131" s="1145"/>
      <c r="Y131" s="1145"/>
      <c r="Z131" s="1146"/>
      <c r="AA131" s="1038">
        <v>1855349</v>
      </c>
      <c r="AB131" s="1017"/>
      <c r="AC131" s="1017"/>
      <c r="AD131" s="1017"/>
      <c r="AE131" s="1018"/>
      <c r="AF131" s="1016">
        <v>1823234</v>
      </c>
      <c r="AG131" s="1017"/>
      <c r="AH131" s="1017"/>
      <c r="AI131" s="1017"/>
      <c r="AJ131" s="1018"/>
      <c r="AK131" s="1016">
        <v>1820760</v>
      </c>
      <c r="AL131" s="1017"/>
      <c r="AM131" s="1017"/>
      <c r="AN131" s="1017"/>
      <c r="AO131" s="1018"/>
      <c r="AP131" s="1147"/>
      <c r="AQ131" s="1148"/>
      <c r="AR131" s="1148"/>
      <c r="AS131" s="1148"/>
      <c r="AT131" s="1149"/>
      <c r="AU131" s="264"/>
      <c r="AV131" s="264"/>
      <c r="AW131" s="264"/>
      <c r="AX131" s="1119" t="s">
        <v>484</v>
      </c>
      <c r="AY131" s="1070"/>
      <c r="AZ131" s="1070"/>
      <c r="BA131" s="1070"/>
      <c r="BB131" s="1070"/>
      <c r="BC131" s="1070"/>
      <c r="BD131" s="1070"/>
      <c r="BE131" s="1071"/>
      <c r="BF131" s="1120" t="s">
        <v>228</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6" t="s">
        <v>485</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486</v>
      </c>
      <c r="W132" s="1130"/>
      <c r="X132" s="1130"/>
      <c r="Y132" s="1130"/>
      <c r="Z132" s="1131"/>
      <c r="AA132" s="1132">
        <v>15.56230122</v>
      </c>
      <c r="AB132" s="1133"/>
      <c r="AC132" s="1133"/>
      <c r="AD132" s="1133"/>
      <c r="AE132" s="1134"/>
      <c r="AF132" s="1135">
        <v>10.414790419999999</v>
      </c>
      <c r="AG132" s="1133"/>
      <c r="AH132" s="1133"/>
      <c r="AI132" s="1133"/>
      <c r="AJ132" s="1134"/>
      <c r="AK132" s="1135">
        <v>9.0448494040000007</v>
      </c>
      <c r="AL132" s="1133"/>
      <c r="AM132" s="1133"/>
      <c r="AN132" s="1133"/>
      <c r="AO132" s="1134"/>
      <c r="AP132" s="1032"/>
      <c r="AQ132" s="1033"/>
      <c r="AR132" s="1033"/>
      <c r="AS132" s="1033"/>
      <c r="AT132" s="113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487</v>
      </c>
      <c r="W133" s="1113"/>
      <c r="X133" s="1113"/>
      <c r="Y133" s="1113"/>
      <c r="Z133" s="1114"/>
      <c r="AA133" s="1115">
        <v>17.7</v>
      </c>
      <c r="AB133" s="1116"/>
      <c r="AC133" s="1116"/>
      <c r="AD133" s="1116"/>
      <c r="AE133" s="1117"/>
      <c r="AF133" s="1115">
        <v>14.9</v>
      </c>
      <c r="AG133" s="1116"/>
      <c r="AH133" s="1116"/>
      <c r="AI133" s="1116"/>
      <c r="AJ133" s="1117"/>
      <c r="AK133" s="1115">
        <v>11.6</v>
      </c>
      <c r="AL133" s="1116"/>
      <c r="AM133" s="1116"/>
      <c r="AN133" s="1116"/>
      <c r="AO133" s="1117"/>
      <c r="AP133" s="1062"/>
      <c r="AQ133" s="1063"/>
      <c r="AR133" s="1063"/>
      <c r="AS133" s="1063"/>
      <c r="AT133" s="111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56PpmYb9ENI+IHsxanKuJU2AkSipyAYVRodj5uHwnjqEy4/PGMkPd8aN78xbFEzfiBciYVe9F+72khKuwYq5Q==" saltValue="tSL7aFmFvTvyn1CIfe2i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blackAndWhite="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3H0mUCsDAENcbGI0vl8a8KXo/q/zIGqO6UHSjEC6vT4o6ThfVJsUsKabmxdN+G7xC4oXosepSUu71y8VhFEaQ==" saltValue="cp/Hq8C//xApGK1oBUQ/aQ==" spinCount="100000" sheet="1" objects="1" scenarios="1"/>
  <dataConsolidate/>
  <phoneticPr fontId="2"/>
  <printOptions horizontalCentered="1" verticalCentered="1"/>
  <pageMargins left="0" right="0" top="0" bottom="0" header="0" footer="0"/>
  <pageSetup paperSize="9" scale="44" orientation="landscape" blackAndWhite="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3mFqGB1G0qBC9ONx3PXCwFw/txNS7CCc14hlF3qgd4g9O44JafEtclvjFLGFkAi/go0mcKRzNlNlhw+wtoRKQ==" saltValue="1tHENauE2cah7V2I7ZdmGA==" spinCount="100000" sheet="1" objects="1" scenarios="1"/>
  <dataConsolidate/>
  <phoneticPr fontId="2"/>
  <printOptions horizontalCentered="1" verticalCentered="1"/>
  <pageMargins left="0" right="0" top="0" bottom="0" header="0" footer="0"/>
  <pageSetup paperSize="9" scale="49" orientation="landscape" blackAndWhite="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3"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4"/>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5" t="s">
        <v>496</v>
      </c>
      <c r="AL9" s="1156"/>
      <c r="AM9" s="1156"/>
      <c r="AN9" s="1157"/>
      <c r="AO9" s="292">
        <v>580248</v>
      </c>
      <c r="AP9" s="292">
        <v>178373</v>
      </c>
      <c r="AQ9" s="293">
        <v>189734</v>
      </c>
      <c r="AR9" s="294">
        <v>-6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5" t="s">
        <v>497</v>
      </c>
      <c r="AL10" s="1156"/>
      <c r="AM10" s="1156"/>
      <c r="AN10" s="1157"/>
      <c r="AO10" s="295">
        <v>13339</v>
      </c>
      <c r="AP10" s="295">
        <v>4101</v>
      </c>
      <c r="AQ10" s="296">
        <v>22180</v>
      </c>
      <c r="AR10" s="297">
        <v>-81.5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5" t="s">
        <v>498</v>
      </c>
      <c r="AL11" s="1156"/>
      <c r="AM11" s="1156"/>
      <c r="AN11" s="1157"/>
      <c r="AO11" s="295">
        <v>63928</v>
      </c>
      <c r="AP11" s="295">
        <v>19652</v>
      </c>
      <c r="AQ11" s="296">
        <v>28692</v>
      </c>
      <c r="AR11" s="297">
        <v>-31.5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5" t="s">
        <v>499</v>
      </c>
      <c r="AL12" s="1156"/>
      <c r="AM12" s="1156"/>
      <c r="AN12" s="1157"/>
      <c r="AO12" s="295">
        <v>161288</v>
      </c>
      <c r="AP12" s="295">
        <v>49581</v>
      </c>
      <c r="AQ12" s="296">
        <v>4806</v>
      </c>
      <c r="AR12" s="297">
        <v>931.6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5" t="s">
        <v>500</v>
      </c>
      <c r="AL13" s="1156"/>
      <c r="AM13" s="1156"/>
      <c r="AN13" s="1157"/>
      <c r="AO13" s="295" t="s">
        <v>501</v>
      </c>
      <c r="AP13" s="295" t="s">
        <v>501</v>
      </c>
      <c r="AQ13" s="296" t="s">
        <v>501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5" t="s">
        <v>502</v>
      </c>
      <c r="AL14" s="1156"/>
      <c r="AM14" s="1156"/>
      <c r="AN14" s="1157"/>
      <c r="AO14" s="295">
        <v>26885</v>
      </c>
      <c r="AP14" s="295">
        <v>8265</v>
      </c>
      <c r="AQ14" s="296">
        <v>8976</v>
      </c>
      <c r="AR14" s="297">
        <v>-7.9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5" t="s">
        <v>503</v>
      </c>
      <c r="AL15" s="1156"/>
      <c r="AM15" s="1156"/>
      <c r="AN15" s="1157"/>
      <c r="AO15" s="295" t="s">
        <v>501</v>
      </c>
      <c r="AP15" s="295" t="s">
        <v>501</v>
      </c>
      <c r="AQ15" s="296">
        <v>4161</v>
      </c>
      <c r="AR15" s="297" t="s">
        <v>501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8" t="s">
        <v>504</v>
      </c>
      <c r="AL16" s="1159"/>
      <c r="AM16" s="1159"/>
      <c r="AN16" s="1160"/>
      <c r="AO16" s="295">
        <v>-43342</v>
      </c>
      <c r="AP16" s="295">
        <v>-13324</v>
      </c>
      <c r="AQ16" s="296">
        <v>-17989</v>
      </c>
      <c r="AR16" s="297">
        <v>-25.9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8" t="s">
        <v>182</v>
      </c>
      <c r="AL17" s="1159"/>
      <c r="AM17" s="1159"/>
      <c r="AN17" s="1160"/>
      <c r="AO17" s="295">
        <v>802346</v>
      </c>
      <c r="AP17" s="295">
        <v>246648</v>
      </c>
      <c r="AQ17" s="296">
        <v>240560</v>
      </c>
      <c r="AR17" s="297">
        <v>2.5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0" t="s">
        <v>509</v>
      </c>
      <c r="AL21" s="1151"/>
      <c r="AM21" s="1151"/>
      <c r="AN21" s="1152"/>
      <c r="AO21" s="307">
        <v>17.52</v>
      </c>
      <c r="AP21" s="308">
        <v>21.65</v>
      </c>
      <c r="AQ21" s="309">
        <v>-4.13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0" t="s">
        <v>510</v>
      </c>
      <c r="AL22" s="1151"/>
      <c r="AM22" s="1151"/>
      <c r="AN22" s="1152"/>
      <c r="AO22" s="312">
        <v>90.9</v>
      </c>
      <c r="AP22" s="313">
        <v>95.4</v>
      </c>
      <c r="AQ22" s="314">
        <v>-4.5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3"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4"/>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6" t="s">
        <v>515</v>
      </c>
      <c r="AL32" s="1167"/>
      <c r="AM32" s="1167"/>
      <c r="AN32" s="1168"/>
      <c r="AO32" s="322">
        <v>235796</v>
      </c>
      <c r="AP32" s="322">
        <v>72486</v>
      </c>
      <c r="AQ32" s="323">
        <v>139228</v>
      </c>
      <c r="AR32" s="324">
        <v>-47.9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6" t="s">
        <v>516</v>
      </c>
      <c r="AL33" s="1167"/>
      <c r="AM33" s="1167"/>
      <c r="AN33" s="1168"/>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6" t="s">
        <v>517</v>
      </c>
      <c r="AL34" s="1167"/>
      <c r="AM34" s="1167"/>
      <c r="AN34" s="1168"/>
      <c r="AO34" s="322" t="s">
        <v>501</v>
      </c>
      <c r="AP34" s="322" t="s">
        <v>501</v>
      </c>
      <c r="AQ34" s="323">
        <v>5</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6" t="s">
        <v>518</v>
      </c>
      <c r="AL35" s="1167"/>
      <c r="AM35" s="1167"/>
      <c r="AN35" s="1168"/>
      <c r="AO35" s="322">
        <v>108687</v>
      </c>
      <c r="AP35" s="322">
        <v>33411</v>
      </c>
      <c r="AQ35" s="323">
        <v>32095</v>
      </c>
      <c r="AR35" s="324">
        <v>4.0999999999999996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6" t="s">
        <v>519</v>
      </c>
      <c r="AL36" s="1167"/>
      <c r="AM36" s="1167"/>
      <c r="AN36" s="1168"/>
      <c r="AO36" s="322">
        <v>139469</v>
      </c>
      <c r="AP36" s="322">
        <v>42874</v>
      </c>
      <c r="AQ36" s="323">
        <v>5254</v>
      </c>
      <c r="AR36" s="324">
        <v>716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6" t="s">
        <v>520</v>
      </c>
      <c r="AL37" s="1167"/>
      <c r="AM37" s="1167"/>
      <c r="AN37" s="1168"/>
      <c r="AO37" s="322" t="s">
        <v>501</v>
      </c>
      <c r="AP37" s="322" t="s">
        <v>501</v>
      </c>
      <c r="AQ37" s="323">
        <v>1384</v>
      </c>
      <c r="AR37" s="324" t="s">
        <v>501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9" t="s">
        <v>521</v>
      </c>
      <c r="AL38" s="1170"/>
      <c r="AM38" s="1170"/>
      <c r="AN38" s="1171"/>
      <c r="AO38" s="325" t="s">
        <v>501</v>
      </c>
      <c r="AP38" s="325" t="s">
        <v>501</v>
      </c>
      <c r="AQ38" s="326">
        <v>32</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9" t="s">
        <v>522</v>
      </c>
      <c r="AL39" s="1170"/>
      <c r="AM39" s="1170"/>
      <c r="AN39" s="1171"/>
      <c r="AO39" s="322">
        <v>-2142</v>
      </c>
      <c r="AP39" s="322">
        <v>-658</v>
      </c>
      <c r="AQ39" s="323">
        <v>-8131</v>
      </c>
      <c r="AR39" s="324">
        <v>-91.9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6" t="s">
        <v>523</v>
      </c>
      <c r="AL40" s="1167"/>
      <c r="AM40" s="1167"/>
      <c r="AN40" s="1168"/>
      <c r="AO40" s="322">
        <v>-317125</v>
      </c>
      <c r="AP40" s="322">
        <v>-97487</v>
      </c>
      <c r="AQ40" s="323">
        <v>-126394</v>
      </c>
      <c r="AR40" s="324">
        <v>-22.9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2" t="s">
        <v>294</v>
      </c>
      <c r="AL41" s="1173"/>
      <c r="AM41" s="1173"/>
      <c r="AN41" s="1174"/>
      <c r="AO41" s="322">
        <v>164685</v>
      </c>
      <c r="AP41" s="322">
        <v>50626</v>
      </c>
      <c r="AQ41" s="323">
        <v>43473</v>
      </c>
      <c r="AR41" s="324">
        <v>16.5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1" t="s">
        <v>491</v>
      </c>
      <c r="AN49" s="1163" t="s">
        <v>527</v>
      </c>
      <c r="AO49" s="1164"/>
      <c r="AP49" s="1164"/>
      <c r="AQ49" s="1164"/>
      <c r="AR49" s="1165"/>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2"/>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247572</v>
      </c>
      <c r="AN51" s="344">
        <v>69719</v>
      </c>
      <c r="AO51" s="345">
        <v>-7.1</v>
      </c>
      <c r="AP51" s="346">
        <v>238802</v>
      </c>
      <c r="AQ51" s="347">
        <v>29.1</v>
      </c>
      <c r="AR51" s="348">
        <v>-36.200000000000003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229250</v>
      </c>
      <c r="AN52" s="352">
        <v>64559</v>
      </c>
      <c r="AO52" s="353">
        <v>17.100000000000001</v>
      </c>
      <c r="AP52" s="354">
        <v>128562</v>
      </c>
      <c r="AQ52" s="355">
        <v>35.200000000000003</v>
      </c>
      <c r="AR52" s="356">
        <v>-18.100000000000001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105944</v>
      </c>
      <c r="AN53" s="344">
        <v>30452</v>
      </c>
      <c r="AO53" s="345">
        <v>-56.3</v>
      </c>
      <c r="AP53" s="346">
        <v>288550</v>
      </c>
      <c r="AQ53" s="347">
        <v>20.8</v>
      </c>
      <c r="AR53" s="348">
        <v>-77.099999999999994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87689</v>
      </c>
      <c r="AN54" s="352">
        <v>25205</v>
      </c>
      <c r="AO54" s="353">
        <v>-61</v>
      </c>
      <c r="AP54" s="354">
        <v>141525</v>
      </c>
      <c r="AQ54" s="355">
        <v>10.1</v>
      </c>
      <c r="AR54" s="356">
        <v>-71.099999999999994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189327</v>
      </c>
      <c r="AN55" s="344">
        <v>55456</v>
      </c>
      <c r="AO55" s="345">
        <v>82.1</v>
      </c>
      <c r="AP55" s="346">
        <v>245039</v>
      </c>
      <c r="AQ55" s="347">
        <v>-15.1</v>
      </c>
      <c r="AR55" s="348">
        <v>97.2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182479</v>
      </c>
      <c r="AN56" s="352">
        <v>53450</v>
      </c>
      <c r="AO56" s="353">
        <v>112.1</v>
      </c>
      <c r="AP56" s="354">
        <v>108922</v>
      </c>
      <c r="AQ56" s="355">
        <v>-23</v>
      </c>
      <c r="AR56" s="356">
        <v>135.1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269481</v>
      </c>
      <c r="AN57" s="344">
        <v>80490</v>
      </c>
      <c r="AO57" s="345">
        <v>45.1</v>
      </c>
      <c r="AP57" s="346">
        <v>291945</v>
      </c>
      <c r="AQ57" s="347">
        <v>19.100000000000001</v>
      </c>
      <c r="AR57" s="348">
        <v>26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228956</v>
      </c>
      <c r="AN58" s="352">
        <v>68386</v>
      </c>
      <c r="AO58" s="353">
        <v>27.9</v>
      </c>
      <c r="AP58" s="354">
        <v>127651</v>
      </c>
      <c r="AQ58" s="355">
        <v>17.2</v>
      </c>
      <c r="AR58" s="356">
        <v>10.7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633719</v>
      </c>
      <c r="AN59" s="344">
        <v>194811</v>
      </c>
      <c r="AO59" s="345">
        <v>142</v>
      </c>
      <c r="AP59" s="346">
        <v>291173</v>
      </c>
      <c r="AQ59" s="347">
        <v>-0.3</v>
      </c>
      <c r="AR59" s="348">
        <v>142.30000000000001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421224</v>
      </c>
      <c r="AN60" s="352">
        <v>129488</v>
      </c>
      <c r="AO60" s="353">
        <v>89.3</v>
      </c>
      <c r="AP60" s="354">
        <v>119071</v>
      </c>
      <c r="AQ60" s="355">
        <v>-6.7</v>
      </c>
      <c r="AR60" s="356">
        <v>96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289209</v>
      </c>
      <c r="AN61" s="359">
        <v>86186</v>
      </c>
      <c r="AO61" s="360">
        <v>41.2</v>
      </c>
      <c r="AP61" s="361">
        <v>271102</v>
      </c>
      <c r="AQ61" s="362">
        <v>10.7</v>
      </c>
      <c r="AR61" s="348">
        <v>30.5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229920</v>
      </c>
      <c r="AN62" s="352">
        <v>68218</v>
      </c>
      <c r="AO62" s="353">
        <v>37.1</v>
      </c>
      <c r="AP62" s="354">
        <v>125146</v>
      </c>
      <c r="AQ62" s="355">
        <v>6.6</v>
      </c>
      <c r="AR62" s="356">
        <v>30.5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9BeM9paHpub/KmO6yanmr1ZoeJmN+smqkaZ9zy4tdbp3hissJgMEteTrHyKn9oZTQQr2I5aYnl00eNePkn3Vw==" saltValue="ma+QQB4RjrRx6ZW2UoaT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blackAndWhite="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aYapLQ2hP65jn1IqXSGyq9zI5xRP5N+oU5t62EqwyIobm7D8H87lmmo77ouLtAH0b3Sy0Q3N+P1w3EGHbToRw==" saltValue="XPWbSwT0bOro6maQjTPHFQ==" spinCount="100000" sheet="1" objects="1" scenarios="1"/>
  <dataConsolidate/>
  <phoneticPr fontId="2"/>
  <printOptions horizontalCentered="1" verticalCentered="1"/>
  <pageMargins left="0" right="0" top="0.19685039370078741" bottom="0" header="0.39370078740157483" footer="0"/>
  <pageSetup paperSize="9" scale="39" orientation="landscape" blackAndWhite="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Kw9GXEzBbTLFzlEuJaEDR0pPbA50NyglrsulTlNGORT29sX/vGcgs+bpvUjYODDLp+9T5sDqXHXKBscEnCLBA==" saltValue="CdTjKj6+MTE/0OBKKv23+w==" spinCount="100000" sheet="1" objects="1" scenarios="1"/>
  <dataConsolidate/>
  <phoneticPr fontId="2"/>
  <printOptions horizontalCentered="1" verticalCentered="1"/>
  <pageMargins left="0" right="0" top="0.19685039370078741" bottom="0" header="0.39370078740157483" footer="0"/>
  <pageSetup paperSize="9" scale="39" orientation="landscape" blackAndWhite="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75" t="s">
        <v>3</v>
      </c>
      <c r="D47" s="1175"/>
      <c r="E47" s="1176"/>
      <c r="F47" s="11">
        <v>58.75</v>
      </c>
      <c r="G47" s="12">
        <v>64.819999999999993</v>
      </c>
      <c r="H47" s="12">
        <v>68.38</v>
      </c>
      <c r="I47" s="12">
        <v>74.83</v>
      </c>
      <c r="J47" s="13">
        <v>73.510000000000005</v>
      </c>
    </row>
    <row r="48" spans="2:10" ht="57.75" customHeight="1" x14ac:dyDescent="0.15">
      <c r="B48" s="14"/>
      <c r="C48" s="1177" t="s">
        <v>4</v>
      </c>
      <c r="D48" s="1177"/>
      <c r="E48" s="1178"/>
      <c r="F48" s="15">
        <v>10.24</v>
      </c>
      <c r="G48" s="16">
        <v>9.5500000000000007</v>
      </c>
      <c r="H48" s="16">
        <v>6.76</v>
      </c>
      <c r="I48" s="16">
        <v>10.41</v>
      </c>
      <c r="J48" s="17">
        <v>12.11</v>
      </c>
    </row>
    <row r="49" spans="2:10" ht="57.75" customHeight="1" thickBot="1" x14ac:dyDescent="0.2">
      <c r="B49" s="18"/>
      <c r="C49" s="1179" t="s">
        <v>5</v>
      </c>
      <c r="D49" s="1179"/>
      <c r="E49" s="1180"/>
      <c r="F49" s="19">
        <v>4</v>
      </c>
      <c r="G49" s="20">
        <v>1.92</v>
      </c>
      <c r="H49" s="20">
        <v>8.19</v>
      </c>
      <c r="I49" s="20">
        <v>8.15</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oYu3M6P2P04LnIpr1DAMaW9qRBnWPf6olysrfBWsC4X3i784LVn9Ln0QfywB5zcxNGsCvgcoqZjWk0/CMPjbw==" saltValue="Hl1dz5f+DDxhFt7KvkUL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blackAndWhite="1"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2019-03-15T07:44:59Z</cp:lastPrinted>
  <dcterms:created xsi:type="dcterms:W3CDTF">2019-02-14T04:09:33Z</dcterms:created>
  <dcterms:modified xsi:type="dcterms:W3CDTF">2019-03-22T14:02:58Z</dcterms:modified>
  <cp:category/>
</cp:coreProperties>
</file>