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CmF+2yZNVx+IhTsbIRCqwK7U/5AecfbNS9g2+Pxv/8JVvQwUJjpFrAEaNMDBbqXuLhHyORe6gGoQpf/EUJXOQ==" workbookSaltValue="79Ds8tLKZ6G1ERZdZDZ63w==" workbookSpinCount="100000" lockStructure="1"/>
  <bookViews>
    <workbookView xWindow="-3945" yWindow="990" windowWidth="21000" windowHeight="930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<sst xmlns="http://schemas.openxmlformats.org/spreadsheetml/2006/main" count="240" uniqueCount="126">
  <si>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</si>
  <si>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</si>
  <si>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</si>
  <si>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</si>
  <si>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</si>
  <si>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</si>
  <si>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</si>
  <si>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</si>
  <si>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</si>
  <si>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</si>
  <si>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</si>
  <si>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</si>
  <si>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</si>
  <si>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</si>
  <si>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</si>
  <si>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</si>
  <si>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</si>
  <si>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</si>
  <si>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</si>
  <si>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</si>
  <si>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</si>
  <si>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</si>
  <si>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</si>
  <si>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</si>
  <si>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</si>
  <si>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</si>
  <si>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</si>
  <si>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</si>
  <si>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</si>
  <si>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</si>
  <si>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</si>
  <si>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</si>
  <si>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</si>
  <si>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</si>
  <si>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</si>
  <si>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</si>
  <si>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</si>
  <si>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</si>
  <si>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</si>
  <si>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</si>
  <si>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</si>
  <si>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</si>
  <si>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</si>
  <si>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</si>
  <si>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</si>
  <si>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</si>
  <si>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</si>
  <si>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</si>
  <si>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</si>
  <si>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</si>
  <si>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</si>
  <si>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</si>
  <si>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</si>
  <si>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</si>
  <si>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</si>
  <si>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</si>
  <si>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</si>
  <si>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</si>
  <si>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</si>
  <si>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</si>
  <si>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</si>
  <si>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</si>
  <si>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</si>
  <si>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</si>
  <si>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</si>
  <si>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</si>
  <si>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</si>
  <si>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</si>
  <si>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</si>
  <si>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</si>
  <si>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</si>
  <si>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</si>
  <si>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</si>
  <si>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</si>
  <si>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</si>
  <si>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</si>
  <si>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</si>
  <si>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</si>
  <si>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</si>
  <si>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</si>
  <si>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</si>
  <si>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</si>
  <si>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</si>
  <si>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</si>
  <si>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</si>
  <si>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</si>
  <si>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</si>
  <si>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</si>
  <si>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</si>
  <si>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</si>
  <si>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</si>
  <si>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</si>
  <si>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</si>
  <si>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</si>
  <si>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</si>
  <si>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</si>
  <si>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</si>
  <si>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</si>
  <si>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</si>
  <si>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</si>
  <si>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</si>
  <si>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</si>
  <si>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</si>
  <si>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</si>
  <si>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</si>
  <si>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</si>
  <si>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</si>
  <si>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</si>
  <si>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</si>
  <si>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</si>
  <si>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北栄町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</si>
  <si>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</si>
  <si>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</si>
  <si>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</si>
  <si>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</si>
  <si>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</si>
  <si>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</si>
  <si>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</si>
  <si>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</si>
  <si>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</si>
  <si>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</si>
  <si>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</si>
  <si>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</si>
  <si>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本町の事業は、平成28年度に分流式下水道に要する経費（公費負担分）の算入見直しをしたことから、施設利用率を除いた、全ての指標数値が良化しています。今後も引き続き、使用料改定の検討や水洗化人口の増加を図り、「経営の効率性」の向上を目指すとともに、将来世代の地方債償還金の負担の増大を考慮に入れながら、計画的に適切な維持管理（長寿命化）を行なっていく必要があります。
</t>
    <rPh sb="0" eb="2">
      <t>ホンチョウ</t>
    </rPh>
    <rPh sb="7" eb="9">
      <t>ヘイセイ</t>
    </rPh>
    <rPh sb="11" eb="12">
      <t>ネン</t>
    </rPh>
    <rPh sb="12" eb="13">
      <t>ド</t>
    </rPh>
    <rPh sb="14" eb="16">
      <t>ブンリュウ</t>
    </rPh>
    <rPh sb="16" eb="17">
      <t>シキ</t>
    </rPh>
    <rPh sb="17" eb="19">
      <t>ゲスイ</t>
    </rPh>
    <rPh sb="19" eb="20">
      <t>ドウ</t>
    </rPh>
    <rPh sb="21" eb="22">
      <t>ヨウ</t>
    </rPh>
    <rPh sb="24" eb="26">
      <t>ケイヒ</t>
    </rPh>
    <rPh sb="36" eb="38">
      <t>ミナオ</t>
    </rPh>
    <rPh sb="47" eb="49">
      <t>シセツ</t>
    </rPh>
    <rPh sb="49" eb="52">
      <t>リヨウリツ</t>
    </rPh>
    <rPh sb="53" eb="54">
      <t>ノゾ</t>
    </rPh>
    <rPh sb="81" eb="84">
      <t>シヨウリョウ</t>
    </rPh>
    <rPh sb="84" eb="86">
      <t>カイテイ</t>
    </rPh>
    <rPh sb="99" eb="100">
      <t>ハカ</t>
    </rPh>
    <rPh sb="153" eb="155">
      <t>テキセツ</t>
    </rPh>
    <rPh sb="156" eb="158">
      <t>イジ</t>
    </rPh>
    <rPh sb="158" eb="160">
      <t>カンリ</t>
    </rPh>
    <rPh sb="161" eb="162">
      <t>チョウ</t>
    </rPh>
    <rPh sb="162" eb="165">
      <t>ジュミョウカ</t>
    </rPh>
    <phoneticPr fontId="7"/>
  </si>
  <si>
    <t>本町では人口の96％以上を本事業により水洗化整備をしています。早期整備完了に伴う莫大な起債残高を解消しなければ、経営の健全性は達成できません。そのためには、長期的な運営経費削減を想定する必要があります。現在、終末処理場を流域1ヶ所、単独の2ヵ所で運営しています。人口規模も小さく、水洗化率も高止まりしていく現状を考慮しますと、処理場の統廃合は必須です。地方の下水道事業における経営改善の特効薬はありません。なるべく無駄な経費を削減し、持続可能な事業運営を目指したいと考えています。平成31年4月より地方公営企業法の財務規定等を適用し、公営企業会計方式に移行する予定です。</t>
    <rPh sb="0" eb="1">
      <t>ホン</t>
    </rPh>
    <rPh sb="13" eb="14">
      <t>ホン</t>
    </rPh>
    <rPh sb="114" eb="115">
      <t>ショ</t>
    </rPh>
    <rPh sb="276" eb="278">
      <t>イコウ</t>
    </rPh>
    <rPh sb="280" eb="282">
      <t>ヨテイ</t>
    </rPh>
    <phoneticPr fontId="4"/>
  </si>
  <si>
    <t>本町では昭和60年度から公共下水道事業を展開してきました。古くに整備された管渠で約30年、下水道終末処理施設で約20年を経過しております。しかしながら、耐用年数から見た場合は管渠50年、処理場40年であることから、現在老朽化している状況ではないと判断できます。近年、他自治体において、施設の老朽化が原因となる事故が多数発生しています。このため、今後は事故の「発生対応型」から「予防対応型」の施設の更新、もしくは長寿命化対策に取り組んでいく必要があります。</t>
    <rPh sb="0" eb="1">
      <t>ホン</t>
    </rPh>
    <rPh sb="1" eb="2">
      <t>チョウ</t>
    </rPh>
    <rPh sb="37" eb="39">
      <t>カンキョ</t>
    </rPh>
    <rPh sb="40" eb="41">
      <t>ヤク</t>
    </rPh>
    <rPh sb="43" eb="44">
      <t>ネン</t>
    </rPh>
    <rPh sb="45" eb="47">
      <t>ゲスイ</t>
    </rPh>
    <rPh sb="47" eb="48">
      <t>ドウ</t>
    </rPh>
    <rPh sb="48" eb="50">
      <t>シュウマツ</t>
    </rPh>
    <rPh sb="50" eb="52">
      <t>ショリ</t>
    </rPh>
    <rPh sb="52" eb="54">
      <t>シセツ</t>
    </rPh>
    <rPh sb="55" eb="56">
      <t>ヤク</t>
    </rPh>
    <rPh sb="58" eb="59">
      <t>ネン</t>
    </rPh>
    <rPh sb="60" eb="62">
      <t>ケイカ</t>
    </rPh>
    <rPh sb="76" eb="78">
      <t>タイヨウ</t>
    </rPh>
    <rPh sb="78" eb="79">
      <t>ネン</t>
    </rPh>
    <rPh sb="79" eb="80">
      <t>スウ</t>
    </rPh>
    <rPh sb="82" eb="83">
      <t>ミ</t>
    </rPh>
    <rPh sb="84" eb="86">
      <t>バアイ</t>
    </rPh>
    <rPh sb="87" eb="89">
      <t>カンキョ</t>
    </rPh>
    <rPh sb="91" eb="92">
      <t>ネン</t>
    </rPh>
    <rPh sb="93" eb="96">
      <t>ショリジョウ</t>
    </rPh>
    <rPh sb="98" eb="99">
      <t>ネン</t>
    </rPh>
    <rPh sb="107" eb="109">
      <t>ゲンザイ</t>
    </rPh>
    <rPh sb="109" eb="112">
      <t>ロウキュウカ</t>
    </rPh>
    <rPh sb="116" eb="118">
      <t>ジョウキョウ</t>
    </rPh>
    <rPh sb="123" eb="125">
      <t>ハンダン</t>
    </rPh>
    <rPh sb="133" eb="134">
      <t>タ</t>
    </rPh>
    <rPh sb="134" eb="137">
      <t>ジチタイ</t>
    </rPh>
    <rPh sb="175" eb="177">
      <t>ジコ</t>
    </rPh>
    <rPh sb="179" eb="181">
      <t>ハッセイ</t>
    </rPh>
    <rPh sb="181" eb="183">
      <t>タイオウ</t>
    </rPh>
    <rPh sb="183" eb="184">
      <t>ガタ</t>
    </rPh>
    <rPh sb="188" eb="190">
      <t>ヨボウ</t>
    </rPh>
    <rPh sb="190" eb="192">
      <t>タイオウ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</si>
</sst>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25-43E5-847A-8BF8B94B6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76576"/>
        <c:axId val="7878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25-43E5-847A-8BF8B94B6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76576"/>
        <c:axId val="78786944"/>
      </c:lineChart>
      <c:dateAx>
        <c:axId val="7877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786944"/>
        <c:crosses val="autoZero"/>
        <c:auto val="1"/>
        <c:lblOffset val="100"/>
        <c:baseTimeUnit val="years"/>
      </c:dateAx>
      <c:valAx>
        <c:axId val="7878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7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118.93</c:v>
                </c:pt>
                <c:pt idx="1">
                  <c:v>114.16</c:v>
                </c:pt>
                <c:pt idx="2">
                  <c:v>119.57</c:v>
                </c:pt>
                <c:pt idx="3">
                  <c:v>42.15</c:v>
                </c:pt>
                <c:pt idx="4">
                  <c:v>41.8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A2-4C5D-89F9-7AE4D39B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99488"/>
        <c:axId val="79605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A2-4C5D-89F9-7AE4D39BB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99488"/>
        <c:axId val="79605760"/>
      </c:lineChart>
      <c:dateAx>
        <c:axId val="79599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05760"/>
        <c:crosses val="autoZero"/>
        <c:auto val="1"/>
        <c:lblOffset val="100"/>
        <c:baseTimeUnit val="years"/>
      </c:dateAx>
      <c:valAx>
        <c:axId val="79605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99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84.92</c:v>
                </c:pt>
                <c:pt idx="1">
                  <c:v>86.03</c:v>
                </c:pt>
                <c:pt idx="2">
                  <c:v>87.01</c:v>
                </c:pt>
                <c:pt idx="3">
                  <c:v>87.96</c:v>
                </c:pt>
                <c:pt idx="4">
                  <c:v>89.12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86-4756-80AC-FB69CE9D1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61312"/>
        <c:axId val="79663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86-4756-80AC-FB69CE9D1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63488"/>
      </c:lineChart>
      <c:dateAx>
        <c:axId val="7966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63488"/>
        <c:crosses val="autoZero"/>
        <c:auto val="1"/>
        <c:lblOffset val="100"/>
        <c:baseTimeUnit val="years"/>
      </c:dateAx>
      <c:valAx>
        <c:axId val="79663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6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48.13</c:v>
                </c:pt>
                <c:pt idx="1">
                  <c:v>48.43</c:v>
                </c:pt>
                <c:pt idx="2">
                  <c:v>45.64</c:v>
                </c:pt>
                <c:pt idx="3">
                  <c:v>69.010000000000005</c:v>
                </c:pt>
                <c:pt idx="4">
                  <c:v>82.21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D7-4DB9-9729-A8459AF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813824"/>
        <c:axId val="78820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D7-4DB9-9729-A8459AF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813824"/>
        <c:axId val="78820096"/>
      </c:lineChart>
      <c:dateAx>
        <c:axId val="78813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820096"/>
        <c:crosses val="autoZero"/>
        <c:auto val="1"/>
        <c:lblOffset val="100"/>
        <c:baseTimeUnit val="years"/>
      </c:dateAx>
      <c:valAx>
        <c:axId val="78820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813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A3-4829-8574-CB8ABD62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40192"/>
        <c:axId val="79266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A3-4829-8574-CB8ABD624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40192"/>
        <c:axId val="79266944"/>
      </c:lineChart>
      <c:dateAx>
        <c:axId val="79240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266944"/>
        <c:crosses val="autoZero"/>
        <c:auto val="1"/>
        <c:lblOffset val="100"/>
        <c:baseTimeUnit val="years"/>
      </c:dateAx>
      <c:valAx>
        <c:axId val="79266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4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26-48D3-A539-59C93E80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89728"/>
        <c:axId val="7936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D26-48D3-A539-59C93E80B7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289728"/>
        <c:axId val="79369728"/>
      </c:lineChart>
      <c:dateAx>
        <c:axId val="79289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369728"/>
        <c:crosses val="autoZero"/>
        <c:auto val="1"/>
        <c:lblOffset val="100"/>
        <c:baseTimeUnit val="years"/>
      </c:dateAx>
      <c:valAx>
        <c:axId val="7936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289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36-40CB-96D2-0C00A6D5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23360"/>
        <c:axId val="7942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36-40CB-96D2-0C00A6D56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23360"/>
        <c:axId val="79429632"/>
      </c:lineChart>
      <c:dateAx>
        <c:axId val="7942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29632"/>
        <c:crosses val="autoZero"/>
        <c:auto val="1"/>
        <c:lblOffset val="100"/>
        <c:baseTimeUnit val="years"/>
      </c:dateAx>
      <c:valAx>
        <c:axId val="7942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2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A2-46CB-9B88-37068B82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60992"/>
        <c:axId val="794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A2-46CB-9B88-37068B826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60992"/>
        <c:axId val="79471360"/>
      </c:lineChart>
      <c:dateAx>
        <c:axId val="7946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71360"/>
        <c:crosses val="autoZero"/>
        <c:auto val="1"/>
        <c:lblOffset val="100"/>
        <c:baseTimeUnit val="years"/>
      </c:dateAx>
      <c:valAx>
        <c:axId val="794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6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4175.6499999999996</c:v>
                </c:pt>
                <c:pt idx="1">
                  <c:v>3750.43</c:v>
                </c:pt>
                <c:pt idx="2">
                  <c:v>3547.23</c:v>
                </c:pt>
                <c:pt idx="3">
                  <c:v>1141.03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FA-4D88-BB53-D5414CC5A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34816"/>
        <c:axId val="80041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FA-4D88-BB53-D5414CC5A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34816"/>
        <c:axId val="80041088"/>
      </c:lineChart>
      <c:dateAx>
        <c:axId val="8003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41088"/>
        <c:crosses val="autoZero"/>
        <c:auto val="1"/>
        <c:lblOffset val="100"/>
        <c:baseTimeUnit val="years"/>
      </c:dateAx>
      <c:valAx>
        <c:axId val="80041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3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26.86</c:v>
                </c:pt>
                <c:pt idx="1">
                  <c:v>33.44</c:v>
                </c:pt>
                <c:pt idx="2">
                  <c:v>28.02</c:v>
                </c:pt>
                <c:pt idx="3">
                  <c:v>52.33</c:v>
                </c:pt>
                <c:pt idx="4">
                  <c:v>75.94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BA-4660-8039-6DF666BE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51200"/>
        <c:axId val="80073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BA-4660-8039-6DF666BE7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051200"/>
        <c:axId val="80073856"/>
      </c:lineChart>
      <c:dateAx>
        <c:axId val="8005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073856"/>
        <c:crosses val="autoZero"/>
        <c:auto val="1"/>
        <c:lblOffset val="100"/>
        <c:baseTimeUnit val="years"/>
      </c:dateAx>
      <c:valAx>
        <c:axId val="80073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05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637.21</c:v>
                </c:pt>
                <c:pt idx="1">
                  <c:v>585.62</c:v>
                </c:pt>
                <c:pt idx="2">
                  <c:v>705.52</c:v>
                </c:pt>
                <c:pt idx="3">
                  <c:v>378.94</c:v>
                </c:pt>
                <c:pt idx="4">
                  <c:v>261.23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58-4788-8CCC-C49A637C6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71968"/>
        <c:axId val="7957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58-4788-8CCC-C49A637C6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71968"/>
        <c:axId val="79578240"/>
      </c:lineChart>
      <c:dateAx>
        <c:axId val="795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78240"/>
        <c:crosses val="autoZero"/>
        <c:auto val="1"/>
        <c:lblOffset val="100"/>
        <c:baseTimeUnit val="years"/>
      </c:dateAx>
      <c:valAx>
        <c:axId val="7957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7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49" zoomScaleNormal="100" workbookViewId="0">
      <selection activeCell="BL64" sqref="BL64:BZ65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鳥取県　北栄町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15270</v>
      </c>
      <c r="AM8" s="66"/>
      <c r="AN8" s="66"/>
      <c r="AO8" s="66"/>
      <c r="AP8" s="66"/>
      <c r="AQ8" s="66"/>
      <c r="AR8" s="66"/>
      <c r="AS8" s="66"/>
      <c r="AT8" s="65">
        <f>データ!T6</f>
        <v>56.94</v>
      </c>
      <c r="AU8" s="65"/>
      <c r="AV8" s="65"/>
      <c r="AW8" s="65"/>
      <c r="AX8" s="65"/>
      <c r="AY8" s="65"/>
      <c r="AZ8" s="65"/>
      <c r="BA8" s="65"/>
      <c r="BB8" s="65">
        <f>データ!U6</f>
        <v>268.18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96.71</v>
      </c>
      <c r="Q10" s="65"/>
      <c r="R10" s="65"/>
      <c r="S10" s="65"/>
      <c r="T10" s="65"/>
      <c r="U10" s="65"/>
      <c r="V10" s="65"/>
      <c r="W10" s="65">
        <f>データ!Q6</f>
        <v>98.25</v>
      </c>
      <c r="X10" s="65"/>
      <c r="Y10" s="65"/>
      <c r="Z10" s="65"/>
      <c r="AA10" s="65"/>
      <c r="AB10" s="65"/>
      <c r="AC10" s="65"/>
      <c r="AD10" s="66">
        <f>データ!R6</f>
        <v>3142</v>
      </c>
      <c r="AE10" s="66"/>
      <c r="AF10" s="66"/>
      <c r="AG10" s="66"/>
      <c r="AH10" s="66"/>
      <c r="AI10" s="66"/>
      <c r="AJ10" s="66"/>
      <c r="AK10" s="2"/>
      <c r="AL10" s="66">
        <f>データ!V6</f>
        <v>14696</v>
      </c>
      <c r="AM10" s="66"/>
      <c r="AN10" s="66"/>
      <c r="AO10" s="66"/>
      <c r="AP10" s="66"/>
      <c r="AQ10" s="66"/>
      <c r="AR10" s="66"/>
      <c r="AS10" s="66"/>
      <c r="AT10" s="65">
        <f>データ!W6</f>
        <v>5.2</v>
      </c>
      <c r="AU10" s="65"/>
      <c r="AV10" s="65"/>
      <c r="AW10" s="65"/>
      <c r="AX10" s="65"/>
      <c r="AY10" s="65"/>
      <c r="AZ10" s="65"/>
      <c r="BA10" s="65"/>
      <c r="BB10" s="65">
        <f>データ!X6</f>
        <v>2826.15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【1,225.44】</v>
      </c>
      <c r="I86" s="25" t="str">
        <f>データ!CA6</f>
        <v>【75.58】</v>
      </c>
      <c r="J86" s="25" t="str">
        <f>データ!CL6</f>
        <v>【215.23】</v>
      </c>
      <c r="K86" s="25" t="str">
        <f>データ!CW6</f>
        <v>【42.66】</v>
      </c>
      <c r="L86" s="25" t="str">
        <f>データ!DH6</f>
        <v>【82.67】</v>
      </c>
      <c r="M86" s="25" t="s">
        <v>56</v>
      </c>
      <c r="N86" s="25" t="s">
        <v>56</v>
      </c>
      <c r="O86" s="25" t="str">
        <f>データ!EO6</f>
        <v>【0.10】</v>
      </c>
    </row>
  </sheetData>
  <sheetProtection algorithmName="SHA-512" hashValue="WPqKeNwi4xoSUXrXQpZxQbey/cGQqugNAL0Rg+GPK8mk6K2hUatBqVsgJsfJW58sMH+sUjnDYtjjt2GXUhr4ww==" saltValue="EPlrAnzC6FaObRpNzNo4+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313726</v>
      </c>
      <c r="D6" s="32">
        <f t="shared" si="3"/>
        <v>47</v>
      </c>
      <c r="E6" s="32">
        <f t="shared" si="3"/>
        <v>17</v>
      </c>
      <c r="F6" s="32">
        <f t="shared" si="3"/>
        <v>4</v>
      </c>
      <c r="G6" s="32">
        <f t="shared" si="3"/>
        <v>0</v>
      </c>
      <c r="H6" s="32" t="str">
        <f t="shared" si="3"/>
        <v>鳥取県　北栄町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特定環境保全公共下水道</v>
      </c>
      <c r="L6" s="32" t="str">
        <f t="shared" si="3"/>
        <v>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96.71</v>
      </c>
      <c r="Q6" s="33">
        <f t="shared" si="3"/>
        <v>98.25</v>
      </c>
      <c r="R6" s="33">
        <f t="shared" si="3"/>
        <v>3142</v>
      </c>
      <c r="S6" s="33">
        <f t="shared" si="3"/>
        <v>15270</v>
      </c>
      <c r="T6" s="33">
        <f t="shared" si="3"/>
        <v>56.94</v>
      </c>
      <c r="U6" s="33">
        <f t="shared" si="3"/>
        <v>268.18</v>
      </c>
      <c r="V6" s="33">
        <f t="shared" si="3"/>
        <v>14696</v>
      </c>
      <c r="W6" s="33">
        <f t="shared" si="3"/>
        <v>5.2</v>
      </c>
      <c r="X6" s="33">
        <f t="shared" si="3"/>
        <v>2826.15</v>
      </c>
      <c r="Y6" s="34">
        <f>IF(Y7="",NA(),Y7)</f>
        <v>48.13</v>
      </c>
      <c r="Z6" s="34">
        <f t="shared" ref="Z6:AH6" si="4">IF(Z7="",NA(),Z7)</f>
        <v>48.43</v>
      </c>
      <c r="AA6" s="34">
        <f t="shared" si="4"/>
        <v>45.64</v>
      </c>
      <c r="AB6" s="34">
        <f t="shared" si="4"/>
        <v>69.010000000000005</v>
      </c>
      <c r="AC6" s="34">
        <f t="shared" si="4"/>
        <v>82.21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4175.6499999999996</v>
      </c>
      <c r="BG6" s="34">
        <f t="shared" ref="BG6:BO6" si="7">IF(BG7="",NA(),BG7)</f>
        <v>3750.43</v>
      </c>
      <c r="BH6" s="34">
        <f t="shared" si="7"/>
        <v>3547.23</v>
      </c>
      <c r="BI6" s="34">
        <f t="shared" si="7"/>
        <v>1141.03</v>
      </c>
      <c r="BJ6" s="33">
        <f t="shared" si="7"/>
        <v>0</v>
      </c>
      <c r="BK6" s="34">
        <f t="shared" si="7"/>
        <v>1569.13</v>
      </c>
      <c r="BL6" s="34">
        <f t="shared" si="7"/>
        <v>1436</v>
      </c>
      <c r="BM6" s="34">
        <f t="shared" si="7"/>
        <v>1434.89</v>
      </c>
      <c r="BN6" s="34">
        <f t="shared" si="7"/>
        <v>1298.9100000000001</v>
      </c>
      <c r="BO6" s="34">
        <f t="shared" si="7"/>
        <v>1243.71</v>
      </c>
      <c r="BP6" s="33" t="str">
        <f>IF(BP7="","",IF(BP7="-","【-】","【"&amp;SUBSTITUTE(TEXT(BP7,"#,##0.00"),"-","△")&amp;"】"))</f>
        <v>【1,225.44】</v>
      </c>
      <c r="BQ6" s="34">
        <f>IF(BQ7="",NA(),BQ7)</f>
        <v>26.86</v>
      </c>
      <c r="BR6" s="34">
        <f t="shared" ref="BR6:BZ6" si="8">IF(BR7="",NA(),BR7)</f>
        <v>33.44</v>
      </c>
      <c r="BS6" s="34">
        <f t="shared" si="8"/>
        <v>28.02</v>
      </c>
      <c r="BT6" s="34">
        <f t="shared" si="8"/>
        <v>52.33</v>
      </c>
      <c r="BU6" s="34">
        <f t="shared" si="8"/>
        <v>75.94</v>
      </c>
      <c r="BV6" s="34">
        <f t="shared" si="8"/>
        <v>64.63</v>
      </c>
      <c r="BW6" s="34">
        <f t="shared" si="8"/>
        <v>66.56</v>
      </c>
      <c r="BX6" s="34">
        <f t="shared" si="8"/>
        <v>66.22</v>
      </c>
      <c r="BY6" s="34">
        <f t="shared" si="8"/>
        <v>69.87</v>
      </c>
      <c r="BZ6" s="34">
        <f t="shared" si="8"/>
        <v>74.3</v>
      </c>
      <c r="CA6" s="33" t="str">
        <f>IF(CA7="","",IF(CA7="-","【-】","【"&amp;SUBSTITUTE(TEXT(CA7,"#,##0.00"),"-","△")&amp;"】"))</f>
        <v>【75.58】</v>
      </c>
      <c r="CB6" s="34">
        <f>IF(CB7="",NA(),CB7)</f>
        <v>637.21</v>
      </c>
      <c r="CC6" s="34">
        <f t="shared" ref="CC6:CK6" si="9">IF(CC7="",NA(),CC7)</f>
        <v>585.62</v>
      </c>
      <c r="CD6" s="34">
        <f t="shared" si="9"/>
        <v>705.52</v>
      </c>
      <c r="CE6" s="34">
        <f t="shared" si="9"/>
        <v>378.94</v>
      </c>
      <c r="CF6" s="34">
        <f t="shared" si="9"/>
        <v>261.23</v>
      </c>
      <c r="CG6" s="34">
        <f t="shared" si="9"/>
        <v>245.75</v>
      </c>
      <c r="CH6" s="34">
        <f t="shared" si="9"/>
        <v>244.29</v>
      </c>
      <c r="CI6" s="34">
        <f t="shared" si="9"/>
        <v>246.72</v>
      </c>
      <c r="CJ6" s="34">
        <f t="shared" si="9"/>
        <v>234.96</v>
      </c>
      <c r="CK6" s="34">
        <f t="shared" si="9"/>
        <v>221.81</v>
      </c>
      <c r="CL6" s="33" t="str">
        <f>IF(CL7="","",IF(CL7="-","【-】","【"&amp;SUBSTITUTE(TEXT(CL7,"#,##0.00"),"-","△")&amp;"】"))</f>
        <v>【215.23】</v>
      </c>
      <c r="CM6" s="34">
        <f>IF(CM7="",NA(),CM7)</f>
        <v>118.93</v>
      </c>
      <c r="CN6" s="34">
        <f t="shared" ref="CN6:CV6" si="10">IF(CN7="",NA(),CN7)</f>
        <v>114.16</v>
      </c>
      <c r="CO6" s="34">
        <f t="shared" si="10"/>
        <v>119.57</v>
      </c>
      <c r="CP6" s="34">
        <f t="shared" si="10"/>
        <v>42.15</v>
      </c>
      <c r="CQ6" s="34">
        <f t="shared" si="10"/>
        <v>41.8</v>
      </c>
      <c r="CR6" s="34">
        <f t="shared" si="10"/>
        <v>43.65</v>
      </c>
      <c r="CS6" s="34">
        <f t="shared" si="10"/>
        <v>43.58</v>
      </c>
      <c r="CT6" s="34">
        <f t="shared" si="10"/>
        <v>41.35</v>
      </c>
      <c r="CU6" s="34">
        <f t="shared" si="10"/>
        <v>42.9</v>
      </c>
      <c r="CV6" s="34">
        <f t="shared" si="10"/>
        <v>43.36</v>
      </c>
      <c r="CW6" s="33" t="str">
        <f>IF(CW7="","",IF(CW7="-","【-】","【"&amp;SUBSTITUTE(TEXT(CW7,"#,##0.00"),"-","△")&amp;"】"))</f>
        <v>【42.66】</v>
      </c>
      <c r="CX6" s="34">
        <f>IF(CX7="",NA(),CX7)</f>
        <v>84.92</v>
      </c>
      <c r="CY6" s="34">
        <f t="shared" ref="CY6:DG6" si="11">IF(CY7="",NA(),CY7)</f>
        <v>86.03</v>
      </c>
      <c r="CZ6" s="34">
        <f t="shared" si="11"/>
        <v>87.01</v>
      </c>
      <c r="DA6" s="34">
        <f t="shared" si="11"/>
        <v>87.96</v>
      </c>
      <c r="DB6" s="34">
        <f t="shared" si="11"/>
        <v>89.12</v>
      </c>
      <c r="DC6" s="34">
        <f t="shared" si="11"/>
        <v>82.2</v>
      </c>
      <c r="DD6" s="34">
        <f t="shared" si="11"/>
        <v>82.35</v>
      </c>
      <c r="DE6" s="34">
        <f t="shared" si="11"/>
        <v>82.9</v>
      </c>
      <c r="DF6" s="34">
        <f t="shared" si="11"/>
        <v>83.5</v>
      </c>
      <c r="DG6" s="34">
        <f t="shared" si="11"/>
        <v>83.06</v>
      </c>
      <c r="DH6" s="33" t="str">
        <f>IF(DH7="","",IF(DH7="-","【-】","【"&amp;SUBSTITUTE(TEXT(DH7,"#,##0.00"),"-","△")&amp;"】"))</f>
        <v>【82.67】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0.05</v>
      </c>
      <c r="EK6" s="34">
        <f t="shared" si="14"/>
        <v>0.04</v>
      </c>
      <c r="EL6" s="34">
        <f t="shared" si="14"/>
        <v>7.0000000000000007E-2</v>
      </c>
      <c r="EM6" s="34">
        <f t="shared" si="14"/>
        <v>0.09</v>
      </c>
      <c r="EN6" s="34">
        <f t="shared" si="14"/>
        <v>0.09</v>
      </c>
      <c r="EO6" s="33" t="str">
        <f>IF(EO7="","",IF(EO7="-","【-】","【"&amp;SUBSTITUTE(TEXT(EO7,"#,##0.00"),"-","△")&amp;"】"))</f>
        <v>【0.10】</v>
      </c>
    </row>
    <row r="7" spans="1:145" s="35" customFormat="1" x14ac:dyDescent="0.15">
      <c r="A7" s="27"/>
      <c r="B7" s="36">
        <v>2017</v>
      </c>
      <c r="C7" s="36">
        <v>313726</v>
      </c>
      <c r="D7" s="36">
        <v>47</v>
      </c>
      <c r="E7" s="36">
        <v>17</v>
      </c>
      <c r="F7" s="36">
        <v>4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96.71</v>
      </c>
      <c r="Q7" s="37">
        <v>98.25</v>
      </c>
      <c r="R7" s="37">
        <v>3142</v>
      </c>
      <c r="S7" s="37">
        <v>15270</v>
      </c>
      <c r="T7" s="37">
        <v>56.94</v>
      </c>
      <c r="U7" s="37">
        <v>268.18</v>
      </c>
      <c r="V7" s="37">
        <v>14696</v>
      </c>
      <c r="W7" s="37">
        <v>5.2</v>
      </c>
      <c r="X7" s="37">
        <v>2826.15</v>
      </c>
      <c r="Y7" s="37">
        <v>48.13</v>
      </c>
      <c r="Z7" s="37">
        <v>48.43</v>
      </c>
      <c r="AA7" s="37">
        <v>45.64</v>
      </c>
      <c r="AB7" s="37">
        <v>69.010000000000005</v>
      </c>
      <c r="AC7" s="37">
        <v>82.21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4175.6499999999996</v>
      </c>
      <c r="BG7" s="37">
        <v>3750.43</v>
      </c>
      <c r="BH7" s="37">
        <v>3547.23</v>
      </c>
      <c r="BI7" s="37">
        <v>1141.03</v>
      </c>
      <c r="BJ7" s="37">
        <v>0</v>
      </c>
      <c r="BK7" s="37">
        <v>1569.13</v>
      </c>
      <c r="BL7" s="37">
        <v>1436</v>
      </c>
      <c r="BM7" s="37">
        <v>1434.89</v>
      </c>
      <c r="BN7" s="37">
        <v>1298.9100000000001</v>
      </c>
      <c r="BO7" s="37">
        <v>1243.71</v>
      </c>
      <c r="BP7" s="37">
        <v>1225.44</v>
      </c>
      <c r="BQ7" s="37">
        <v>26.86</v>
      </c>
      <c r="BR7" s="37">
        <v>33.44</v>
      </c>
      <c r="BS7" s="37">
        <v>28.02</v>
      </c>
      <c r="BT7" s="37">
        <v>52.33</v>
      </c>
      <c r="BU7" s="37">
        <v>75.94</v>
      </c>
      <c r="BV7" s="37">
        <v>64.63</v>
      </c>
      <c r="BW7" s="37">
        <v>66.56</v>
      </c>
      <c r="BX7" s="37">
        <v>66.22</v>
      </c>
      <c r="BY7" s="37">
        <v>69.87</v>
      </c>
      <c r="BZ7" s="37">
        <v>74.3</v>
      </c>
      <c r="CA7" s="37">
        <v>75.58</v>
      </c>
      <c r="CB7" s="37">
        <v>637.21</v>
      </c>
      <c r="CC7" s="37">
        <v>585.62</v>
      </c>
      <c r="CD7" s="37">
        <v>705.52</v>
      </c>
      <c r="CE7" s="37">
        <v>378.94</v>
      </c>
      <c r="CF7" s="37">
        <v>261.23</v>
      </c>
      <c r="CG7" s="37">
        <v>245.75</v>
      </c>
      <c r="CH7" s="37">
        <v>244.29</v>
      </c>
      <c r="CI7" s="37">
        <v>246.72</v>
      </c>
      <c r="CJ7" s="37">
        <v>234.96</v>
      </c>
      <c r="CK7" s="37">
        <v>221.81</v>
      </c>
      <c r="CL7" s="37">
        <v>215.23</v>
      </c>
      <c r="CM7" s="37">
        <v>118.93</v>
      </c>
      <c r="CN7" s="37">
        <v>114.16</v>
      </c>
      <c r="CO7" s="37">
        <v>119.57</v>
      </c>
      <c r="CP7" s="37">
        <v>42.15</v>
      </c>
      <c r="CQ7" s="37">
        <v>41.8</v>
      </c>
      <c r="CR7" s="37">
        <v>43.65</v>
      </c>
      <c r="CS7" s="37">
        <v>43.58</v>
      </c>
      <c r="CT7" s="37">
        <v>41.35</v>
      </c>
      <c r="CU7" s="37">
        <v>42.9</v>
      </c>
      <c r="CV7" s="37">
        <v>43.36</v>
      </c>
      <c r="CW7" s="37">
        <v>42.66</v>
      </c>
      <c r="CX7" s="37">
        <v>84.92</v>
      </c>
      <c r="CY7" s="37">
        <v>86.03</v>
      </c>
      <c r="CZ7" s="37">
        <v>87.01</v>
      </c>
      <c r="DA7" s="37">
        <v>87.96</v>
      </c>
      <c r="DB7" s="37">
        <v>89.12</v>
      </c>
      <c r="DC7" s="37">
        <v>82.2</v>
      </c>
      <c r="DD7" s="37">
        <v>82.35</v>
      </c>
      <c r="DE7" s="37">
        <v>82.9</v>
      </c>
      <c r="DF7" s="37">
        <v>83.5</v>
      </c>
      <c r="DG7" s="37">
        <v>83.06</v>
      </c>
      <c r="DH7" s="37">
        <v>82.67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0.05</v>
      </c>
      <c r="EK7" s="37">
        <v>0.04</v>
      </c>
      <c r="EL7" s="37">
        <v>7.0000000000000007E-2</v>
      </c>
      <c r="EM7" s="37">
        <v>0.09</v>
      </c>
      <c r="EN7" s="37">
        <v>0.09</v>
      </c>
      <c r="EO7" s="37">
        <v>0.1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FJ-USER</cp:lastModifiedBy>
  <cp:lastPrinted>2019-02-27T06:02:39Z</cp:lastPrinted>
  <dcterms:created xsi:type="dcterms:W3CDTF">2018-12-03T09:16:19Z</dcterms:created>
  <dcterms:modified xsi:type="dcterms:W3CDTF">2019-02-28T07:54:07Z</dcterms:modified>
  <cp:category/>
</cp:coreProperties>
</file>