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uoRpvNXNN2iOa4diNm4/d2jKgkW2TzDSeiBkfCmBY+4X24iedZU65Vy5Ulf16yh6fe6VTtd/gjvPw8UyttEOA==" workbookSaltValue="Lhnppdn3cRmR1PIODTbfrA==" workbookSpinCount="100000" lockStructure="1"/>
  <bookViews>
    <workbookView xWindow="0" yWindow="0" windowWidth="22170" windowHeight="831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<sst xmlns="http://schemas.openxmlformats.org/spreadsheetml/2006/main" count="251" uniqueCount="126">
  <si>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</si>
  <si>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</si>
  <si>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</si>
  <si>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</si>
  <si>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</si>
  <si>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</si>
  <si>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</si>
  <si>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</si>
  <si>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</si>
  <si>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</si>
  <si>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</si>
  <si>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</si>
  <si>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</si>
  <si>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</si>
  <si>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</si>
  <si>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</si>
  <si>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</si>
  <si>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</si>
  <si>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</si>
  <si>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</si>
  <si>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</si>
  <si>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</si>
  <si>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</si>
  <si>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</si>
  <si>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</si>
  <si>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</si>
  <si>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</si>
  <si>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</si>
  <si>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</si>
  <si>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</si>
  <si>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</si>
  <si>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</si>
  <si>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</si>
  <si>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</si>
  <si>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</si>
  <si>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</si>
  <si>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</si>
  <si>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</si>
  <si>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</si>
  <si>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</si>
  <si>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</si>
  <si>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</si>
  <si>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</si>
  <si>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</si>
  <si>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</si>
  <si>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</si>
  <si>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</si>
  <si>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</si>
  <si>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</si>
  <si>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</si>
  <si>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</si>
  <si>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</si>
  <si>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</si>
  <si>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</si>
  <si>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</si>
  <si>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</si>
  <si>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</si>
  <si>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</si>
  <si>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</si>
  <si>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</si>
  <si>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</si>
  <si>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</si>
  <si>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</si>
  <si>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</si>
  <si>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</si>
  <si>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</si>
  <si>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</si>
  <si>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</si>
  <si>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</si>
  <si>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</si>
  <si>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</si>
  <si>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</si>
  <si>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</si>
  <si>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</si>
  <si>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</si>
  <si>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</si>
  <si>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</si>
  <si>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</si>
  <si>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</si>
  <si>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</si>
  <si>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</si>
  <si>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</si>
  <si>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</si>
  <si>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</si>
  <si>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</si>
  <si>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</si>
  <si>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</si>
  <si>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</si>
  <si>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</si>
  <si>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</si>
  <si>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</si>
  <si>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</si>
  <si>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</si>
  <si>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</si>
  <si>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</si>
  <si>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</si>
  <si>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</si>
  <si>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</si>
  <si>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</si>
  <si>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</si>
  <si>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</si>
  <si>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</si>
  <si>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</si>
  <si>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</si>
  <si>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</si>
  <si>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</si>
  <si>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</si>
  <si>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</si>
  <si>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</si>
  <si>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</si>
  <si>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北栄町</t>
  </si>
  <si>
    <t>法非適用</t>
  </si>
  <si>
    <t>下水道事業</t>
  </si>
  <si>
    <t>個別排水処理</t>
  </si>
  <si>
    <t>L3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</si>
  <si>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</si>
  <si>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</si>
  <si>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</si>
  <si>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</si>
  <si>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</si>
  <si>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</si>
  <si>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</si>
  <si>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</si>
  <si>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町の事業は、特定環境保全公共下水道事業から除外された地域で、特定地域生活排水処理事業を補完するために実施したものです。設置基数が少く経営の健全性・効率性については、類似団体と比較できません。</t>
    <rPh sb="0" eb="1">
      <t>ホン</t>
    </rPh>
    <rPh sb="3" eb="5">
      <t>ジギョウ</t>
    </rPh>
    <rPh sb="7" eb="9">
      <t>トクテイ</t>
    </rPh>
    <rPh sb="9" eb="11">
      <t>カンキョウ</t>
    </rPh>
    <rPh sb="11" eb="13">
      <t>ホゼン</t>
    </rPh>
    <rPh sb="13" eb="15">
      <t>コウキョウ</t>
    </rPh>
    <rPh sb="15" eb="17">
      <t>ゲスイ</t>
    </rPh>
    <rPh sb="17" eb="18">
      <t>ドウ</t>
    </rPh>
    <rPh sb="18" eb="20">
      <t>ジギョウ</t>
    </rPh>
    <rPh sb="22" eb="24">
      <t>ジョガイ</t>
    </rPh>
    <rPh sb="27" eb="29">
      <t>チイキ</t>
    </rPh>
    <rPh sb="31" eb="33">
      <t>トクテイ</t>
    </rPh>
    <rPh sb="33" eb="35">
      <t>チイキ</t>
    </rPh>
    <rPh sb="35" eb="37">
      <t>セイカツ</t>
    </rPh>
    <rPh sb="37" eb="39">
      <t>ハイスイ</t>
    </rPh>
    <rPh sb="39" eb="41">
      <t>ショリ</t>
    </rPh>
    <rPh sb="41" eb="43">
      <t>ジギョウ</t>
    </rPh>
    <rPh sb="44" eb="46">
      <t>ホカン</t>
    </rPh>
    <rPh sb="51" eb="53">
      <t>ジッシ</t>
    </rPh>
    <rPh sb="60" eb="62">
      <t>セッチ</t>
    </rPh>
    <rPh sb="62" eb="64">
      <t>キスウ</t>
    </rPh>
    <rPh sb="65" eb="66">
      <t>スク</t>
    </rPh>
    <rPh sb="67" eb="69">
      <t>ケイエイ</t>
    </rPh>
    <rPh sb="70" eb="73">
      <t>ケンゼンセイ</t>
    </rPh>
    <rPh sb="74" eb="77">
      <t>コウリツセイ</t>
    </rPh>
    <rPh sb="83" eb="85">
      <t>ルイジ</t>
    </rPh>
    <rPh sb="85" eb="87">
      <t>ダンタイ</t>
    </rPh>
    <rPh sb="88" eb="90">
      <t>ヒカク</t>
    </rPh>
    <phoneticPr fontId="7"/>
  </si>
  <si>
    <t>平成20年に設置し８年を経過しています。合併浄化槽の耐用年数は30年のため、老朽化には至っていません。</t>
    <rPh sb="0" eb="2">
      <t>ヘイセイ</t>
    </rPh>
    <rPh sb="4" eb="5">
      <t>ネン</t>
    </rPh>
    <rPh sb="6" eb="8">
      <t>セッチ</t>
    </rPh>
    <rPh sb="10" eb="11">
      <t>ネン</t>
    </rPh>
    <rPh sb="12" eb="14">
      <t>ケイカ</t>
    </rPh>
    <rPh sb="20" eb="22">
      <t>ガッペイ</t>
    </rPh>
    <rPh sb="22" eb="25">
      <t>ジョウカソウ</t>
    </rPh>
    <rPh sb="26" eb="28">
      <t>タイヨウ</t>
    </rPh>
    <rPh sb="28" eb="30">
      <t>ネンスウ</t>
    </rPh>
    <rPh sb="33" eb="34">
      <t>ネン</t>
    </rPh>
    <rPh sb="38" eb="41">
      <t>ロウキュウカ</t>
    </rPh>
    <rPh sb="43" eb="44">
      <t>イタ</t>
    </rPh>
    <phoneticPr fontId="7"/>
  </si>
  <si>
    <t>現在、維持管理が主体事業となっているため、経営上に大きな問題はありません。しかしながら、老朽化による更新業務が発生した場合、財源的に厳しいことが明白であり、事業存続が困難となることが想定されます。なお、平成30年４月１日に特定地域生活排水処理事業との統合を実施しました。</t>
    <rPh sb="0" eb="2">
      <t>ゲンザイ</t>
    </rPh>
    <rPh sb="3" eb="5">
      <t>イジ</t>
    </rPh>
    <rPh sb="5" eb="7">
      <t>カンリ</t>
    </rPh>
    <rPh sb="8" eb="10">
      <t>シュタイ</t>
    </rPh>
    <rPh sb="10" eb="12">
      <t>ジギョウ</t>
    </rPh>
    <rPh sb="21" eb="23">
      <t>ケイエイ</t>
    </rPh>
    <rPh sb="23" eb="24">
      <t>ジョウ</t>
    </rPh>
    <rPh sb="25" eb="26">
      <t>オオ</t>
    </rPh>
    <rPh sb="28" eb="30">
      <t>モンダイ</t>
    </rPh>
    <rPh sb="44" eb="47">
      <t>ロウキュウカ</t>
    </rPh>
    <rPh sb="50" eb="52">
      <t>コウシン</t>
    </rPh>
    <rPh sb="52" eb="54">
      <t>ギョウム</t>
    </rPh>
    <rPh sb="55" eb="57">
      <t>ハッセイ</t>
    </rPh>
    <rPh sb="59" eb="61">
      <t>バアイ</t>
    </rPh>
    <rPh sb="62" eb="65">
      <t>ザイゲンテキ</t>
    </rPh>
    <rPh sb="66" eb="67">
      <t>キビ</t>
    </rPh>
    <rPh sb="72" eb="74">
      <t>メイハク</t>
    </rPh>
    <rPh sb="78" eb="80">
      <t>ジギョウ</t>
    </rPh>
    <rPh sb="80" eb="82">
      <t>ソンゾク</t>
    </rPh>
    <rPh sb="83" eb="85">
      <t>コンナン</t>
    </rPh>
    <rPh sb="91" eb="93">
      <t>ソウテイ</t>
    </rPh>
    <rPh sb="101" eb="103">
      <t>ヘイセイ</t>
    </rPh>
    <rPh sb="105" eb="106">
      <t>ネン</t>
    </rPh>
    <rPh sb="107" eb="108">
      <t>ガツ</t>
    </rPh>
    <rPh sb="109" eb="110">
      <t>ニチ</t>
    </rPh>
    <rPh sb="111" eb="113">
      <t>トクテイ</t>
    </rPh>
    <rPh sb="113" eb="115">
      <t>チイキ</t>
    </rPh>
    <rPh sb="115" eb="117">
      <t>セイカツ</t>
    </rPh>
    <rPh sb="117" eb="119">
      <t>ハイスイ</t>
    </rPh>
    <rPh sb="119" eb="121">
      <t>ショリ</t>
    </rPh>
    <rPh sb="121" eb="123">
      <t>ジギョウ</t>
    </rPh>
    <rPh sb="128" eb="130">
      <t>ジッシ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</si>
</sst>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4-4E85-81B4-F4083A4C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34112"/>
        <c:axId val="8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C4-4E85-81B4-F4083A4C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4112"/>
        <c:axId val="87040384"/>
      </c:lineChart>
      <c:dateAx>
        <c:axId val="8703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40384"/>
        <c:crosses val="autoZero"/>
        <c:auto val="1"/>
        <c:lblOffset val="100"/>
        <c:baseTimeUnit val="years"/>
      </c:dateAx>
      <c:valAx>
        <c:axId val="8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3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33.33</c:v>
                </c:pt>
                <c:pt idx="1">
                  <c:v>33.33</c:v>
                </c:pt>
                <c:pt idx="2">
                  <c:v>33.33</c:v>
                </c:pt>
                <c:pt idx="3">
                  <c:v>33.33</c:v>
                </c:pt>
                <c:pt idx="4">
                  <c:v>33.33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93-46DA-88B1-AD8CF82A6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61120"/>
        <c:axId val="87867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58.82</c:v>
                </c:pt>
                <c:pt idx="1">
                  <c:v>51.54</c:v>
                </c:pt>
                <c:pt idx="2">
                  <c:v>44.84</c:v>
                </c:pt>
                <c:pt idx="3">
                  <c:v>41.51</c:v>
                </c:pt>
                <c:pt idx="4">
                  <c:v>49.31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93-46DA-88B1-AD8CF82A6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61120"/>
        <c:axId val="87867392"/>
      </c:lineChart>
      <c:dateAx>
        <c:axId val="8786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67392"/>
        <c:crosses val="autoZero"/>
        <c:auto val="1"/>
        <c:lblOffset val="100"/>
        <c:baseTimeUnit val="years"/>
      </c:dateAx>
      <c:valAx>
        <c:axId val="87867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6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58.33</c:v>
                </c:pt>
                <c:pt idx="1">
                  <c:v>58.33</c:v>
                </c:pt>
                <c:pt idx="2">
                  <c:v>58.33</c:v>
                </c:pt>
                <c:pt idx="3">
                  <c:v>58.33</c:v>
                </c:pt>
                <c:pt idx="4">
                  <c:v>58.33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90-4CFC-AC52-E1E3423A5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30112"/>
        <c:axId val="9113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71.760000000000005</c:v>
                </c:pt>
                <c:pt idx="1">
                  <c:v>71.599999999999994</c:v>
                </c:pt>
                <c:pt idx="2">
                  <c:v>67.86</c:v>
                </c:pt>
                <c:pt idx="3">
                  <c:v>68.72</c:v>
                </c:pt>
                <c:pt idx="4">
                  <c:v>57.28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90-4CFC-AC52-E1E3423A5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30112"/>
        <c:axId val="91132288"/>
      </c:lineChart>
      <c:dateAx>
        <c:axId val="9113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32288"/>
        <c:crosses val="autoZero"/>
        <c:auto val="1"/>
        <c:lblOffset val="100"/>
        <c:baseTimeUnit val="years"/>
      </c:dateAx>
      <c:valAx>
        <c:axId val="9113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3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98.48</c:v>
                </c:pt>
                <c:pt idx="2">
                  <c:v>98.92</c:v>
                </c:pt>
                <c:pt idx="3">
                  <c:v>98.51</c:v>
                </c:pt>
                <c:pt idx="4">
                  <c:v>98.62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0F-47F3-A502-E488500D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67264"/>
        <c:axId val="870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0F-47F3-A502-E488500DF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67264"/>
        <c:axId val="87081728"/>
      </c:lineChart>
      <c:dateAx>
        <c:axId val="8706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81728"/>
        <c:crosses val="autoZero"/>
        <c:auto val="1"/>
        <c:lblOffset val="100"/>
        <c:baseTimeUnit val="years"/>
      </c:dateAx>
      <c:valAx>
        <c:axId val="870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06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E4-4E5F-AA7E-71661CF69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01824"/>
        <c:axId val="8753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E4-4E5F-AA7E-71661CF69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01824"/>
        <c:axId val="87532672"/>
      </c:lineChart>
      <c:dateAx>
        <c:axId val="8750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32672"/>
        <c:crosses val="autoZero"/>
        <c:auto val="1"/>
        <c:lblOffset val="100"/>
        <c:baseTimeUnit val="years"/>
      </c:dateAx>
      <c:valAx>
        <c:axId val="8753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0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FF-4E63-86B6-181D1C4CD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55456"/>
        <c:axId val="8894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FF-4E63-86B6-181D1C4CD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5456"/>
        <c:axId val="88942080"/>
      </c:lineChart>
      <c:dateAx>
        <c:axId val="8755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42080"/>
        <c:crosses val="autoZero"/>
        <c:auto val="1"/>
        <c:lblOffset val="100"/>
        <c:baseTimeUnit val="years"/>
      </c:dateAx>
      <c:valAx>
        <c:axId val="88942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5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BF-4547-881F-78A45B7BF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96864"/>
        <c:axId val="8762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BF-4547-881F-78A45B7BF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96864"/>
        <c:axId val="87622016"/>
      </c:lineChart>
      <c:dateAx>
        <c:axId val="8899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22016"/>
        <c:crosses val="autoZero"/>
        <c:auto val="1"/>
        <c:lblOffset val="100"/>
        <c:baseTimeUnit val="years"/>
      </c:dateAx>
      <c:valAx>
        <c:axId val="8762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96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F3-4AE8-A53F-56AFE2686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43264"/>
        <c:axId val="8764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F3-4AE8-A53F-56AFE2686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43264"/>
        <c:axId val="87645184"/>
      </c:lineChart>
      <c:dateAx>
        <c:axId val="8764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45184"/>
        <c:crosses val="autoZero"/>
        <c:auto val="1"/>
        <c:lblOffset val="100"/>
        <c:baseTimeUnit val="years"/>
      </c:dateAx>
      <c:valAx>
        <c:axId val="8764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4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688.89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2C-47E0-83C7-6C372CB55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00608"/>
        <c:axId val="87702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803.29</c:v>
                </c:pt>
                <c:pt idx="1">
                  <c:v>760.12</c:v>
                </c:pt>
                <c:pt idx="2">
                  <c:v>492.59</c:v>
                </c:pt>
                <c:pt idx="3">
                  <c:v>503.8</c:v>
                </c:pt>
                <c:pt idx="4">
                  <c:v>768.3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C-47E0-83C7-6C372CB55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00608"/>
        <c:axId val="87702528"/>
      </c:lineChart>
      <c:dateAx>
        <c:axId val="8770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02528"/>
        <c:crosses val="autoZero"/>
        <c:auto val="1"/>
        <c:lblOffset val="100"/>
        <c:baseTimeUnit val="years"/>
      </c:dateAx>
      <c:valAx>
        <c:axId val="87702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0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37.29</c:v>
                </c:pt>
                <c:pt idx="1">
                  <c:v>63.11</c:v>
                </c:pt>
                <c:pt idx="2">
                  <c:v>70.33</c:v>
                </c:pt>
                <c:pt idx="3">
                  <c:v>67.290000000000006</c:v>
                </c:pt>
                <c:pt idx="4">
                  <c:v>65.040000000000006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B7-4331-BBD1-2F8E25299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29664"/>
        <c:axId val="8773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56.63</c:v>
                </c:pt>
                <c:pt idx="1">
                  <c:v>50.17</c:v>
                </c:pt>
                <c:pt idx="2">
                  <c:v>46.53</c:v>
                </c:pt>
                <c:pt idx="3">
                  <c:v>51.58</c:v>
                </c:pt>
                <c:pt idx="4">
                  <c:v>53.36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B7-4331-BBD1-2F8E25299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29664"/>
        <c:axId val="87731584"/>
      </c:lineChart>
      <c:dateAx>
        <c:axId val="8772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31584"/>
        <c:crosses val="autoZero"/>
        <c:auto val="1"/>
        <c:lblOffset val="100"/>
        <c:baseTimeUnit val="years"/>
      </c:dateAx>
      <c:valAx>
        <c:axId val="8773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2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329.61</c:v>
                </c:pt>
                <c:pt idx="1">
                  <c:v>249.39</c:v>
                </c:pt>
                <c:pt idx="2">
                  <c:v>221.95</c:v>
                </c:pt>
                <c:pt idx="3">
                  <c:v>239.37</c:v>
                </c:pt>
                <c:pt idx="4">
                  <c:v>254.66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EC-4E39-BCAC-C2E46C74E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32064"/>
        <c:axId val="8783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272.66000000000003</c:v>
                </c:pt>
                <c:pt idx="1">
                  <c:v>329.08</c:v>
                </c:pt>
                <c:pt idx="2">
                  <c:v>373.71</c:v>
                </c:pt>
                <c:pt idx="3">
                  <c:v>333.58</c:v>
                </c:pt>
                <c:pt idx="4">
                  <c:v>347.38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EC-4E39-BCAC-C2E46C74E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32064"/>
        <c:axId val="87833984"/>
      </c:lineChart>
      <c:dateAx>
        <c:axId val="8783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833984"/>
        <c:crosses val="autoZero"/>
        <c:auto val="1"/>
        <c:lblOffset val="100"/>
        <c:baseTimeUnit val="years"/>
      </c:dateAx>
      <c:valAx>
        <c:axId val="8783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83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C64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鳥取県　北栄町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個別排水処理</v>
      </c>
      <c r="Q8" s="47"/>
      <c r="R8" s="47"/>
      <c r="S8" s="47"/>
      <c r="T8" s="47"/>
      <c r="U8" s="47"/>
      <c r="V8" s="47"/>
      <c r="W8" s="47" t="str">
        <f>データ!L6</f>
        <v>L3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15270</v>
      </c>
      <c r="AM8" s="49"/>
      <c r="AN8" s="49"/>
      <c r="AO8" s="49"/>
      <c r="AP8" s="49"/>
      <c r="AQ8" s="49"/>
      <c r="AR8" s="49"/>
      <c r="AS8" s="49"/>
      <c r="AT8" s="44">
        <f>データ!T6</f>
        <v>56.94</v>
      </c>
      <c r="AU8" s="44"/>
      <c r="AV8" s="44"/>
      <c r="AW8" s="44"/>
      <c r="AX8" s="44"/>
      <c r="AY8" s="44"/>
      <c r="AZ8" s="44"/>
      <c r="BA8" s="44"/>
      <c r="BB8" s="44">
        <f>データ!U6</f>
        <v>268.18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0.08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3142</v>
      </c>
      <c r="AE10" s="49"/>
      <c r="AF10" s="49"/>
      <c r="AG10" s="49"/>
      <c r="AH10" s="49"/>
      <c r="AI10" s="49"/>
      <c r="AJ10" s="49"/>
      <c r="AK10" s="2"/>
      <c r="AL10" s="49">
        <f>データ!V6</f>
        <v>12</v>
      </c>
      <c r="AM10" s="49"/>
      <c r="AN10" s="49"/>
      <c r="AO10" s="49"/>
      <c r="AP10" s="49"/>
      <c r="AQ10" s="49"/>
      <c r="AR10" s="49"/>
      <c r="AS10" s="49"/>
      <c r="AT10" s="44">
        <f>データ!W6</f>
        <v>5.2</v>
      </c>
      <c r="AU10" s="44"/>
      <c r="AV10" s="44"/>
      <c r="AW10" s="44"/>
      <c r="AX10" s="44"/>
      <c r="AY10" s="44"/>
      <c r="AZ10" s="44"/>
      <c r="BA10" s="44"/>
      <c r="BB10" s="44">
        <f>データ!X6</f>
        <v>2.31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125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【878.58】</v>
      </c>
      <c r="I86" s="25" t="str">
        <f>データ!CA6</f>
        <v>【52.62】</v>
      </c>
      <c r="J86" s="25" t="str">
        <f>データ!CL6</f>
        <v>【296.38】</v>
      </c>
      <c r="K86" s="25" t="str">
        <f>データ!CW6</f>
        <v>【51.55】</v>
      </c>
      <c r="L86" s="25" t="str">
        <f>データ!DH6</f>
        <v>【80.14】</v>
      </c>
      <c r="M86" s="25" t="s">
        <v>56</v>
      </c>
      <c r="N86" s="25" t="s">
        <v>56</v>
      </c>
      <c r="O86" s="25" t="str">
        <f>データ!EO6</f>
        <v>【-】</v>
      </c>
    </row>
  </sheetData>
  <sheetProtection algorithmName="SHA-512" hashValue="ene8qwhAeBtw+eQKOyfEII5LeAVZ5RxZCHto/p0IAsAoUx/Hgmb/XVh26MfQu1HD9PCqHvQ4DtGF2bvpa8DP9A==" saltValue="nLTZKhWgiEisFun815T7e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313726</v>
      </c>
      <c r="D6" s="32">
        <f t="shared" si="3"/>
        <v>47</v>
      </c>
      <c r="E6" s="32">
        <f t="shared" si="3"/>
        <v>18</v>
      </c>
      <c r="F6" s="32">
        <f t="shared" si="3"/>
        <v>1</v>
      </c>
      <c r="G6" s="32">
        <f t="shared" si="3"/>
        <v>0</v>
      </c>
      <c r="H6" s="32" t="str">
        <f t="shared" si="3"/>
        <v>鳥取県　北栄町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個別排水処理</v>
      </c>
      <c r="L6" s="32" t="str">
        <f t="shared" si="3"/>
        <v>L3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0.08</v>
      </c>
      <c r="Q6" s="33">
        <f t="shared" si="3"/>
        <v>100</v>
      </c>
      <c r="R6" s="33">
        <f t="shared" si="3"/>
        <v>3142</v>
      </c>
      <c r="S6" s="33">
        <f t="shared" si="3"/>
        <v>15270</v>
      </c>
      <c r="T6" s="33">
        <f t="shared" si="3"/>
        <v>56.94</v>
      </c>
      <c r="U6" s="33">
        <f t="shared" si="3"/>
        <v>268.18</v>
      </c>
      <c r="V6" s="33">
        <f t="shared" si="3"/>
        <v>12</v>
      </c>
      <c r="W6" s="33">
        <f t="shared" si="3"/>
        <v>5.2</v>
      </c>
      <c r="X6" s="33">
        <f t="shared" si="3"/>
        <v>2.31</v>
      </c>
      <c r="Y6" s="34">
        <f>IF(Y7="",NA(),Y7)</f>
        <v>100</v>
      </c>
      <c r="Z6" s="34">
        <f t="shared" ref="Z6:AH6" si="4">IF(Z7="",NA(),Z7)</f>
        <v>98.48</v>
      </c>
      <c r="AA6" s="34">
        <f t="shared" si="4"/>
        <v>98.92</v>
      </c>
      <c r="AB6" s="34">
        <f t="shared" si="4"/>
        <v>98.51</v>
      </c>
      <c r="AC6" s="34">
        <f t="shared" si="4"/>
        <v>98.62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4">
        <f t="shared" si="7"/>
        <v>688.89</v>
      </c>
      <c r="BJ6" s="33">
        <f t="shared" si="7"/>
        <v>0</v>
      </c>
      <c r="BK6" s="34">
        <f t="shared" si="7"/>
        <v>803.29</v>
      </c>
      <c r="BL6" s="34">
        <f t="shared" si="7"/>
        <v>760.12</v>
      </c>
      <c r="BM6" s="34">
        <f t="shared" si="7"/>
        <v>492.59</v>
      </c>
      <c r="BN6" s="34">
        <f t="shared" si="7"/>
        <v>503.8</v>
      </c>
      <c r="BO6" s="34">
        <f t="shared" si="7"/>
        <v>768.3</v>
      </c>
      <c r="BP6" s="33" t="str">
        <f>IF(BP7="","",IF(BP7="-","【-】","【"&amp;SUBSTITUTE(TEXT(BP7,"#,##0.00"),"-","△")&amp;"】"))</f>
        <v>【878.58】</v>
      </c>
      <c r="BQ6" s="34">
        <f>IF(BQ7="",NA(),BQ7)</f>
        <v>37.29</v>
      </c>
      <c r="BR6" s="34">
        <f t="shared" ref="BR6:BZ6" si="8">IF(BR7="",NA(),BR7)</f>
        <v>63.11</v>
      </c>
      <c r="BS6" s="34">
        <f t="shared" si="8"/>
        <v>70.33</v>
      </c>
      <c r="BT6" s="34">
        <f t="shared" si="8"/>
        <v>67.290000000000006</v>
      </c>
      <c r="BU6" s="34">
        <f t="shared" si="8"/>
        <v>65.040000000000006</v>
      </c>
      <c r="BV6" s="34">
        <f t="shared" si="8"/>
        <v>56.63</v>
      </c>
      <c r="BW6" s="34">
        <f t="shared" si="8"/>
        <v>50.17</v>
      </c>
      <c r="BX6" s="34">
        <f t="shared" si="8"/>
        <v>46.53</v>
      </c>
      <c r="BY6" s="34">
        <f t="shared" si="8"/>
        <v>51.58</v>
      </c>
      <c r="BZ6" s="34">
        <f t="shared" si="8"/>
        <v>53.36</v>
      </c>
      <c r="CA6" s="33" t="str">
        <f>IF(CA7="","",IF(CA7="-","【-】","【"&amp;SUBSTITUTE(TEXT(CA7,"#,##0.00"),"-","△")&amp;"】"))</f>
        <v>【52.62】</v>
      </c>
      <c r="CB6" s="34">
        <f>IF(CB7="",NA(),CB7)</f>
        <v>329.61</v>
      </c>
      <c r="CC6" s="34">
        <f t="shared" ref="CC6:CK6" si="9">IF(CC7="",NA(),CC7)</f>
        <v>249.39</v>
      </c>
      <c r="CD6" s="34">
        <f t="shared" si="9"/>
        <v>221.95</v>
      </c>
      <c r="CE6" s="34">
        <f t="shared" si="9"/>
        <v>239.37</v>
      </c>
      <c r="CF6" s="34">
        <f t="shared" si="9"/>
        <v>254.66</v>
      </c>
      <c r="CG6" s="34">
        <f t="shared" si="9"/>
        <v>272.66000000000003</v>
      </c>
      <c r="CH6" s="34">
        <f t="shared" si="9"/>
        <v>329.08</v>
      </c>
      <c r="CI6" s="34">
        <f t="shared" si="9"/>
        <v>373.71</v>
      </c>
      <c r="CJ6" s="34">
        <f t="shared" si="9"/>
        <v>333.58</v>
      </c>
      <c r="CK6" s="34">
        <f t="shared" si="9"/>
        <v>347.38</v>
      </c>
      <c r="CL6" s="33" t="str">
        <f>IF(CL7="","",IF(CL7="-","【-】","【"&amp;SUBSTITUTE(TEXT(CL7,"#,##0.00"),"-","△")&amp;"】"))</f>
        <v>【296.38】</v>
      </c>
      <c r="CM6" s="34">
        <f>IF(CM7="",NA(),CM7)</f>
        <v>33.33</v>
      </c>
      <c r="CN6" s="34">
        <f t="shared" ref="CN6:CV6" si="10">IF(CN7="",NA(),CN7)</f>
        <v>33.33</v>
      </c>
      <c r="CO6" s="34">
        <f t="shared" si="10"/>
        <v>33.33</v>
      </c>
      <c r="CP6" s="34">
        <f t="shared" si="10"/>
        <v>33.33</v>
      </c>
      <c r="CQ6" s="34">
        <f t="shared" si="10"/>
        <v>33.33</v>
      </c>
      <c r="CR6" s="34">
        <f t="shared" si="10"/>
        <v>58.82</v>
      </c>
      <c r="CS6" s="34">
        <f t="shared" si="10"/>
        <v>51.54</v>
      </c>
      <c r="CT6" s="34">
        <f t="shared" si="10"/>
        <v>44.84</v>
      </c>
      <c r="CU6" s="34">
        <f t="shared" si="10"/>
        <v>41.51</v>
      </c>
      <c r="CV6" s="34">
        <f t="shared" si="10"/>
        <v>49.31</v>
      </c>
      <c r="CW6" s="33" t="str">
        <f>IF(CW7="","",IF(CW7="-","【-】","【"&amp;SUBSTITUTE(TEXT(CW7,"#,##0.00"),"-","△")&amp;"】"))</f>
        <v>【51.55】</v>
      </c>
      <c r="CX6" s="34">
        <f>IF(CX7="",NA(),CX7)</f>
        <v>58.33</v>
      </c>
      <c r="CY6" s="34">
        <f t="shared" ref="CY6:DG6" si="11">IF(CY7="",NA(),CY7)</f>
        <v>58.33</v>
      </c>
      <c r="CZ6" s="34">
        <f t="shared" si="11"/>
        <v>58.33</v>
      </c>
      <c r="DA6" s="34">
        <f t="shared" si="11"/>
        <v>58.33</v>
      </c>
      <c r="DB6" s="34">
        <f t="shared" si="11"/>
        <v>58.33</v>
      </c>
      <c r="DC6" s="34">
        <f t="shared" si="11"/>
        <v>71.760000000000005</v>
      </c>
      <c r="DD6" s="34">
        <f t="shared" si="11"/>
        <v>71.599999999999994</v>
      </c>
      <c r="DE6" s="34">
        <f t="shared" si="11"/>
        <v>67.86</v>
      </c>
      <c r="DF6" s="34">
        <f t="shared" si="11"/>
        <v>68.72</v>
      </c>
      <c r="DG6" s="34">
        <f t="shared" si="11"/>
        <v>57.28</v>
      </c>
      <c r="DH6" s="33" t="str">
        <f>IF(DH7="","",IF(DH7="-","【-】","【"&amp;SUBSTITUTE(TEXT(DH7,"#,##0.00"),"-","△")&amp;"】"))</f>
        <v>【80.14】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 t="str">
        <f>IF(EE7="",NA(),EE7)</f>
        <v>-</v>
      </c>
      <c r="EF6" s="34" t="str">
        <f t="shared" ref="EF6:EN6" si="14">IF(EF7="",NA(),EF7)</f>
        <v>-</v>
      </c>
      <c r="EG6" s="34" t="str">
        <f t="shared" si="14"/>
        <v>-</v>
      </c>
      <c r="EH6" s="34" t="str">
        <f t="shared" si="14"/>
        <v>-</v>
      </c>
      <c r="EI6" s="34" t="str">
        <f t="shared" si="14"/>
        <v>-</v>
      </c>
      <c r="EJ6" s="34" t="str">
        <f t="shared" si="14"/>
        <v>-</v>
      </c>
      <c r="EK6" s="34" t="str">
        <f t="shared" si="14"/>
        <v>-</v>
      </c>
      <c r="EL6" s="34" t="str">
        <f t="shared" si="14"/>
        <v>-</v>
      </c>
      <c r="EM6" s="34" t="str">
        <f t="shared" si="14"/>
        <v>-</v>
      </c>
      <c r="EN6" s="34" t="str">
        <f t="shared" si="14"/>
        <v>-</v>
      </c>
      <c r="EO6" s="33" t="str">
        <f>IF(EO7="","",IF(EO7="-","【-】","【"&amp;SUBSTITUTE(TEXT(EO7,"#,##0.00"),"-","△")&amp;"】"))</f>
        <v>【-】</v>
      </c>
    </row>
    <row r="7" spans="1:145" s="35" customFormat="1" x14ac:dyDescent="0.15">
      <c r="A7" s="27"/>
      <c r="B7" s="36">
        <v>2017</v>
      </c>
      <c r="C7" s="36">
        <v>313726</v>
      </c>
      <c r="D7" s="36">
        <v>47</v>
      </c>
      <c r="E7" s="36">
        <v>18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0.08</v>
      </c>
      <c r="Q7" s="37">
        <v>100</v>
      </c>
      <c r="R7" s="37">
        <v>3142</v>
      </c>
      <c r="S7" s="37">
        <v>15270</v>
      </c>
      <c r="T7" s="37">
        <v>56.94</v>
      </c>
      <c r="U7" s="37">
        <v>268.18</v>
      </c>
      <c r="V7" s="37">
        <v>12</v>
      </c>
      <c r="W7" s="37">
        <v>5.2</v>
      </c>
      <c r="X7" s="37">
        <v>2.31</v>
      </c>
      <c r="Y7" s="37">
        <v>100</v>
      </c>
      <c r="Z7" s="37">
        <v>98.48</v>
      </c>
      <c r="AA7" s="37">
        <v>98.92</v>
      </c>
      <c r="AB7" s="37">
        <v>98.51</v>
      </c>
      <c r="AC7" s="37">
        <v>98.62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688.89</v>
      </c>
      <c r="BJ7" s="37">
        <v>0</v>
      </c>
      <c r="BK7" s="37">
        <v>803.29</v>
      </c>
      <c r="BL7" s="37">
        <v>760.12</v>
      </c>
      <c r="BM7" s="37">
        <v>492.59</v>
      </c>
      <c r="BN7" s="37">
        <v>503.8</v>
      </c>
      <c r="BO7" s="37">
        <v>768.3</v>
      </c>
      <c r="BP7" s="37">
        <v>878.58</v>
      </c>
      <c r="BQ7" s="37">
        <v>37.29</v>
      </c>
      <c r="BR7" s="37">
        <v>63.11</v>
      </c>
      <c r="BS7" s="37">
        <v>70.33</v>
      </c>
      <c r="BT7" s="37">
        <v>67.290000000000006</v>
      </c>
      <c r="BU7" s="37">
        <v>65.040000000000006</v>
      </c>
      <c r="BV7" s="37">
        <v>56.63</v>
      </c>
      <c r="BW7" s="37">
        <v>50.17</v>
      </c>
      <c r="BX7" s="37">
        <v>46.53</v>
      </c>
      <c r="BY7" s="37">
        <v>51.58</v>
      </c>
      <c r="BZ7" s="37">
        <v>53.36</v>
      </c>
      <c r="CA7" s="37">
        <v>52.62</v>
      </c>
      <c r="CB7" s="37">
        <v>329.61</v>
      </c>
      <c r="CC7" s="37">
        <v>249.39</v>
      </c>
      <c r="CD7" s="37">
        <v>221.95</v>
      </c>
      <c r="CE7" s="37">
        <v>239.37</v>
      </c>
      <c r="CF7" s="37">
        <v>254.66</v>
      </c>
      <c r="CG7" s="37">
        <v>272.66000000000003</v>
      </c>
      <c r="CH7" s="37">
        <v>329.08</v>
      </c>
      <c r="CI7" s="37">
        <v>373.71</v>
      </c>
      <c r="CJ7" s="37">
        <v>333.58</v>
      </c>
      <c r="CK7" s="37">
        <v>347.38</v>
      </c>
      <c r="CL7" s="37">
        <v>296.38</v>
      </c>
      <c r="CM7" s="37">
        <v>33.33</v>
      </c>
      <c r="CN7" s="37">
        <v>33.33</v>
      </c>
      <c r="CO7" s="37">
        <v>33.33</v>
      </c>
      <c r="CP7" s="37">
        <v>33.33</v>
      </c>
      <c r="CQ7" s="37">
        <v>33.33</v>
      </c>
      <c r="CR7" s="37">
        <v>58.82</v>
      </c>
      <c r="CS7" s="37">
        <v>51.54</v>
      </c>
      <c r="CT7" s="37">
        <v>44.84</v>
      </c>
      <c r="CU7" s="37">
        <v>41.51</v>
      </c>
      <c r="CV7" s="37">
        <v>49.31</v>
      </c>
      <c r="CW7" s="37">
        <v>51.55</v>
      </c>
      <c r="CX7" s="37">
        <v>58.33</v>
      </c>
      <c r="CY7" s="37">
        <v>58.33</v>
      </c>
      <c r="CZ7" s="37">
        <v>58.33</v>
      </c>
      <c r="DA7" s="37">
        <v>58.33</v>
      </c>
      <c r="DB7" s="37">
        <v>58.33</v>
      </c>
      <c r="DC7" s="37">
        <v>71.760000000000005</v>
      </c>
      <c r="DD7" s="37">
        <v>71.599999999999994</v>
      </c>
      <c r="DE7" s="37">
        <v>67.86</v>
      </c>
      <c r="DF7" s="37">
        <v>68.72</v>
      </c>
      <c r="DG7" s="37">
        <v>57.28</v>
      </c>
      <c r="DH7" s="37">
        <v>80.14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 t="s">
        <v>116</v>
      </c>
      <c r="EF7" s="37" t="s">
        <v>116</v>
      </c>
      <c r="EG7" s="37" t="s">
        <v>116</v>
      </c>
      <c r="EH7" s="37" t="s">
        <v>116</v>
      </c>
      <c r="EI7" s="37" t="s">
        <v>116</v>
      </c>
      <c r="EJ7" s="37" t="s">
        <v>116</v>
      </c>
      <c r="EK7" s="37" t="s">
        <v>116</v>
      </c>
      <c r="EL7" s="37" t="s">
        <v>116</v>
      </c>
      <c r="EM7" s="37" t="s">
        <v>116</v>
      </c>
      <c r="EN7" s="37" t="s">
        <v>116</v>
      </c>
      <c r="EO7" s="37" t="s">
        <v>116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2019-02-27T05:58:00Z</cp:lastPrinted>
  <dcterms:created xsi:type="dcterms:W3CDTF">2018-12-03T09:44:10Z</dcterms:created>
  <dcterms:modified xsi:type="dcterms:W3CDTF">2019-02-27T05:59:50Z</dcterms:modified>
  <cp:category/>
</cp:coreProperties>
</file>