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u/gQfPsvYKKkU0Yi48EfQI/G7B16UG3M9TIhawRRMSqA79oEgtkjnhkdA5QcSBkrvXQnXjf4q4/kSeRD6IIxQg==" workbookSaltValue="tivoy/9ECmJVF9HJRBP/w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P10" i="4"/>
  <c r="B10" i="4"/>
  <c r="AT8" i="4"/>
  <c r="AD8" i="4"/>
  <c r="W8" i="4"/>
  <c r="I8" i="4"/>
  <c r="B8" i="4"/>
  <c r="B6" i="4"/>
  <c r="D10" i="5" l="1"/>
  <c r="E10" i="5"/>
  <c r="B10" i="5"/>
</calcChain>
</file>

<file path=xl/sharedStrings.xml><?xml version="1.0" encoding="utf-8"?>
<sst xmlns="http://schemas.openxmlformats.org/spreadsheetml/2006/main" count="243" uniqueCount="126">
  <si>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</si>
  <si>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</si>
  <si>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</si>
  <si>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</si>
  <si>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</si>
  <si>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</si>
  <si>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</si>
  <si>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</si>
  <si>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</si>
  <si>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</si>
  <si>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</si>
  <si>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</si>
  <si>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</si>
  <si>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</si>
  <si>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</si>
  <si>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</si>
  <si>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</si>
  <si>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</si>
  <si>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</si>
  <si>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</si>
  <si>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</si>
  <si>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</si>
  <si>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</si>
  <si>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</si>
  <si>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</si>
  <si>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</si>
  <si>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</si>
  <si>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</si>
  <si>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</si>
  <si>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</si>
  <si>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</si>
  <si>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</si>
  <si>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</si>
  <si>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</si>
  <si>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</si>
  <si>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</si>
  <si>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</si>
  <si>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</si>
  <si>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</si>
  <si>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</si>
  <si>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</si>
  <si>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</si>
  <si>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</si>
  <si>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</si>
  <si>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</si>
  <si>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</si>
  <si>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</si>
  <si>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</si>
  <si>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</si>
  <si>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</si>
  <si>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</si>
  <si>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</si>
  <si>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</si>
  <si>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</si>
  <si>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</si>
  <si>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</si>
  <si>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</si>
  <si>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</si>
  <si>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</si>
  <si>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</si>
  <si>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</si>
  <si>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</si>
  <si>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</si>
  <si>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</si>
  <si>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</si>
  <si>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</si>
  <si>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</si>
  <si>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</si>
  <si>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</si>
  <si>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</si>
  <si>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</si>
  <si>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</si>
  <si>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</si>
  <si>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</si>
  <si>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</si>
  <si>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</si>
  <si>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</si>
  <si>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</si>
  <si>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</si>
  <si>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</si>
  <si>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</si>
  <si>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</si>
  <si>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</si>
  <si>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</si>
  <si>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</si>
  <si>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</si>
  <si>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</si>
  <si>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</si>
  <si>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</si>
  <si>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</si>
  <si>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</si>
  <si>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</si>
  <si>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</si>
  <si>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</si>
  <si>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</si>
  <si>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</si>
  <si>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</si>
  <si>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</si>
  <si>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</si>
  <si>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</si>
  <si>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</si>
  <si>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</si>
  <si>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</si>
  <si>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</si>
  <si>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</si>
  <si>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</si>
  <si>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</si>
  <si>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</si>
  <si>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</si>
  <si>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</si>
  <si>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江府町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</si>
  <si>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</si>
  <si>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</si>
  <si>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</si>
  <si>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</si>
  <si>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</si>
  <si>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</si>
  <si>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</si>
  <si>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</si>
  <si>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</si>
  <si>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</si>
  <si>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</si>
  <si>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</si>
  <si>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大きな修繕等無く維持管理費を抑えることができた。起債償還額は2021年にピークを迎えることから、更なる経費節減を図らなければならない。</t>
    <rPh sb="0" eb="1">
      <t>オオ</t>
    </rPh>
    <rPh sb="3" eb="5">
      <t>シュウゼン</t>
    </rPh>
    <rPh sb="5" eb="6">
      <t>トウ</t>
    </rPh>
    <rPh sb="6" eb="7">
      <t>ナ</t>
    </rPh>
    <rPh sb="8" eb="10">
      <t>イジ</t>
    </rPh>
    <rPh sb="10" eb="12">
      <t>カンリ</t>
    </rPh>
    <rPh sb="12" eb="13">
      <t>ヒ</t>
    </rPh>
    <rPh sb="14" eb="15">
      <t>オサ</t>
    </rPh>
    <rPh sb="24" eb="26">
      <t>キサイ</t>
    </rPh>
    <rPh sb="26" eb="28">
      <t>ショウカン</t>
    </rPh>
    <rPh sb="28" eb="29">
      <t>ガク</t>
    </rPh>
    <rPh sb="34" eb="35">
      <t>ネン</t>
    </rPh>
    <rPh sb="40" eb="41">
      <t>ムカ</t>
    </rPh>
    <rPh sb="48" eb="49">
      <t>サラ</t>
    </rPh>
    <rPh sb="51" eb="53">
      <t>ケイヒ</t>
    </rPh>
    <rPh sb="53" eb="55">
      <t>セツゲン</t>
    </rPh>
    <rPh sb="56" eb="57">
      <t>ハカ</t>
    </rPh>
    <phoneticPr fontId="4"/>
  </si>
  <si>
    <t>機器等の交換時期を迎える。計画的な更新を図っていく。</t>
    <rPh sb="0" eb="2">
      <t>キキ</t>
    </rPh>
    <rPh sb="2" eb="3">
      <t>トウ</t>
    </rPh>
    <rPh sb="4" eb="6">
      <t>コウカン</t>
    </rPh>
    <rPh sb="6" eb="8">
      <t>ジキ</t>
    </rPh>
    <rPh sb="9" eb="10">
      <t>ムカ</t>
    </rPh>
    <rPh sb="13" eb="16">
      <t>ケイカクテキ</t>
    </rPh>
    <rPh sb="17" eb="19">
      <t>コウシン</t>
    </rPh>
    <rPh sb="20" eb="21">
      <t>ハカ</t>
    </rPh>
    <phoneticPr fontId="4"/>
  </si>
  <si>
    <t>山間地に10施設が点在している。使用料金の改定と共に更なる経費節減を行ない、一般会計繰入金の削減を図らなければならない。中長期的には施設の統合も視野に検討する。</t>
    <rPh sb="0" eb="2">
      <t>サンカン</t>
    </rPh>
    <rPh sb="2" eb="3">
      <t>チ</t>
    </rPh>
    <rPh sb="6" eb="8">
      <t>シセツ</t>
    </rPh>
    <rPh sb="9" eb="11">
      <t>テンザイ</t>
    </rPh>
    <rPh sb="16" eb="18">
      <t>シヨウ</t>
    </rPh>
    <rPh sb="18" eb="20">
      <t>リョウキン</t>
    </rPh>
    <rPh sb="21" eb="23">
      <t>カイテイ</t>
    </rPh>
    <rPh sb="24" eb="25">
      <t>トモ</t>
    </rPh>
    <rPh sb="26" eb="27">
      <t>サラ</t>
    </rPh>
    <rPh sb="29" eb="31">
      <t>ケイヒ</t>
    </rPh>
    <rPh sb="31" eb="33">
      <t>セツゲン</t>
    </rPh>
    <rPh sb="34" eb="35">
      <t>オコ</t>
    </rPh>
    <rPh sb="38" eb="40">
      <t>イッパン</t>
    </rPh>
    <rPh sb="40" eb="42">
      <t>カイケイ</t>
    </rPh>
    <rPh sb="42" eb="44">
      <t>クリイレ</t>
    </rPh>
    <rPh sb="44" eb="45">
      <t>キン</t>
    </rPh>
    <rPh sb="46" eb="48">
      <t>サクゲン</t>
    </rPh>
    <rPh sb="49" eb="50">
      <t>ハカ</t>
    </rPh>
    <rPh sb="60" eb="61">
      <t>チュウ</t>
    </rPh>
    <rPh sb="61" eb="63">
      <t>チョウキ</t>
    </rPh>
    <rPh sb="63" eb="64">
      <t>テキ</t>
    </rPh>
    <rPh sb="66" eb="68">
      <t>シセツ</t>
    </rPh>
    <rPh sb="75" eb="77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</si>
</sst>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38-460E-B8ED-6860B59D8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11584"/>
        <c:axId val="9346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38-460E-B8ED-6860B59D8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11584"/>
        <c:axId val="93462528"/>
      </c:lineChart>
      <c:dateAx>
        <c:axId val="8421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2528"/>
        <c:crosses val="autoZero"/>
        <c:auto val="1"/>
        <c:lblOffset val="100"/>
        <c:baseTimeUnit val="years"/>
      </c:dateAx>
      <c:valAx>
        <c:axId val="9346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211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68.8</c:v>
                </c:pt>
                <c:pt idx="4">
                  <c:v>69.8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FF-46C6-A08A-E32B0FEDB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45088"/>
        <c:axId val="9435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FF-46C6-A08A-E32B0FEDB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45088"/>
        <c:axId val="94359552"/>
      </c:lineChart>
      <c:dateAx>
        <c:axId val="9434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359552"/>
        <c:crosses val="autoZero"/>
        <c:auto val="1"/>
        <c:lblOffset val="100"/>
        <c:baseTimeUnit val="years"/>
      </c:dateAx>
      <c:valAx>
        <c:axId val="9435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345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92.11</c:v>
                </c:pt>
                <c:pt idx="1">
                  <c:v>91.31</c:v>
                </c:pt>
                <c:pt idx="2">
                  <c:v>91.9</c:v>
                </c:pt>
                <c:pt idx="3">
                  <c:v>92.14</c:v>
                </c:pt>
                <c:pt idx="4">
                  <c:v>94.7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27-4CC6-8034-5E9C5F9CF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90528"/>
        <c:axId val="94392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27-4CC6-8034-5E9C5F9CF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90528"/>
        <c:axId val="94392704"/>
      </c:lineChart>
      <c:dateAx>
        <c:axId val="94390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392704"/>
        <c:crosses val="autoZero"/>
        <c:auto val="1"/>
        <c:lblOffset val="100"/>
        <c:baseTimeUnit val="years"/>
      </c:dateAx>
      <c:valAx>
        <c:axId val="94392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390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43.73</c:v>
                </c:pt>
                <c:pt idx="1">
                  <c:v>51.28</c:v>
                </c:pt>
                <c:pt idx="2">
                  <c:v>47.29</c:v>
                </c:pt>
                <c:pt idx="3">
                  <c:v>41.18</c:v>
                </c:pt>
                <c:pt idx="4">
                  <c:v>61.13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E0-4E68-8976-37E418118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93504"/>
        <c:axId val="9350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E0-4E68-8976-37E418118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93504"/>
        <c:axId val="93507968"/>
      </c:lineChart>
      <c:dateAx>
        <c:axId val="93493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07968"/>
        <c:crosses val="autoZero"/>
        <c:auto val="1"/>
        <c:lblOffset val="100"/>
        <c:baseTimeUnit val="years"/>
      </c:dateAx>
      <c:valAx>
        <c:axId val="9350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93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15-43E4-A408-67F467355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53632"/>
        <c:axId val="9366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15-43E4-A408-67F467355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53632"/>
        <c:axId val="93668096"/>
      </c:lineChart>
      <c:dateAx>
        <c:axId val="93653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668096"/>
        <c:crosses val="autoZero"/>
        <c:auto val="1"/>
        <c:lblOffset val="100"/>
        <c:baseTimeUnit val="years"/>
      </c:dateAx>
      <c:valAx>
        <c:axId val="9366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653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54-4109-B83B-85537C782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07264"/>
        <c:axId val="94045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54-4109-B83B-85537C782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07264"/>
        <c:axId val="94045312"/>
      </c:lineChart>
      <c:dateAx>
        <c:axId val="9370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045312"/>
        <c:crosses val="autoZero"/>
        <c:auto val="1"/>
        <c:lblOffset val="100"/>
        <c:baseTimeUnit val="years"/>
      </c:dateAx>
      <c:valAx>
        <c:axId val="94045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70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2B-46C6-B3CA-EEEA7F1A0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89216"/>
        <c:axId val="9409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2B-46C6-B3CA-EEEA7F1A0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89216"/>
        <c:axId val="94091136"/>
      </c:lineChart>
      <c:dateAx>
        <c:axId val="9408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091136"/>
        <c:crosses val="autoZero"/>
        <c:auto val="1"/>
        <c:lblOffset val="100"/>
        <c:baseTimeUnit val="years"/>
      </c:dateAx>
      <c:valAx>
        <c:axId val="9409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089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BD-40D5-93BB-7EB4EB741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28384"/>
        <c:axId val="9413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BD-40D5-93BB-7EB4EB741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28384"/>
        <c:axId val="94134656"/>
      </c:lineChart>
      <c:dateAx>
        <c:axId val="9412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134656"/>
        <c:crosses val="autoZero"/>
        <c:auto val="1"/>
        <c:lblOffset val="100"/>
        <c:baseTimeUnit val="years"/>
      </c:dateAx>
      <c:valAx>
        <c:axId val="9413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12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5827.7</c:v>
                </c:pt>
                <c:pt idx="1">
                  <c:v>5434.94</c:v>
                </c:pt>
                <c:pt idx="2">
                  <c:v>6040.65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46-4339-9C80-F2AF269E9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69728"/>
        <c:axId val="9417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46-4339-9C80-F2AF269E9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69728"/>
        <c:axId val="94176000"/>
      </c:lineChart>
      <c:dateAx>
        <c:axId val="9416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176000"/>
        <c:crosses val="autoZero"/>
        <c:auto val="1"/>
        <c:lblOffset val="100"/>
        <c:baseTimeUnit val="years"/>
      </c:dateAx>
      <c:valAx>
        <c:axId val="9417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16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19.12</c:v>
                </c:pt>
                <c:pt idx="1">
                  <c:v>17.88</c:v>
                </c:pt>
                <c:pt idx="2">
                  <c:v>17.579999999999998</c:v>
                </c:pt>
                <c:pt idx="3">
                  <c:v>32.200000000000003</c:v>
                </c:pt>
                <c:pt idx="4">
                  <c:v>59.4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EE-43B9-B61E-C91858898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00960"/>
        <c:axId val="94202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EE-43B9-B61E-C91858898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00960"/>
        <c:axId val="94202880"/>
      </c:lineChart>
      <c:dateAx>
        <c:axId val="94200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202880"/>
        <c:crosses val="autoZero"/>
        <c:auto val="1"/>
        <c:lblOffset val="100"/>
        <c:baseTimeUnit val="years"/>
      </c:dateAx>
      <c:valAx>
        <c:axId val="94202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200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747.41</c:v>
                </c:pt>
                <c:pt idx="1">
                  <c:v>758.95</c:v>
                </c:pt>
                <c:pt idx="2">
                  <c:v>795.8</c:v>
                </c:pt>
                <c:pt idx="3">
                  <c:v>352.83</c:v>
                </c:pt>
                <c:pt idx="4">
                  <c:v>190.14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52-415A-9052-ECCF22A5F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11936"/>
        <c:axId val="9431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52-415A-9052-ECCF22A5F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11936"/>
        <c:axId val="94313856"/>
      </c:lineChart>
      <c:dateAx>
        <c:axId val="94311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313856"/>
        <c:crosses val="autoZero"/>
        <c:auto val="1"/>
        <c:lblOffset val="100"/>
        <c:baseTimeUnit val="years"/>
      </c:dateAx>
      <c:valAx>
        <c:axId val="9431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311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F69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鳥取県　江府町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農業集落排水</v>
      </c>
      <c r="Q8" s="47"/>
      <c r="R8" s="47"/>
      <c r="S8" s="47"/>
      <c r="T8" s="47"/>
      <c r="U8" s="47"/>
      <c r="V8" s="47"/>
      <c r="W8" s="47" t="str">
        <f>データ!L6</f>
        <v>F2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3024</v>
      </c>
      <c r="AM8" s="49"/>
      <c r="AN8" s="49"/>
      <c r="AO8" s="49"/>
      <c r="AP8" s="49"/>
      <c r="AQ8" s="49"/>
      <c r="AR8" s="49"/>
      <c r="AS8" s="49"/>
      <c r="AT8" s="44">
        <f>データ!T6</f>
        <v>124.52</v>
      </c>
      <c r="AU8" s="44"/>
      <c r="AV8" s="44"/>
      <c r="AW8" s="44"/>
      <c r="AX8" s="44"/>
      <c r="AY8" s="44"/>
      <c r="AZ8" s="44"/>
      <c r="BA8" s="44"/>
      <c r="BB8" s="44">
        <f>データ!U6</f>
        <v>24.29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53.03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3207</v>
      </c>
      <c r="AE10" s="49"/>
      <c r="AF10" s="49"/>
      <c r="AG10" s="49"/>
      <c r="AH10" s="49"/>
      <c r="AI10" s="49"/>
      <c r="AJ10" s="49"/>
      <c r="AK10" s="2"/>
      <c r="AL10" s="49">
        <f>データ!V6</f>
        <v>1584</v>
      </c>
      <c r="AM10" s="49"/>
      <c r="AN10" s="49"/>
      <c r="AO10" s="49"/>
      <c r="AP10" s="49"/>
      <c r="AQ10" s="49"/>
      <c r="AR10" s="49"/>
      <c r="AS10" s="49"/>
      <c r="AT10" s="44">
        <f>データ!W6</f>
        <v>0.97</v>
      </c>
      <c r="AU10" s="44"/>
      <c r="AV10" s="44"/>
      <c r="AW10" s="44"/>
      <c r="AX10" s="44"/>
      <c r="AY10" s="44"/>
      <c r="AZ10" s="44"/>
      <c r="BA10" s="44"/>
      <c r="BB10" s="44">
        <f>データ!X6</f>
        <v>1632.99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56</v>
      </c>
      <c r="O86" s="25" t="str">
        <f>データ!EO6</f>
        <v>【0.11】</v>
      </c>
    </row>
  </sheetData>
  <sheetProtection algorithmName="SHA-512" hashValue="hmiCCVF0gLeOzUJ2b/ovu/moRK2ED1koyE03JaHD1I2qyKb90FdBGb2dW7jVsgANtssA04dDiabclcuCzu5X0Q==" saltValue="j+ILbR2gonT8xIx7n9GMlQ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314030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鳥取県　江府町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53.03</v>
      </c>
      <c r="Q6" s="33">
        <f t="shared" si="3"/>
        <v>100</v>
      </c>
      <c r="R6" s="33">
        <f t="shared" si="3"/>
        <v>3207</v>
      </c>
      <c r="S6" s="33">
        <f t="shared" si="3"/>
        <v>3024</v>
      </c>
      <c r="T6" s="33">
        <f t="shared" si="3"/>
        <v>124.52</v>
      </c>
      <c r="U6" s="33">
        <f t="shared" si="3"/>
        <v>24.29</v>
      </c>
      <c r="V6" s="33">
        <f t="shared" si="3"/>
        <v>1584</v>
      </c>
      <c r="W6" s="33">
        <f t="shared" si="3"/>
        <v>0.97</v>
      </c>
      <c r="X6" s="33">
        <f t="shared" si="3"/>
        <v>1632.99</v>
      </c>
      <c r="Y6" s="34">
        <f>IF(Y7="",NA(),Y7)</f>
        <v>43.73</v>
      </c>
      <c r="Z6" s="34">
        <f t="shared" ref="Z6:AH6" si="4">IF(Z7="",NA(),Z7)</f>
        <v>51.28</v>
      </c>
      <c r="AA6" s="34">
        <f t="shared" si="4"/>
        <v>47.29</v>
      </c>
      <c r="AB6" s="34">
        <f t="shared" si="4"/>
        <v>41.18</v>
      </c>
      <c r="AC6" s="34">
        <f t="shared" si="4"/>
        <v>61.13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5827.7</v>
      </c>
      <c r="BG6" s="34">
        <f t="shared" ref="BG6:BO6" si="7">IF(BG7="",NA(),BG7)</f>
        <v>5434.94</v>
      </c>
      <c r="BH6" s="34">
        <f t="shared" si="7"/>
        <v>6040.65</v>
      </c>
      <c r="BI6" s="33">
        <f t="shared" si="7"/>
        <v>0</v>
      </c>
      <c r="BJ6" s="33">
        <f t="shared" si="7"/>
        <v>0</v>
      </c>
      <c r="BK6" s="34">
        <f t="shared" si="7"/>
        <v>1126.77</v>
      </c>
      <c r="BL6" s="34">
        <f t="shared" si="7"/>
        <v>1044.8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19.12</v>
      </c>
      <c r="BR6" s="34">
        <f t="shared" ref="BR6:BZ6" si="8">IF(BR7="",NA(),BR7)</f>
        <v>17.88</v>
      </c>
      <c r="BS6" s="34">
        <f t="shared" si="8"/>
        <v>17.579999999999998</v>
      </c>
      <c r="BT6" s="34">
        <f t="shared" si="8"/>
        <v>32.200000000000003</v>
      </c>
      <c r="BU6" s="34">
        <f t="shared" si="8"/>
        <v>59.4</v>
      </c>
      <c r="BV6" s="34">
        <f t="shared" si="8"/>
        <v>50.9</v>
      </c>
      <c r="BW6" s="34">
        <f t="shared" si="8"/>
        <v>50.82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747.41</v>
      </c>
      <c r="CC6" s="34">
        <f t="shared" ref="CC6:CK6" si="9">IF(CC7="",NA(),CC7)</f>
        <v>758.95</v>
      </c>
      <c r="CD6" s="34">
        <f t="shared" si="9"/>
        <v>795.8</v>
      </c>
      <c r="CE6" s="34">
        <f t="shared" si="9"/>
        <v>352.83</v>
      </c>
      <c r="CF6" s="34">
        <f t="shared" si="9"/>
        <v>190.14</v>
      </c>
      <c r="CG6" s="34">
        <f t="shared" si="9"/>
        <v>293.27</v>
      </c>
      <c r="CH6" s="34">
        <f t="shared" si="9"/>
        <v>300.52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>
        <f t="shared" si="10"/>
        <v>68.8</v>
      </c>
      <c r="CQ6" s="34">
        <f t="shared" si="10"/>
        <v>69.8</v>
      </c>
      <c r="CR6" s="34">
        <f t="shared" si="10"/>
        <v>53.78</v>
      </c>
      <c r="CS6" s="34">
        <f t="shared" si="10"/>
        <v>53.24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92.11</v>
      </c>
      <c r="CY6" s="34">
        <f t="shared" ref="CY6:DG6" si="11">IF(CY7="",NA(),CY7)</f>
        <v>91.31</v>
      </c>
      <c r="CZ6" s="34">
        <f t="shared" si="11"/>
        <v>91.9</v>
      </c>
      <c r="DA6" s="34">
        <f t="shared" si="11"/>
        <v>92.14</v>
      </c>
      <c r="DB6" s="34">
        <f t="shared" si="11"/>
        <v>94.7</v>
      </c>
      <c r="DC6" s="34">
        <f t="shared" si="11"/>
        <v>84.06</v>
      </c>
      <c r="DD6" s="34">
        <f t="shared" si="11"/>
        <v>84.07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0.03</v>
      </c>
      <c r="EK6" s="34">
        <f t="shared" si="14"/>
        <v>0.02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314030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53.03</v>
      </c>
      <c r="Q7" s="37">
        <v>100</v>
      </c>
      <c r="R7" s="37">
        <v>3207</v>
      </c>
      <c r="S7" s="37">
        <v>3024</v>
      </c>
      <c r="T7" s="37">
        <v>124.52</v>
      </c>
      <c r="U7" s="37">
        <v>24.29</v>
      </c>
      <c r="V7" s="37">
        <v>1584</v>
      </c>
      <c r="W7" s="37">
        <v>0.97</v>
      </c>
      <c r="X7" s="37">
        <v>1632.99</v>
      </c>
      <c r="Y7" s="37">
        <v>43.73</v>
      </c>
      <c r="Z7" s="37">
        <v>51.28</v>
      </c>
      <c r="AA7" s="37">
        <v>47.29</v>
      </c>
      <c r="AB7" s="37">
        <v>41.18</v>
      </c>
      <c r="AC7" s="37">
        <v>61.13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5827.7</v>
      </c>
      <c r="BG7" s="37">
        <v>5434.94</v>
      </c>
      <c r="BH7" s="37">
        <v>6040.65</v>
      </c>
      <c r="BI7" s="37">
        <v>0</v>
      </c>
      <c r="BJ7" s="37">
        <v>0</v>
      </c>
      <c r="BK7" s="37">
        <v>1126.77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19.12</v>
      </c>
      <c r="BR7" s="37">
        <v>17.88</v>
      </c>
      <c r="BS7" s="37">
        <v>17.579999999999998</v>
      </c>
      <c r="BT7" s="37">
        <v>32.200000000000003</v>
      </c>
      <c r="BU7" s="37">
        <v>59.4</v>
      </c>
      <c r="BV7" s="37">
        <v>50.9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747.41</v>
      </c>
      <c r="CC7" s="37">
        <v>758.95</v>
      </c>
      <c r="CD7" s="37">
        <v>795.8</v>
      </c>
      <c r="CE7" s="37">
        <v>352.83</v>
      </c>
      <c r="CF7" s="37">
        <v>190.14</v>
      </c>
      <c r="CG7" s="37">
        <v>293.27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 t="s">
        <v>116</v>
      </c>
      <c r="CN7" s="37" t="s">
        <v>116</v>
      </c>
      <c r="CO7" s="37" t="s">
        <v>116</v>
      </c>
      <c r="CP7" s="37">
        <v>68.8</v>
      </c>
      <c r="CQ7" s="37">
        <v>69.8</v>
      </c>
      <c r="CR7" s="37">
        <v>53.78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92.11</v>
      </c>
      <c r="CY7" s="37">
        <v>91.31</v>
      </c>
      <c r="CZ7" s="37">
        <v>91.9</v>
      </c>
      <c r="DA7" s="37">
        <v>92.14</v>
      </c>
      <c r="DB7" s="37">
        <v>94.7</v>
      </c>
      <c r="DC7" s="37">
        <v>84.06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0.03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2019-01-30T09:42:38Z</cp:lastPrinted>
  <dcterms:created xsi:type="dcterms:W3CDTF">2018-12-03T09:27:45Z</dcterms:created>
  <dcterms:modified xsi:type="dcterms:W3CDTF">2019-01-30T09:56:29Z</dcterms:modified>
  <cp:category/>
</cp:coreProperties>
</file>