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4rhy7vzFzwPqltUY//PtSPHxD9MNXL/pA50H9rgKlHNlScUUxl8p9sb8zzLn3OlyVoTheMpuTPs5tV6OXSxGFA==" workbookSaltValue="l2ZeTs1mRbm6sRcJyrO8v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<sst xmlns="http://schemas.openxmlformats.org/spreadsheetml/2006/main" count="240" uniqueCount="125">
  <si>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</si>
  <si>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</si>
  <si>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</si>
  <si>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</si>
  <si>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</si>
  <si>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</si>
  <si>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</si>
  <si>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</si>
  <si>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</si>
  <si>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</si>
  <si>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</si>
  <si>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</si>
  <si>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</si>
  <si>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</si>
  <si>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</si>
  <si>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</si>
  <si>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</si>
  <si>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</si>
  <si>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</si>
  <si>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</si>
  <si>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</si>
  <si>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</si>
  <si>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</si>
  <si>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</si>
  <si>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</si>
  <si>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</si>
  <si>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</si>
  <si>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</si>
  <si>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</si>
  <si>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</si>
  <si>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</si>
  <si>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</si>
  <si>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</si>
  <si>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</si>
  <si>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</si>
  <si>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</si>
  <si>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</si>
  <si>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</si>
  <si>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</si>
  <si>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</si>
  <si>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</si>
  <si>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</si>
  <si>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</si>
  <si>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</si>
  <si>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</si>
  <si>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</si>
  <si>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</si>
  <si>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</si>
  <si>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</si>
  <si>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</si>
  <si>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</si>
  <si>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</si>
  <si>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</si>
  <si>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</si>
  <si>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</si>
  <si>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</si>
  <si>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</si>
  <si>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</si>
  <si>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</si>
  <si>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</si>
  <si>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</si>
  <si>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</si>
  <si>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</si>
  <si>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</si>
  <si>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</si>
  <si>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</si>
  <si>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</si>
  <si>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</si>
  <si>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</si>
  <si>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</si>
  <si>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</si>
  <si>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</si>
  <si>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</si>
  <si>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</si>
  <si>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</si>
  <si>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</si>
  <si>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</si>
  <si>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</si>
  <si>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</si>
  <si>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</si>
  <si>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</si>
  <si>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</si>
  <si>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</si>
  <si>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</si>
  <si>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</si>
  <si>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</si>
  <si>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</si>
  <si>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</si>
  <si>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</si>
  <si>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</si>
  <si>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</si>
  <si>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</si>
  <si>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</si>
  <si>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</si>
  <si>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</si>
  <si>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</si>
  <si>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</si>
  <si>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</si>
  <si>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</si>
  <si>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</si>
  <si>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</si>
  <si>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</si>
  <si>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</si>
  <si>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</si>
  <si>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</si>
  <si>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</si>
  <si>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</si>
  <si>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</si>
  <si>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</si>
  <si>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江府町</t>
  </si>
  <si>
    <t>法非適用</t>
  </si>
  <si>
    <t>下水道事業</t>
  </si>
  <si>
    <t>林業集落排水</t>
  </si>
  <si>
    <t>G2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</si>
  <si>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</si>
  <si>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</si>
  <si>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</si>
  <si>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</si>
  <si>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</si>
  <si>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</si>
  <si>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</si>
  <si>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</si>
  <si>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大きな修繕等が無く維持管理費を抑えることができた。地方債償還額のピークが2027年（8年後）に見込まれることから更なる経費節減を図らなければならない。</t>
    <rPh sb="0" eb="1">
      <t>オオ</t>
    </rPh>
    <rPh sb="3" eb="5">
      <t>シュウゼン</t>
    </rPh>
    <rPh sb="5" eb="6">
      <t>トウ</t>
    </rPh>
    <rPh sb="7" eb="8">
      <t>ナ</t>
    </rPh>
    <rPh sb="9" eb="11">
      <t>イジ</t>
    </rPh>
    <rPh sb="11" eb="13">
      <t>カンリ</t>
    </rPh>
    <rPh sb="13" eb="14">
      <t>ヒ</t>
    </rPh>
    <rPh sb="15" eb="16">
      <t>オサ</t>
    </rPh>
    <rPh sb="25" eb="27">
      <t>チホウ</t>
    </rPh>
    <rPh sb="27" eb="28">
      <t>サイ</t>
    </rPh>
    <rPh sb="28" eb="30">
      <t>ショウカン</t>
    </rPh>
    <rPh sb="30" eb="31">
      <t>ガク</t>
    </rPh>
    <rPh sb="40" eb="41">
      <t>ネン</t>
    </rPh>
    <rPh sb="43" eb="45">
      <t>ネンゴ</t>
    </rPh>
    <rPh sb="47" eb="49">
      <t>ミコ</t>
    </rPh>
    <rPh sb="56" eb="57">
      <t>サラ</t>
    </rPh>
    <rPh sb="59" eb="61">
      <t>ケイヒ</t>
    </rPh>
    <rPh sb="61" eb="63">
      <t>セツゲン</t>
    </rPh>
    <rPh sb="64" eb="65">
      <t>ハカ</t>
    </rPh>
    <phoneticPr fontId="4"/>
  </si>
  <si>
    <t>平成11年度の供用開始から約20年経過し、機器等の交換が必要となる。計画的に更新していく。</t>
    <rPh sb="0" eb="2">
      <t>ヘイセイ</t>
    </rPh>
    <rPh sb="4" eb="5">
      <t>ネン</t>
    </rPh>
    <rPh sb="5" eb="6">
      <t>ド</t>
    </rPh>
    <rPh sb="7" eb="9">
      <t>キョウヨウ</t>
    </rPh>
    <rPh sb="9" eb="11">
      <t>カイシ</t>
    </rPh>
    <rPh sb="13" eb="14">
      <t>ヤク</t>
    </rPh>
    <rPh sb="16" eb="17">
      <t>ネン</t>
    </rPh>
    <rPh sb="17" eb="19">
      <t>ケイカ</t>
    </rPh>
    <rPh sb="21" eb="23">
      <t>キキ</t>
    </rPh>
    <rPh sb="23" eb="24">
      <t>トウ</t>
    </rPh>
    <rPh sb="25" eb="27">
      <t>コウカン</t>
    </rPh>
    <rPh sb="28" eb="30">
      <t>ヒツヨウ</t>
    </rPh>
    <rPh sb="34" eb="37">
      <t>ケイカクテキ</t>
    </rPh>
    <rPh sb="38" eb="40">
      <t>コウシン</t>
    </rPh>
    <phoneticPr fontId="4"/>
  </si>
  <si>
    <t>処理区域人口が少なく増加の見込みはないと思われる。施設の統合も視野に検討しなければならない。</t>
    <rPh sb="0" eb="2">
      <t>ショリ</t>
    </rPh>
    <rPh sb="2" eb="4">
      <t>クイキ</t>
    </rPh>
    <rPh sb="4" eb="6">
      <t>ジンコウ</t>
    </rPh>
    <rPh sb="7" eb="8">
      <t>スク</t>
    </rPh>
    <rPh sb="10" eb="12">
      <t>ゾウカ</t>
    </rPh>
    <rPh sb="13" eb="15">
      <t>ミコ</t>
    </rPh>
    <rPh sb="20" eb="21">
      <t>オモ</t>
    </rPh>
    <rPh sb="25" eb="27">
      <t>シセツ</t>
    </rPh>
    <rPh sb="28" eb="30">
      <t>トウゴウ</t>
    </rPh>
    <rPh sb="31" eb="33">
      <t>シヤ</t>
    </rPh>
    <rPh sb="34" eb="36">
      <t>ケントウ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</si>
</sst>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68-4EBC-9469-061A29164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76576"/>
        <c:axId val="8264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0.02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68-4EBC-9469-061A29164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76576"/>
        <c:axId val="82649088"/>
      </c:lineChart>
      <c:dateAx>
        <c:axId val="8237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649088"/>
        <c:crosses val="autoZero"/>
        <c:auto val="1"/>
        <c:lblOffset val="100"/>
        <c:baseTimeUnit val="years"/>
      </c:dateAx>
      <c:valAx>
        <c:axId val="8264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376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68.75</c:v>
                </c:pt>
                <c:pt idx="1">
                  <c:v>62.5</c:v>
                </c:pt>
                <c:pt idx="2">
                  <c:v>56.25</c:v>
                </c:pt>
                <c:pt idx="3">
                  <c:v>59.38</c:v>
                </c:pt>
                <c:pt idx="4">
                  <c:v>53.13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D-4650-8C37-9ADCF583C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3424"/>
        <c:axId val="83873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43.91</c:v>
                </c:pt>
                <c:pt idx="1">
                  <c:v>56.52</c:v>
                </c:pt>
                <c:pt idx="2">
                  <c:v>53.97</c:v>
                </c:pt>
                <c:pt idx="3">
                  <c:v>40.53</c:v>
                </c:pt>
                <c:pt idx="4">
                  <c:v>40.67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D-4650-8C37-9ADCF583C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63424"/>
        <c:axId val="83873792"/>
      </c:lineChart>
      <c:dateAx>
        <c:axId val="83863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873792"/>
        <c:crosses val="autoZero"/>
        <c:auto val="1"/>
        <c:lblOffset val="100"/>
        <c:baseTimeUnit val="years"/>
      </c:dateAx>
      <c:valAx>
        <c:axId val="83873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863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</c:v>
                </c:pt>
                <c:pt idx="1">
                  <c:v>94.2</c:v>
                </c:pt>
                <c:pt idx="2">
                  <c:v>100</c:v>
                </c:pt>
                <c:pt idx="3">
                  <c:v>95.45</c:v>
                </c:pt>
                <c:pt idx="4">
                  <c:v>95.45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9F-4BFF-A74F-BEB37B3C3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81184"/>
        <c:axId val="8358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86.66</c:v>
                </c:pt>
                <c:pt idx="1">
                  <c:v>91.27</c:v>
                </c:pt>
                <c:pt idx="2">
                  <c:v>92.01</c:v>
                </c:pt>
                <c:pt idx="3">
                  <c:v>90.28</c:v>
                </c:pt>
                <c:pt idx="4">
                  <c:v>89.47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9F-4BFF-A74F-BEB37B3C3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81184"/>
        <c:axId val="83583360"/>
      </c:lineChart>
      <c:dateAx>
        <c:axId val="8358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583360"/>
        <c:crosses val="autoZero"/>
        <c:auto val="1"/>
        <c:lblOffset val="100"/>
        <c:baseTimeUnit val="years"/>
      </c:dateAx>
      <c:valAx>
        <c:axId val="83583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58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59.73</c:v>
                </c:pt>
                <c:pt idx="1">
                  <c:v>54.87</c:v>
                </c:pt>
                <c:pt idx="2">
                  <c:v>50.69</c:v>
                </c:pt>
                <c:pt idx="3">
                  <c:v>58.54</c:v>
                </c:pt>
                <c:pt idx="4">
                  <c:v>89.22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74-4074-A492-BE8EE9F25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680064"/>
        <c:axId val="82694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74-4074-A492-BE8EE9F25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80064"/>
        <c:axId val="82694528"/>
      </c:lineChart>
      <c:dateAx>
        <c:axId val="82680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694528"/>
        <c:crosses val="autoZero"/>
        <c:auto val="1"/>
        <c:lblOffset val="100"/>
        <c:baseTimeUnit val="years"/>
      </c:dateAx>
      <c:valAx>
        <c:axId val="82694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680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80-499D-A19E-32E8B8690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02336"/>
        <c:axId val="83116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80-499D-A19E-32E8B8690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02336"/>
        <c:axId val="83116800"/>
      </c:lineChart>
      <c:dateAx>
        <c:axId val="83102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116800"/>
        <c:crosses val="autoZero"/>
        <c:auto val="1"/>
        <c:lblOffset val="100"/>
        <c:baseTimeUnit val="years"/>
      </c:dateAx>
      <c:valAx>
        <c:axId val="83116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102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D4-4FF9-A5E1-560831908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55968"/>
        <c:axId val="83297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D4-4FF9-A5E1-560831908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55968"/>
        <c:axId val="83297408"/>
      </c:lineChart>
      <c:dateAx>
        <c:axId val="83155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297408"/>
        <c:crosses val="autoZero"/>
        <c:auto val="1"/>
        <c:lblOffset val="100"/>
        <c:baseTimeUnit val="years"/>
      </c:dateAx>
      <c:valAx>
        <c:axId val="83297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15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15-4631-BB51-989F8263C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341312"/>
        <c:axId val="8334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15-4631-BB51-989F8263C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41312"/>
        <c:axId val="83343232"/>
      </c:lineChart>
      <c:dateAx>
        <c:axId val="8334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343232"/>
        <c:crosses val="autoZero"/>
        <c:auto val="1"/>
        <c:lblOffset val="100"/>
        <c:baseTimeUnit val="years"/>
      </c:dateAx>
      <c:valAx>
        <c:axId val="8334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34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60-49E6-B7D4-32C413E7E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382656"/>
        <c:axId val="8338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60-49E6-B7D4-32C413E7E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382656"/>
        <c:axId val="83384576"/>
      </c:lineChart>
      <c:dateAx>
        <c:axId val="83382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384576"/>
        <c:crosses val="autoZero"/>
        <c:auto val="1"/>
        <c:lblOffset val="100"/>
        <c:baseTimeUnit val="years"/>
      </c:dateAx>
      <c:valAx>
        <c:axId val="8338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382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5602.29</c:v>
                </c:pt>
                <c:pt idx="1">
                  <c:v>5213.66</c:v>
                </c:pt>
                <c:pt idx="2">
                  <c:v>4991.0200000000004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3E-4AC1-9597-653A4FE8B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24000"/>
        <c:axId val="83425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1364.98</c:v>
                </c:pt>
                <c:pt idx="1">
                  <c:v>1239.21</c:v>
                </c:pt>
                <c:pt idx="2">
                  <c:v>1196.58</c:v>
                </c:pt>
                <c:pt idx="3">
                  <c:v>776.75</c:v>
                </c:pt>
                <c:pt idx="4">
                  <c:v>438.26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3E-4AC1-9597-653A4FE8B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24000"/>
        <c:axId val="83425920"/>
      </c:lineChart>
      <c:dateAx>
        <c:axId val="83424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425920"/>
        <c:crosses val="autoZero"/>
        <c:auto val="1"/>
        <c:lblOffset val="100"/>
        <c:baseTimeUnit val="years"/>
      </c:dateAx>
      <c:valAx>
        <c:axId val="83425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424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16.63</c:v>
                </c:pt>
                <c:pt idx="1">
                  <c:v>16.510000000000002</c:v>
                </c:pt>
                <c:pt idx="2">
                  <c:v>15.18</c:v>
                </c:pt>
                <c:pt idx="3">
                  <c:v>54.38</c:v>
                </c:pt>
                <c:pt idx="4">
                  <c:v>74.41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25-4A95-BADE-01B307426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69440"/>
        <c:axId val="8347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24.22</c:v>
                </c:pt>
                <c:pt idx="1">
                  <c:v>38.14</c:v>
                </c:pt>
                <c:pt idx="2">
                  <c:v>38.28</c:v>
                </c:pt>
                <c:pt idx="3">
                  <c:v>38.49</c:v>
                </c:pt>
                <c:pt idx="4">
                  <c:v>39.86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25-4A95-BADE-01B307426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69440"/>
        <c:axId val="83471360"/>
      </c:lineChart>
      <c:dateAx>
        <c:axId val="8346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471360"/>
        <c:crosses val="autoZero"/>
        <c:auto val="1"/>
        <c:lblOffset val="100"/>
        <c:baseTimeUnit val="years"/>
      </c:dateAx>
      <c:valAx>
        <c:axId val="8347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46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636.82000000000005</c:v>
                </c:pt>
                <c:pt idx="1">
                  <c:v>716.58</c:v>
                </c:pt>
                <c:pt idx="2">
                  <c:v>877.63</c:v>
                </c:pt>
                <c:pt idx="3">
                  <c:v>236.46</c:v>
                </c:pt>
                <c:pt idx="4">
                  <c:v>181.63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71-4B06-B634-EDCDD42C6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30272"/>
        <c:axId val="838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634.67999999999995</c:v>
                </c:pt>
                <c:pt idx="1">
                  <c:v>471.79</c:v>
                </c:pt>
                <c:pt idx="2">
                  <c:v>468.36</c:v>
                </c:pt>
                <c:pt idx="3">
                  <c:v>479.21</c:v>
                </c:pt>
                <c:pt idx="4">
                  <c:v>451.49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71-4B06-B634-EDCDD42C6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30272"/>
        <c:axId val="83832192"/>
      </c:lineChart>
      <c:dateAx>
        <c:axId val="8383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832192"/>
        <c:crosses val="autoZero"/>
        <c:auto val="1"/>
        <c:lblOffset val="100"/>
        <c:baseTimeUnit val="years"/>
      </c:dateAx>
      <c:valAx>
        <c:axId val="838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830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【460.50】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32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鳥取県　江府町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林業集落排水</v>
      </c>
      <c r="Q8" s="47"/>
      <c r="R8" s="47"/>
      <c r="S8" s="47"/>
      <c r="T8" s="47"/>
      <c r="U8" s="47"/>
      <c r="V8" s="47"/>
      <c r="W8" s="47" t="str">
        <f>データ!L6</f>
        <v>G2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3024</v>
      </c>
      <c r="AM8" s="49"/>
      <c r="AN8" s="49"/>
      <c r="AO8" s="49"/>
      <c r="AP8" s="49"/>
      <c r="AQ8" s="49"/>
      <c r="AR8" s="49"/>
      <c r="AS8" s="49"/>
      <c r="AT8" s="44">
        <f>データ!T6</f>
        <v>124.52</v>
      </c>
      <c r="AU8" s="44"/>
      <c r="AV8" s="44"/>
      <c r="AW8" s="44"/>
      <c r="AX8" s="44"/>
      <c r="AY8" s="44"/>
      <c r="AZ8" s="44"/>
      <c r="BA8" s="44"/>
      <c r="BB8" s="44">
        <f>データ!U6</f>
        <v>24.29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2.21</v>
      </c>
      <c r="Q10" s="44"/>
      <c r="R10" s="44"/>
      <c r="S10" s="44"/>
      <c r="T10" s="44"/>
      <c r="U10" s="44"/>
      <c r="V10" s="44"/>
      <c r="W10" s="44">
        <f>データ!Q6</f>
        <v>100</v>
      </c>
      <c r="X10" s="44"/>
      <c r="Y10" s="44"/>
      <c r="Z10" s="44"/>
      <c r="AA10" s="44"/>
      <c r="AB10" s="44"/>
      <c r="AC10" s="44"/>
      <c r="AD10" s="49">
        <f>データ!R6</f>
        <v>3207</v>
      </c>
      <c r="AE10" s="49"/>
      <c r="AF10" s="49"/>
      <c r="AG10" s="49"/>
      <c r="AH10" s="49"/>
      <c r="AI10" s="49"/>
      <c r="AJ10" s="49"/>
      <c r="AK10" s="2"/>
      <c r="AL10" s="49">
        <f>データ!V6</f>
        <v>66</v>
      </c>
      <c r="AM10" s="49"/>
      <c r="AN10" s="49"/>
      <c r="AO10" s="49"/>
      <c r="AP10" s="49"/>
      <c r="AQ10" s="49"/>
      <c r="AR10" s="49"/>
      <c r="AS10" s="49"/>
      <c r="AT10" s="44">
        <f>データ!W6</f>
        <v>0.08</v>
      </c>
      <c r="AU10" s="44"/>
      <c r="AV10" s="44"/>
      <c r="AW10" s="44"/>
      <c r="AX10" s="44"/>
      <c r="AY10" s="44"/>
      <c r="AZ10" s="44"/>
      <c r="BA10" s="44"/>
      <c r="BB10" s="44">
        <f>データ!X6</f>
        <v>825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122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123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124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【520.82】</v>
      </c>
      <c r="I86" s="25" t="str">
        <f>データ!CA6</f>
        <v>【38.78】</v>
      </c>
      <c r="J86" s="25" t="str">
        <f>データ!CL6</f>
        <v>【460.50】</v>
      </c>
      <c r="K86" s="25" t="str">
        <f>データ!CW6</f>
        <v>【38.88】</v>
      </c>
      <c r="L86" s="25" t="str">
        <f>データ!DH6</f>
        <v>【88.63】</v>
      </c>
      <c r="M86" s="25" t="s">
        <v>55</v>
      </c>
      <c r="N86" s="25" t="s">
        <v>55</v>
      </c>
      <c r="O86" s="25" t="str">
        <f>データ!EO6</f>
        <v>【0.00】</v>
      </c>
    </row>
  </sheetData>
  <sheetProtection algorithmName="SHA-512" hashValue="88LfGuz86H8BwyWxkTuAH4eyzlDvCKWUfS9mG24prNOQYUWZ0nvPZa0ThsvdzknmYnmYamD110Cip+6vO4gt4g==" saltValue="1PEuQqf3I9Bgwetvp/LcP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314030</v>
      </c>
      <c r="D6" s="32">
        <f t="shared" si="3"/>
        <v>47</v>
      </c>
      <c r="E6" s="32">
        <f t="shared" si="3"/>
        <v>17</v>
      </c>
      <c r="F6" s="32">
        <f t="shared" si="3"/>
        <v>7</v>
      </c>
      <c r="G6" s="32">
        <f t="shared" si="3"/>
        <v>0</v>
      </c>
      <c r="H6" s="32" t="str">
        <f t="shared" si="3"/>
        <v>鳥取県　江府町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林業集落排水</v>
      </c>
      <c r="L6" s="32" t="str">
        <f t="shared" si="3"/>
        <v>G2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2.21</v>
      </c>
      <c r="Q6" s="33">
        <f t="shared" si="3"/>
        <v>100</v>
      </c>
      <c r="R6" s="33">
        <f t="shared" si="3"/>
        <v>3207</v>
      </c>
      <c r="S6" s="33">
        <f t="shared" si="3"/>
        <v>3024</v>
      </c>
      <c r="T6" s="33">
        <f t="shared" si="3"/>
        <v>124.52</v>
      </c>
      <c r="U6" s="33">
        <f t="shared" si="3"/>
        <v>24.29</v>
      </c>
      <c r="V6" s="33">
        <f t="shared" si="3"/>
        <v>66</v>
      </c>
      <c r="W6" s="33">
        <f t="shared" si="3"/>
        <v>0.08</v>
      </c>
      <c r="X6" s="33">
        <f t="shared" si="3"/>
        <v>825</v>
      </c>
      <c r="Y6" s="34">
        <f>IF(Y7="",NA(),Y7)</f>
        <v>59.73</v>
      </c>
      <c r="Z6" s="34">
        <f t="shared" ref="Z6:AH6" si="4">IF(Z7="",NA(),Z7)</f>
        <v>54.87</v>
      </c>
      <c r="AA6" s="34">
        <f t="shared" si="4"/>
        <v>50.69</v>
      </c>
      <c r="AB6" s="34">
        <f t="shared" si="4"/>
        <v>58.54</v>
      </c>
      <c r="AC6" s="34">
        <f t="shared" si="4"/>
        <v>89.22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5602.29</v>
      </c>
      <c r="BG6" s="34">
        <f t="shared" ref="BG6:BO6" si="7">IF(BG7="",NA(),BG7)</f>
        <v>5213.66</v>
      </c>
      <c r="BH6" s="34">
        <f t="shared" si="7"/>
        <v>4991.0200000000004</v>
      </c>
      <c r="BI6" s="33">
        <f t="shared" si="7"/>
        <v>0</v>
      </c>
      <c r="BJ6" s="33">
        <f t="shared" si="7"/>
        <v>0</v>
      </c>
      <c r="BK6" s="34">
        <f t="shared" si="7"/>
        <v>1364.98</v>
      </c>
      <c r="BL6" s="34">
        <f t="shared" si="7"/>
        <v>1239.21</v>
      </c>
      <c r="BM6" s="34">
        <f t="shared" si="7"/>
        <v>1196.58</v>
      </c>
      <c r="BN6" s="34">
        <f t="shared" si="7"/>
        <v>776.75</v>
      </c>
      <c r="BO6" s="34">
        <f t="shared" si="7"/>
        <v>438.26</v>
      </c>
      <c r="BP6" s="33" t="str">
        <f>IF(BP7="","",IF(BP7="-","【-】","【"&amp;SUBSTITUTE(TEXT(BP7,"#,##0.00"),"-","△")&amp;"】"))</f>
        <v>【520.82】</v>
      </c>
      <c r="BQ6" s="34">
        <f>IF(BQ7="",NA(),BQ7)</f>
        <v>16.63</v>
      </c>
      <c r="BR6" s="34">
        <f t="shared" ref="BR6:BZ6" si="8">IF(BR7="",NA(),BR7)</f>
        <v>16.510000000000002</v>
      </c>
      <c r="BS6" s="34">
        <f t="shared" si="8"/>
        <v>15.18</v>
      </c>
      <c r="BT6" s="34">
        <f t="shared" si="8"/>
        <v>54.38</v>
      </c>
      <c r="BU6" s="34">
        <f t="shared" si="8"/>
        <v>74.41</v>
      </c>
      <c r="BV6" s="34">
        <f t="shared" si="8"/>
        <v>24.22</v>
      </c>
      <c r="BW6" s="34">
        <f t="shared" si="8"/>
        <v>38.14</v>
      </c>
      <c r="BX6" s="34">
        <f t="shared" si="8"/>
        <v>38.28</v>
      </c>
      <c r="BY6" s="34">
        <f t="shared" si="8"/>
        <v>38.49</v>
      </c>
      <c r="BZ6" s="34">
        <f t="shared" si="8"/>
        <v>39.86</v>
      </c>
      <c r="CA6" s="33" t="str">
        <f>IF(CA7="","",IF(CA7="-","【-】","【"&amp;SUBSTITUTE(TEXT(CA7,"#,##0.00"),"-","△")&amp;"】"))</f>
        <v>【38.78】</v>
      </c>
      <c r="CB6" s="34">
        <f>IF(CB7="",NA(),CB7)</f>
        <v>636.82000000000005</v>
      </c>
      <c r="CC6" s="34">
        <f t="shared" ref="CC6:CK6" si="9">IF(CC7="",NA(),CC7)</f>
        <v>716.58</v>
      </c>
      <c r="CD6" s="34">
        <f t="shared" si="9"/>
        <v>877.63</v>
      </c>
      <c r="CE6" s="34">
        <f t="shared" si="9"/>
        <v>236.46</v>
      </c>
      <c r="CF6" s="34">
        <f t="shared" si="9"/>
        <v>181.63</v>
      </c>
      <c r="CG6" s="34">
        <f t="shared" si="9"/>
        <v>634.67999999999995</v>
      </c>
      <c r="CH6" s="34">
        <f t="shared" si="9"/>
        <v>471.79</v>
      </c>
      <c r="CI6" s="34">
        <f t="shared" si="9"/>
        <v>468.36</v>
      </c>
      <c r="CJ6" s="34">
        <f t="shared" si="9"/>
        <v>479.21</v>
      </c>
      <c r="CK6" s="34">
        <f t="shared" si="9"/>
        <v>451.49</v>
      </c>
      <c r="CL6" s="33" t="str">
        <f>IF(CL7="","",IF(CL7="-","【-】","【"&amp;SUBSTITUTE(TEXT(CL7,"#,##0.00"),"-","△")&amp;"】"))</f>
        <v>【460.50】</v>
      </c>
      <c r="CM6" s="34">
        <f>IF(CM7="",NA(),CM7)</f>
        <v>68.75</v>
      </c>
      <c r="CN6" s="34">
        <f t="shared" ref="CN6:CV6" si="10">IF(CN7="",NA(),CN7)</f>
        <v>62.5</v>
      </c>
      <c r="CO6" s="34">
        <f t="shared" si="10"/>
        <v>56.25</v>
      </c>
      <c r="CP6" s="34">
        <f t="shared" si="10"/>
        <v>59.38</v>
      </c>
      <c r="CQ6" s="34">
        <f t="shared" si="10"/>
        <v>53.13</v>
      </c>
      <c r="CR6" s="34">
        <f t="shared" si="10"/>
        <v>43.91</v>
      </c>
      <c r="CS6" s="34">
        <f t="shared" si="10"/>
        <v>56.52</v>
      </c>
      <c r="CT6" s="34">
        <f t="shared" si="10"/>
        <v>53.97</v>
      </c>
      <c r="CU6" s="34">
        <f t="shared" si="10"/>
        <v>40.53</v>
      </c>
      <c r="CV6" s="34">
        <f t="shared" si="10"/>
        <v>40.67</v>
      </c>
      <c r="CW6" s="33" t="str">
        <f>IF(CW7="","",IF(CW7="-","【-】","【"&amp;SUBSTITUTE(TEXT(CW7,"#,##0.00"),"-","△")&amp;"】"))</f>
        <v>【38.88】</v>
      </c>
      <c r="CX6" s="34">
        <f>IF(CX7="",NA(),CX7)</f>
        <v>96</v>
      </c>
      <c r="CY6" s="34">
        <f t="shared" ref="CY6:DG6" si="11">IF(CY7="",NA(),CY7)</f>
        <v>94.2</v>
      </c>
      <c r="CZ6" s="34">
        <f t="shared" si="11"/>
        <v>100</v>
      </c>
      <c r="DA6" s="34">
        <f t="shared" si="11"/>
        <v>95.45</v>
      </c>
      <c r="DB6" s="34">
        <f t="shared" si="11"/>
        <v>95.45</v>
      </c>
      <c r="DC6" s="34">
        <f t="shared" si="11"/>
        <v>86.66</v>
      </c>
      <c r="DD6" s="34">
        <f t="shared" si="11"/>
        <v>91.27</v>
      </c>
      <c r="DE6" s="34">
        <f t="shared" si="11"/>
        <v>92.01</v>
      </c>
      <c r="DF6" s="34">
        <f t="shared" si="11"/>
        <v>90.28</v>
      </c>
      <c r="DG6" s="34">
        <f t="shared" si="11"/>
        <v>89.47</v>
      </c>
      <c r="DH6" s="33" t="str">
        <f>IF(DH7="","",IF(DH7="-","【-】","【"&amp;SUBSTITUTE(TEXT(DH7,"#,##0.00"),"-","△")&amp;"】"))</f>
        <v>【88.63】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3">
        <f t="shared" si="14"/>
        <v>0</v>
      </c>
      <c r="EK6" s="33">
        <f t="shared" si="14"/>
        <v>0</v>
      </c>
      <c r="EL6" s="33">
        <f t="shared" si="14"/>
        <v>0</v>
      </c>
      <c r="EM6" s="34">
        <f t="shared" si="14"/>
        <v>0.02</v>
      </c>
      <c r="EN6" s="33">
        <f t="shared" si="14"/>
        <v>0</v>
      </c>
      <c r="EO6" s="33" t="str">
        <f>IF(EO7="","",IF(EO7="-","【-】","【"&amp;SUBSTITUTE(TEXT(EO7,"#,##0.00"),"-","△")&amp;"】"))</f>
        <v>【0.00】</v>
      </c>
    </row>
    <row r="7" spans="1:145" s="35" customFormat="1" x14ac:dyDescent="0.15">
      <c r="A7" s="27"/>
      <c r="B7" s="36">
        <v>2017</v>
      </c>
      <c r="C7" s="36">
        <v>314030</v>
      </c>
      <c r="D7" s="36">
        <v>47</v>
      </c>
      <c r="E7" s="36">
        <v>17</v>
      </c>
      <c r="F7" s="36">
        <v>7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2.21</v>
      </c>
      <c r="Q7" s="37">
        <v>100</v>
      </c>
      <c r="R7" s="37">
        <v>3207</v>
      </c>
      <c r="S7" s="37">
        <v>3024</v>
      </c>
      <c r="T7" s="37">
        <v>124.52</v>
      </c>
      <c r="U7" s="37">
        <v>24.29</v>
      </c>
      <c r="V7" s="37">
        <v>66</v>
      </c>
      <c r="W7" s="37">
        <v>0.08</v>
      </c>
      <c r="X7" s="37">
        <v>825</v>
      </c>
      <c r="Y7" s="37">
        <v>59.73</v>
      </c>
      <c r="Z7" s="37">
        <v>54.87</v>
      </c>
      <c r="AA7" s="37">
        <v>50.69</v>
      </c>
      <c r="AB7" s="37">
        <v>58.54</v>
      </c>
      <c r="AC7" s="37">
        <v>89.22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5602.29</v>
      </c>
      <c r="BG7" s="37">
        <v>5213.66</v>
      </c>
      <c r="BH7" s="37">
        <v>4991.0200000000004</v>
      </c>
      <c r="BI7" s="37">
        <v>0</v>
      </c>
      <c r="BJ7" s="37">
        <v>0</v>
      </c>
      <c r="BK7" s="37">
        <v>1364.98</v>
      </c>
      <c r="BL7" s="37">
        <v>1239.21</v>
      </c>
      <c r="BM7" s="37">
        <v>1196.58</v>
      </c>
      <c r="BN7" s="37">
        <v>776.75</v>
      </c>
      <c r="BO7" s="37">
        <v>438.26</v>
      </c>
      <c r="BP7" s="37">
        <v>520.82000000000005</v>
      </c>
      <c r="BQ7" s="37">
        <v>16.63</v>
      </c>
      <c r="BR7" s="37">
        <v>16.510000000000002</v>
      </c>
      <c r="BS7" s="37">
        <v>15.18</v>
      </c>
      <c r="BT7" s="37">
        <v>54.38</v>
      </c>
      <c r="BU7" s="37">
        <v>74.41</v>
      </c>
      <c r="BV7" s="37">
        <v>24.22</v>
      </c>
      <c r="BW7" s="37">
        <v>38.14</v>
      </c>
      <c r="BX7" s="37">
        <v>38.28</v>
      </c>
      <c r="BY7" s="37">
        <v>38.49</v>
      </c>
      <c r="BZ7" s="37">
        <v>39.86</v>
      </c>
      <c r="CA7" s="37">
        <v>38.78</v>
      </c>
      <c r="CB7" s="37">
        <v>636.82000000000005</v>
      </c>
      <c r="CC7" s="37">
        <v>716.58</v>
      </c>
      <c r="CD7" s="37">
        <v>877.63</v>
      </c>
      <c r="CE7" s="37">
        <v>236.46</v>
      </c>
      <c r="CF7" s="37">
        <v>181.63</v>
      </c>
      <c r="CG7" s="37">
        <v>634.67999999999995</v>
      </c>
      <c r="CH7" s="37">
        <v>471.79</v>
      </c>
      <c r="CI7" s="37">
        <v>468.36</v>
      </c>
      <c r="CJ7" s="37">
        <v>479.21</v>
      </c>
      <c r="CK7" s="37">
        <v>451.49</v>
      </c>
      <c r="CL7" s="37">
        <v>460.5</v>
      </c>
      <c r="CM7" s="37">
        <v>68.75</v>
      </c>
      <c r="CN7" s="37">
        <v>62.5</v>
      </c>
      <c r="CO7" s="37">
        <v>56.25</v>
      </c>
      <c r="CP7" s="37">
        <v>59.38</v>
      </c>
      <c r="CQ7" s="37">
        <v>53.13</v>
      </c>
      <c r="CR7" s="37">
        <v>43.91</v>
      </c>
      <c r="CS7" s="37">
        <v>56.52</v>
      </c>
      <c r="CT7" s="37">
        <v>53.97</v>
      </c>
      <c r="CU7" s="37">
        <v>40.53</v>
      </c>
      <c r="CV7" s="37">
        <v>40.67</v>
      </c>
      <c r="CW7" s="37">
        <v>38.880000000000003</v>
      </c>
      <c r="CX7" s="37">
        <v>96</v>
      </c>
      <c r="CY7" s="37">
        <v>94.2</v>
      </c>
      <c r="CZ7" s="37">
        <v>100</v>
      </c>
      <c r="DA7" s="37">
        <v>95.45</v>
      </c>
      <c r="DB7" s="37">
        <v>95.45</v>
      </c>
      <c r="DC7" s="37">
        <v>86.66</v>
      </c>
      <c r="DD7" s="37">
        <v>91.27</v>
      </c>
      <c r="DE7" s="37">
        <v>92.01</v>
      </c>
      <c r="DF7" s="37">
        <v>90.28</v>
      </c>
      <c r="DG7" s="37">
        <v>89.47</v>
      </c>
      <c r="DH7" s="37">
        <v>88.63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</v>
      </c>
      <c r="EK7" s="37">
        <v>0</v>
      </c>
      <c r="EL7" s="37">
        <v>0</v>
      </c>
      <c r="EM7" s="37">
        <v>0.02</v>
      </c>
      <c r="EN7" s="37">
        <v>0</v>
      </c>
      <c r="EO7" s="37">
        <v>0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2019-01-30T09:41:59Z</cp:lastPrinted>
  <dcterms:created xsi:type="dcterms:W3CDTF">2018-12-03T09:35:28Z</dcterms:created>
  <dcterms:modified xsi:type="dcterms:W3CDTF">2019-01-30T09:42:01Z</dcterms:modified>
  <cp:category/>
</cp:coreProperties>
</file>