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2063\Desktop\【経営比較分析表】2017_314021_47_1718\"/>
    </mc:Choice>
  </mc:AlternateContent>
  <workbookProtection workbookAlgorithmName="SHA-512" workbookHashValue="QjN3aj5Mqo8MpH6B5wGXSB6LSe1jzHy/6WyZvg/QpoN9f1vjhUPhSNXXA6DNYB6ZDHSXHQ9fdH1/lIBfyuWhnQ==" workbookSaltValue="V+FBmb944UNIHliPOdz8sQ==" workbookSpinCount="100000" lockStructure="1"/>
  <bookViews>
    <workbookView xWindow="0" yWindow="0" windowWidth="15360" windowHeight="7635"/>
  </bookViews>
  <sheets>
    <sheet name="法非適用_下水道事業" sheetId="4" r:id="rId1"/>
    <sheet name="データ" sheetId="5" state="hidden" r:id="rId2"/>
  </sheets>
  <calcPr calcId="152511" iterate="1" iterateCount="1" iterateDelta="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AT10" i="4"/>
  <c r="AL10" i="4"/>
  <c r="AD10" i="4"/>
  <c r="P10" i="4"/>
  <c r="I10" i="4"/>
  <c r="B10" i="4"/>
  <c r="AT8" i="4"/>
  <c r="AL8" i="4"/>
  <c r="P8" i="4"/>
  <c r="I8" i="4"/>
  <c r="C10" i="5" l="1"/>
  <c r="D10" i="5"/>
  <c r="E10" i="5"/>
  <c r="B10" i="5"/>
</calcChain>
</file>

<file path=xl/sharedStrings.xml><?xml version="1.0" encoding="utf-8"?>
<sst xmlns="http://schemas.openxmlformats.org/spreadsheetml/2006/main" count="240" uniqueCount="125">
  <si>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</si>
  <si>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</si>
  <si>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</si>
  <si>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</si>
  <si>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</si>
  <si>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</si>
  <si>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</si>
  <si>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</si>
  <si>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</si>
  <si>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</si>
  <si>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</si>
  <si>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</si>
  <si>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</si>
  <si>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</si>
  <si>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</si>
  <si>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</si>
  <si>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</si>
  <si>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</si>
  <si>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</si>
  <si>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</si>
  <si>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</si>
  <si>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</si>
  <si>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</si>
  <si>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</si>
  <si>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</si>
  <si>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</si>
  <si>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</si>
  <si>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</si>
  <si>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</si>
  <si>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</si>
  <si>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</si>
  <si>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</si>
  <si>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</si>
  <si>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</si>
  <si>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</si>
  <si>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</si>
  <si>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</si>
  <si>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</si>
  <si>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</si>
  <si>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</si>
  <si>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</si>
  <si>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</si>
  <si>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</si>
  <si>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</si>
  <si>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</si>
  <si>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</si>
  <si>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</si>
  <si>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</si>
  <si>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</si>
  <si>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</si>
  <si>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</si>
  <si>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</si>
  <si>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</si>
  <si>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</si>
  <si>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</si>
  <si>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</si>
  <si>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</si>
  <si>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</si>
  <si>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</si>
  <si>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</si>
  <si>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</si>
  <si>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</si>
  <si>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</si>
  <si>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</si>
  <si>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</si>
  <si>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</si>
  <si>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</si>
  <si>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</si>
  <si>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</si>
  <si>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</si>
  <si>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</si>
  <si>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</si>
  <si>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</si>
  <si>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</si>
  <si>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</si>
  <si>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</si>
  <si>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</si>
  <si>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</si>
  <si>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</si>
  <si>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</si>
  <si>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</si>
  <si>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</si>
  <si>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</si>
  <si>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</si>
  <si>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</si>
  <si>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</si>
  <si>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</si>
  <si>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</si>
  <si>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</si>
  <si>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</si>
  <si>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</si>
  <si>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</si>
  <si>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</si>
  <si>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</si>
  <si>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</si>
  <si>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</si>
  <si>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</si>
  <si>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</si>
  <si>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</si>
  <si>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</si>
  <si>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</si>
  <si>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</si>
  <si>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</si>
  <si>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</si>
  <si>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</si>
  <si>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</si>
  <si>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</si>
  <si>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</si>
  <si>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</si>
  <si>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鳥取県　日野町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</si>
  <si>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</si>
  <si>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</si>
  <si>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</si>
  <si>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</si>
  <si>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</si>
  <si>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</si>
  <si>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</si>
  <si>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</si>
  <si>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</si>
  <si>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</si>
  <si>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</si>
  <si>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</si>
  <si>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収益的収支比率は100％となっており健全な経営である。使用料以外の収入は一般会計繰入金であるため料金改定による増収等の経営改善を行う必要がある。経営比率は100％となり、健全な会計ではあるが引き続き100％を維持するための努力が必要である。汚水原価は類似団体の平均値より下回ったが、維持管理費の削減や接続率向上が急務である。水洗化率は類似団体の平均値より下回っており新規接続の推進が必要であるが、非接続世帯は独居高齢者が多く接続率が伸びない状況であり、接続支援金等の施策が必要である。企業債については、近年事業を実施していないため減少しているが、5年後には、処理区統合及び施設老朽化による改築が必要になることから起債が増加することが懸念される。</t>
    <rPh sb="0" eb="2">
      <t>シュウエキ</t>
    </rPh>
    <rPh sb="2" eb="3">
      <t>テキ</t>
    </rPh>
    <rPh sb="3" eb="5">
      <t>シュウシ</t>
    </rPh>
    <rPh sb="5" eb="7">
      <t>ヒリツ</t>
    </rPh>
    <rPh sb="18" eb="20">
      <t>ケンゼン</t>
    </rPh>
    <rPh sb="21" eb="23">
      <t>ケイエイ</t>
    </rPh>
    <rPh sb="27" eb="30">
      <t>シヨウリョウ</t>
    </rPh>
    <rPh sb="30" eb="32">
      <t>イガイ</t>
    </rPh>
    <rPh sb="33" eb="35">
      <t>シュウニュウ</t>
    </rPh>
    <rPh sb="36" eb="38">
      <t>イッパン</t>
    </rPh>
    <rPh sb="38" eb="40">
      <t>カイケイ</t>
    </rPh>
    <rPh sb="40" eb="42">
      <t>クリイレ</t>
    </rPh>
    <rPh sb="42" eb="43">
      <t>キン</t>
    </rPh>
    <rPh sb="48" eb="50">
      <t>リョウキン</t>
    </rPh>
    <rPh sb="50" eb="52">
      <t>カイテイ</t>
    </rPh>
    <rPh sb="55" eb="57">
      <t>ゾウシュウ</t>
    </rPh>
    <rPh sb="57" eb="58">
      <t>ナド</t>
    </rPh>
    <rPh sb="59" eb="61">
      <t>ケイエイ</t>
    </rPh>
    <rPh sb="61" eb="63">
      <t>カイゼン</t>
    </rPh>
    <rPh sb="64" eb="65">
      <t>オコナ</t>
    </rPh>
    <rPh sb="66" eb="68">
      <t>ヒツヨウ</t>
    </rPh>
    <rPh sb="72" eb="74">
      <t>ケイエイ</t>
    </rPh>
    <rPh sb="74" eb="76">
      <t>ヒリツ</t>
    </rPh>
    <rPh sb="85" eb="87">
      <t>ケンゼン</t>
    </rPh>
    <rPh sb="88" eb="90">
      <t>カイケイ</t>
    </rPh>
    <rPh sb="95" eb="96">
      <t>ヒ</t>
    </rPh>
    <rPh sb="97" eb="98">
      <t>ツヅ</t>
    </rPh>
    <rPh sb="104" eb="106">
      <t>イジ</t>
    </rPh>
    <rPh sb="111" eb="113">
      <t>ドリョク</t>
    </rPh>
    <rPh sb="114" eb="116">
      <t>ヒツヨウ</t>
    </rPh>
    <rPh sb="120" eb="122">
      <t>オスイ</t>
    </rPh>
    <rPh sb="122" eb="124">
      <t>ゲンカ</t>
    </rPh>
    <rPh sb="125" eb="127">
      <t>ルイジ</t>
    </rPh>
    <rPh sb="127" eb="129">
      <t>ダンタイ</t>
    </rPh>
    <rPh sb="130" eb="133">
      <t>ヘイキンチ</t>
    </rPh>
    <rPh sb="135" eb="137">
      <t>シタマワ</t>
    </rPh>
    <rPh sb="141" eb="143">
      <t>イジ</t>
    </rPh>
    <rPh sb="143" eb="145">
      <t>カンリ</t>
    </rPh>
    <rPh sb="145" eb="146">
      <t>ヒ</t>
    </rPh>
    <rPh sb="147" eb="149">
      <t>サクゲン</t>
    </rPh>
    <rPh sb="150" eb="152">
      <t>セツゾク</t>
    </rPh>
    <rPh sb="152" eb="153">
      <t>リツ</t>
    </rPh>
    <rPh sb="153" eb="155">
      <t>コウジョウ</t>
    </rPh>
    <rPh sb="156" eb="158">
      <t>キュウム</t>
    </rPh>
    <rPh sb="162" eb="165">
      <t>スイセンカ</t>
    </rPh>
    <rPh sb="165" eb="166">
      <t>リツ</t>
    </rPh>
    <rPh sb="167" eb="169">
      <t>ルイジ</t>
    </rPh>
    <rPh sb="169" eb="171">
      <t>ダンタイ</t>
    </rPh>
    <rPh sb="172" eb="175">
      <t>ヘイキンチ</t>
    </rPh>
    <rPh sb="177" eb="179">
      <t>シタマワ</t>
    </rPh>
    <rPh sb="183" eb="185">
      <t>シンキ</t>
    </rPh>
    <rPh sb="185" eb="187">
      <t>セツゾク</t>
    </rPh>
    <rPh sb="188" eb="190">
      <t>スイシン</t>
    </rPh>
    <rPh sb="191" eb="193">
      <t>ヒツヨウ</t>
    </rPh>
    <rPh sb="198" eb="199">
      <t>ヒ</t>
    </rPh>
    <rPh sb="199" eb="201">
      <t>セツゾク</t>
    </rPh>
    <rPh sb="201" eb="203">
      <t>セタイ</t>
    </rPh>
    <rPh sb="204" eb="206">
      <t>ドッキョ</t>
    </rPh>
    <rPh sb="212" eb="214">
      <t>セツゾク</t>
    </rPh>
    <rPh sb="214" eb="215">
      <t>リツ</t>
    </rPh>
    <rPh sb="216" eb="217">
      <t>ノ</t>
    </rPh>
    <rPh sb="220" eb="222">
      <t>ジョウキョウ</t>
    </rPh>
    <rPh sb="226" eb="228">
      <t>セツゾク</t>
    </rPh>
    <rPh sb="228" eb="231">
      <t>シエンキン</t>
    </rPh>
    <rPh sb="231" eb="232">
      <t>ナド</t>
    </rPh>
    <phoneticPr fontId="4"/>
  </si>
  <si>
    <t>供用開始から約20年が経過し3処理区の施設老朽化が進んでいる。2処理区については近隣であるため処理区統合を進めるとともに統合後の処理場改築を検討する必要がある。処理区の整備は完了していることから維持管理及び老朽化施設の改築を計画的に行う必要がある。</t>
    <rPh sb="0" eb="2">
      <t>キョウヨウ</t>
    </rPh>
    <rPh sb="2" eb="4">
      <t>カイシ</t>
    </rPh>
    <rPh sb="6" eb="7">
      <t>ヤク</t>
    </rPh>
    <rPh sb="9" eb="10">
      <t>ネン</t>
    </rPh>
    <rPh sb="11" eb="13">
      <t>ケイカ</t>
    </rPh>
    <rPh sb="15" eb="17">
      <t>ショリ</t>
    </rPh>
    <rPh sb="17" eb="18">
      <t>ク</t>
    </rPh>
    <rPh sb="19" eb="21">
      <t>シセツ</t>
    </rPh>
    <rPh sb="21" eb="24">
      <t>ロウキュウカ</t>
    </rPh>
    <rPh sb="25" eb="26">
      <t>スス</t>
    </rPh>
    <rPh sb="32" eb="34">
      <t>ショリ</t>
    </rPh>
    <rPh sb="34" eb="35">
      <t>ク</t>
    </rPh>
    <rPh sb="40" eb="42">
      <t>キンリン</t>
    </rPh>
    <rPh sb="47" eb="49">
      <t>ショリ</t>
    </rPh>
    <rPh sb="49" eb="50">
      <t>ク</t>
    </rPh>
    <rPh sb="50" eb="52">
      <t>トウゴウ</t>
    </rPh>
    <rPh sb="53" eb="54">
      <t>スス</t>
    </rPh>
    <rPh sb="60" eb="62">
      <t>トウゴウ</t>
    </rPh>
    <rPh sb="62" eb="63">
      <t>ゴ</t>
    </rPh>
    <rPh sb="64" eb="67">
      <t>ショリジョウ</t>
    </rPh>
    <rPh sb="67" eb="69">
      <t>カイチク</t>
    </rPh>
    <rPh sb="70" eb="72">
      <t>ケントウ</t>
    </rPh>
    <rPh sb="74" eb="76">
      <t>ヒツヨウ</t>
    </rPh>
    <rPh sb="80" eb="82">
      <t>ショリ</t>
    </rPh>
    <rPh sb="82" eb="83">
      <t>ク</t>
    </rPh>
    <rPh sb="84" eb="86">
      <t>セイビ</t>
    </rPh>
    <rPh sb="87" eb="89">
      <t>カンリョウ</t>
    </rPh>
    <rPh sb="97" eb="99">
      <t>イジ</t>
    </rPh>
    <rPh sb="99" eb="101">
      <t>カンリ</t>
    </rPh>
    <rPh sb="101" eb="102">
      <t>オヨ</t>
    </rPh>
    <rPh sb="103" eb="106">
      <t>ロウキュウカ</t>
    </rPh>
    <rPh sb="106" eb="108">
      <t>シセツ</t>
    </rPh>
    <rPh sb="109" eb="111">
      <t>カイチク</t>
    </rPh>
    <rPh sb="112" eb="114">
      <t>ケイカク</t>
    </rPh>
    <rPh sb="114" eb="115">
      <t>テキ</t>
    </rPh>
    <rPh sb="116" eb="117">
      <t>オコナ</t>
    </rPh>
    <rPh sb="118" eb="120">
      <t>ヒツヨウ</t>
    </rPh>
    <phoneticPr fontId="4"/>
  </si>
  <si>
    <t>整備計画は完了しているため適正な維持管理を行っているが、供用開始から20年が経過しており施設老朽化が問題となっている。財源である使用料は人口減少により今後の増加が見込まれないことから経費削減や計画的な施設改築が必要である。また、使用料については増額改定を行う必要がある。町内に３処理区があり、２処理区は近隣であるため処理区統合に向けて検討していく。今後も安定的な経営を行うため中長期の視点による経営戦略に基づき事業実施を行い詳細な財政状況を把握する必要があることから公営企業会計の導入を推進していく。</t>
    <rPh sb="0" eb="2">
      <t>セイビ</t>
    </rPh>
    <rPh sb="2" eb="4">
      <t>ケイカク</t>
    </rPh>
    <rPh sb="5" eb="7">
      <t>カンリョウ</t>
    </rPh>
    <rPh sb="13" eb="15">
      <t>テキセイ</t>
    </rPh>
    <rPh sb="16" eb="18">
      <t>イジ</t>
    </rPh>
    <rPh sb="18" eb="20">
      <t>カンリ</t>
    </rPh>
    <rPh sb="21" eb="22">
      <t>オコナ</t>
    </rPh>
    <rPh sb="28" eb="30">
      <t>キョウヨウ</t>
    </rPh>
    <rPh sb="30" eb="32">
      <t>カイシ</t>
    </rPh>
    <rPh sb="36" eb="37">
      <t>ネン</t>
    </rPh>
    <rPh sb="38" eb="40">
      <t>ケイカ</t>
    </rPh>
    <rPh sb="44" eb="46">
      <t>シセツ</t>
    </rPh>
    <rPh sb="46" eb="49">
      <t>ロウキュウカ</t>
    </rPh>
    <rPh sb="50" eb="52">
      <t>モンダイ</t>
    </rPh>
    <rPh sb="59" eb="61">
      <t>ザイゲン</t>
    </rPh>
    <rPh sb="64" eb="67">
      <t>シヨウリョウ</t>
    </rPh>
    <rPh sb="68" eb="70">
      <t>ジンコウ</t>
    </rPh>
    <rPh sb="70" eb="72">
      <t>ゲンショウ</t>
    </rPh>
    <rPh sb="75" eb="77">
      <t>コンゴ</t>
    </rPh>
    <rPh sb="78" eb="80">
      <t>ゾウカ</t>
    </rPh>
    <rPh sb="81" eb="83">
      <t>ミコ</t>
    </rPh>
    <rPh sb="91" eb="93">
      <t>ケイヒ</t>
    </rPh>
    <rPh sb="93" eb="95">
      <t>サクゲン</t>
    </rPh>
    <rPh sb="96" eb="99">
      <t>ケイカクテキ</t>
    </rPh>
    <rPh sb="100" eb="102">
      <t>シセツ</t>
    </rPh>
    <rPh sb="102" eb="104">
      <t>カイチク</t>
    </rPh>
    <rPh sb="105" eb="107">
      <t>ヒツヨウ</t>
    </rPh>
    <rPh sb="114" eb="117">
      <t>シヨウリョウ</t>
    </rPh>
    <rPh sb="122" eb="124">
      <t>ゾウガク</t>
    </rPh>
    <rPh sb="124" eb="126">
      <t>カイテイ</t>
    </rPh>
    <rPh sb="127" eb="128">
      <t>オコナ</t>
    </rPh>
    <rPh sb="129" eb="131">
      <t>ヒツヨウ</t>
    </rPh>
    <rPh sb="135" eb="137">
      <t>チョウナイ</t>
    </rPh>
    <rPh sb="139" eb="141">
      <t>ショリ</t>
    </rPh>
    <rPh sb="141" eb="142">
      <t>ク</t>
    </rPh>
    <rPh sb="147" eb="149">
      <t>ショリ</t>
    </rPh>
    <rPh sb="149" eb="150">
      <t>ク</t>
    </rPh>
    <rPh sb="151" eb="153">
      <t>キンリン</t>
    </rPh>
    <rPh sb="158" eb="160">
      <t>ショリ</t>
    </rPh>
    <rPh sb="160" eb="161">
      <t>ク</t>
    </rPh>
    <rPh sb="161" eb="163">
      <t>トウゴウ</t>
    </rPh>
    <rPh sb="164" eb="165">
      <t>ム</t>
    </rPh>
    <rPh sb="167" eb="169">
      <t>ケントウ</t>
    </rPh>
    <rPh sb="174" eb="176">
      <t>コンゴ</t>
    </rPh>
    <rPh sb="177" eb="179">
      <t>アンテイ</t>
    </rPh>
    <rPh sb="179" eb="180">
      <t>テキ</t>
    </rPh>
    <rPh sb="181" eb="183">
      <t>ケイエイ</t>
    </rPh>
    <rPh sb="184" eb="185">
      <t>オコナ</t>
    </rPh>
    <rPh sb="188" eb="191">
      <t>チュウチョウキ</t>
    </rPh>
    <rPh sb="192" eb="194">
      <t>シテン</t>
    </rPh>
    <rPh sb="197" eb="199">
      <t>ケイエイ</t>
    </rPh>
    <rPh sb="199" eb="201">
      <t>センリャク</t>
    </rPh>
    <rPh sb="202" eb="203">
      <t>モト</t>
    </rPh>
    <rPh sb="205" eb="207">
      <t>ジギョウ</t>
    </rPh>
    <rPh sb="207" eb="209">
      <t>ジッシ</t>
    </rPh>
    <rPh sb="210" eb="211">
      <t>オコナ</t>
    </rPh>
    <rPh sb="212" eb="214">
      <t>ショウサイ</t>
    </rPh>
    <rPh sb="215" eb="217">
      <t>ザイセイ</t>
    </rPh>
    <rPh sb="217" eb="219">
      <t>ジョウキョウ</t>
    </rPh>
    <rPh sb="220" eb="222">
      <t>ハアク</t>
    </rPh>
    <rPh sb="224" eb="226">
      <t>ヒツヨウ</t>
    </rPh>
    <rPh sb="233" eb="235">
      <t>コウエイ</t>
    </rPh>
    <rPh sb="235" eb="237">
      <t>キギョウ</t>
    </rPh>
    <rPh sb="237" eb="239">
      <t>カイケイ</t>
    </rPh>
    <rPh sb="240" eb="242">
      <t>ドウニュウ</t>
    </rPh>
    <rPh sb="243" eb="245">
      <t>スイシン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</si>
</sst>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DA93-4507-AB77-76F685C4359A}"/>
            </c:ext>
          </c:extLst>
        </c:ser>
        <c:dLbls>
          <c:showLegendKey val="0"/>
          <c:showVal val="0"/>
          <c:showCatName val="0"/>
          <c:showSerName val="0"/>
          <c:showPercent val="0"/>
          <c:showBubbleSize val="0"/>
        </c:dLbls>
        <c:gapWidth val="150"/>
        <c:axId val="393456432"/>
        <c:axId val="393456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0.03</c:v>
                </c:pt>
                <c:pt idx="1">
                  <c:v>0.02</c:v>
                </c:pt>
                <c:pt idx="2">
                  <c:v>0.01</c:v>
                </c:pt>
                <c:pt idx="3">
                  <c:v>2.0499999999999998</c:v>
                </c:pt>
                <c:pt idx="4">
                  <c:v>0.01</c:v>
                </c:pt>
              </c:numCache>
            </c:numRef>
          </c:val>
          <c:smooth val="0"/>
          <c:extLst xmlns:c16r2="http://schemas.microsoft.com/office/drawing/2015/06/chart">
            <c:ext xmlns:c16="http://schemas.microsoft.com/office/drawing/2014/chart" uri="{C3380CC4-5D6E-409C-BE32-E72D297353CC}">
              <c16:uniqueId val="{00000001-DA93-4507-AB77-76F685C4359A}"/>
            </c:ext>
          </c:extLst>
        </c:ser>
        <c:dLbls>
          <c:showLegendKey val="0"/>
          <c:showVal val="0"/>
          <c:showCatName val="0"/>
          <c:showSerName val="0"/>
          <c:showPercent val="0"/>
          <c:showBubbleSize val="0"/>
        </c:dLbls>
        <c:marker val="1"/>
        <c:smooth val="0"/>
        <c:axId val="393456432"/>
        <c:axId val="393456824"/>
      </c:lineChart>
      <c:dateAx>
        <c:axId val="393456432"/>
        <c:scaling>
          <c:orientation val="minMax"/>
        </c:scaling>
        <c:delete val="1"/>
        <c:axPos val="b"/>
        <c:numFmt formatCode="ge" sourceLinked="1"/>
        <c:majorTickMark val="none"/>
        <c:minorTickMark val="none"/>
        <c:tickLblPos val="none"/>
        <c:crossAx val="393456824"/>
        <c:crosses val="autoZero"/>
        <c:auto val="1"/>
        <c:lblOffset val="100"/>
        <c:baseTimeUnit val="years"/>
      </c:dateAx>
      <c:valAx>
        <c:axId val="393456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3456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35.130000000000003</c:v>
                </c:pt>
                <c:pt idx="1">
                  <c:v>35.340000000000003</c:v>
                </c:pt>
                <c:pt idx="2">
                  <c:v>35.340000000000003</c:v>
                </c:pt>
                <c:pt idx="3">
                  <c:v>35.340000000000003</c:v>
                </c:pt>
                <c:pt idx="4" formatCode="#,##0.00;&quot;△&quot;#,##0.00">
                  <c:v>0</c:v>
                </c:pt>
              </c:numCache>
            </c:numRef>
          </c:val>
          <c:extLst xmlns:c16r2="http://schemas.microsoft.com/office/drawing/2015/06/chart">
            <c:ext xmlns:c16="http://schemas.microsoft.com/office/drawing/2014/chart" uri="{C3380CC4-5D6E-409C-BE32-E72D297353CC}">
              <c16:uniqueId val="{00000000-E305-4B3C-916E-60BB62A0FD48}"/>
            </c:ext>
          </c:extLst>
        </c:ser>
        <c:dLbls>
          <c:showLegendKey val="0"/>
          <c:showVal val="0"/>
          <c:showCatName val="0"/>
          <c:showSerName val="0"/>
          <c:showPercent val="0"/>
          <c:showBubbleSize val="0"/>
        </c:dLbls>
        <c:gapWidth val="150"/>
        <c:axId val="394145520"/>
        <c:axId val="394145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53.78</c:v>
                </c:pt>
                <c:pt idx="1">
                  <c:v>53.24</c:v>
                </c:pt>
                <c:pt idx="2">
                  <c:v>52.31</c:v>
                </c:pt>
                <c:pt idx="3">
                  <c:v>60.65</c:v>
                </c:pt>
                <c:pt idx="4">
                  <c:v>51.75</c:v>
                </c:pt>
              </c:numCache>
            </c:numRef>
          </c:val>
          <c:smooth val="0"/>
          <c:extLst xmlns:c16r2="http://schemas.microsoft.com/office/drawing/2015/06/chart">
            <c:ext xmlns:c16="http://schemas.microsoft.com/office/drawing/2014/chart" uri="{C3380CC4-5D6E-409C-BE32-E72D297353CC}">
              <c16:uniqueId val="{00000001-E305-4B3C-916E-60BB62A0FD48}"/>
            </c:ext>
          </c:extLst>
        </c:ser>
        <c:dLbls>
          <c:showLegendKey val="0"/>
          <c:showVal val="0"/>
          <c:showCatName val="0"/>
          <c:showSerName val="0"/>
          <c:showPercent val="0"/>
          <c:showBubbleSize val="0"/>
        </c:dLbls>
        <c:marker val="1"/>
        <c:smooth val="0"/>
        <c:axId val="394145520"/>
        <c:axId val="394145912"/>
      </c:lineChart>
      <c:dateAx>
        <c:axId val="394145520"/>
        <c:scaling>
          <c:orientation val="minMax"/>
        </c:scaling>
        <c:delete val="1"/>
        <c:axPos val="b"/>
        <c:numFmt formatCode="ge" sourceLinked="1"/>
        <c:majorTickMark val="none"/>
        <c:minorTickMark val="none"/>
        <c:tickLblPos val="none"/>
        <c:crossAx val="394145912"/>
        <c:crosses val="autoZero"/>
        <c:auto val="1"/>
        <c:lblOffset val="100"/>
        <c:baseTimeUnit val="years"/>
      </c:dateAx>
      <c:valAx>
        <c:axId val="394145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4145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77.92</c:v>
                </c:pt>
                <c:pt idx="1">
                  <c:v>80.150000000000006</c:v>
                </c:pt>
                <c:pt idx="2">
                  <c:v>82.23</c:v>
                </c:pt>
                <c:pt idx="3">
                  <c:v>81.489999999999995</c:v>
                </c:pt>
                <c:pt idx="4">
                  <c:v>83.93</c:v>
                </c:pt>
              </c:numCache>
            </c:numRef>
          </c:val>
          <c:extLst xmlns:c16r2="http://schemas.microsoft.com/office/drawing/2015/06/chart">
            <c:ext xmlns:c16="http://schemas.microsoft.com/office/drawing/2014/chart" uri="{C3380CC4-5D6E-409C-BE32-E72D297353CC}">
              <c16:uniqueId val="{00000000-331B-47DF-8BA1-C6005E631638}"/>
            </c:ext>
          </c:extLst>
        </c:ser>
        <c:dLbls>
          <c:showLegendKey val="0"/>
          <c:showVal val="0"/>
          <c:showCatName val="0"/>
          <c:showSerName val="0"/>
          <c:showPercent val="0"/>
          <c:showBubbleSize val="0"/>
        </c:dLbls>
        <c:gapWidth val="150"/>
        <c:axId val="394147088"/>
        <c:axId val="394147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84.06</c:v>
                </c:pt>
                <c:pt idx="1">
                  <c:v>84.07</c:v>
                </c:pt>
                <c:pt idx="2">
                  <c:v>84.32</c:v>
                </c:pt>
                <c:pt idx="3">
                  <c:v>84.58</c:v>
                </c:pt>
                <c:pt idx="4">
                  <c:v>84.84</c:v>
                </c:pt>
              </c:numCache>
            </c:numRef>
          </c:val>
          <c:smooth val="0"/>
          <c:extLst xmlns:c16r2="http://schemas.microsoft.com/office/drawing/2015/06/chart">
            <c:ext xmlns:c16="http://schemas.microsoft.com/office/drawing/2014/chart" uri="{C3380CC4-5D6E-409C-BE32-E72D297353CC}">
              <c16:uniqueId val="{00000001-331B-47DF-8BA1-C6005E631638}"/>
            </c:ext>
          </c:extLst>
        </c:ser>
        <c:dLbls>
          <c:showLegendKey val="0"/>
          <c:showVal val="0"/>
          <c:showCatName val="0"/>
          <c:showSerName val="0"/>
          <c:showPercent val="0"/>
          <c:showBubbleSize val="0"/>
        </c:dLbls>
        <c:marker val="1"/>
        <c:smooth val="0"/>
        <c:axId val="394147088"/>
        <c:axId val="394147480"/>
      </c:lineChart>
      <c:dateAx>
        <c:axId val="394147088"/>
        <c:scaling>
          <c:orientation val="minMax"/>
        </c:scaling>
        <c:delete val="1"/>
        <c:axPos val="b"/>
        <c:numFmt formatCode="ge" sourceLinked="1"/>
        <c:majorTickMark val="none"/>
        <c:minorTickMark val="none"/>
        <c:tickLblPos val="none"/>
        <c:crossAx val="394147480"/>
        <c:crosses val="autoZero"/>
        <c:auto val="1"/>
        <c:lblOffset val="100"/>
        <c:baseTimeUnit val="years"/>
      </c:dateAx>
      <c:valAx>
        <c:axId val="394147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4147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84.08</c:v>
                </c:pt>
                <c:pt idx="1">
                  <c:v>85.63</c:v>
                </c:pt>
                <c:pt idx="2">
                  <c:v>87.15</c:v>
                </c:pt>
                <c:pt idx="3">
                  <c:v>100</c:v>
                </c:pt>
                <c:pt idx="4">
                  <c:v>100</c:v>
                </c:pt>
              </c:numCache>
            </c:numRef>
          </c:val>
          <c:extLst xmlns:c16r2="http://schemas.microsoft.com/office/drawing/2015/06/chart">
            <c:ext xmlns:c16="http://schemas.microsoft.com/office/drawing/2014/chart" uri="{C3380CC4-5D6E-409C-BE32-E72D297353CC}">
              <c16:uniqueId val="{00000000-9D6C-4BAE-BD5A-BA95CA70D8A1}"/>
            </c:ext>
          </c:extLst>
        </c:ser>
        <c:dLbls>
          <c:showLegendKey val="0"/>
          <c:showVal val="0"/>
          <c:showCatName val="0"/>
          <c:showSerName val="0"/>
          <c:showPercent val="0"/>
          <c:showBubbleSize val="0"/>
        </c:dLbls>
        <c:gapWidth val="150"/>
        <c:axId val="393458000"/>
        <c:axId val="396361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D6C-4BAE-BD5A-BA95CA70D8A1}"/>
            </c:ext>
          </c:extLst>
        </c:ser>
        <c:dLbls>
          <c:showLegendKey val="0"/>
          <c:showVal val="0"/>
          <c:showCatName val="0"/>
          <c:showSerName val="0"/>
          <c:showPercent val="0"/>
          <c:showBubbleSize val="0"/>
        </c:dLbls>
        <c:marker val="1"/>
        <c:smooth val="0"/>
        <c:axId val="393458000"/>
        <c:axId val="396361768"/>
      </c:lineChart>
      <c:dateAx>
        <c:axId val="393458000"/>
        <c:scaling>
          <c:orientation val="minMax"/>
        </c:scaling>
        <c:delete val="1"/>
        <c:axPos val="b"/>
        <c:numFmt formatCode="ge" sourceLinked="1"/>
        <c:majorTickMark val="none"/>
        <c:minorTickMark val="none"/>
        <c:tickLblPos val="none"/>
        <c:crossAx val="396361768"/>
        <c:crosses val="autoZero"/>
        <c:auto val="1"/>
        <c:lblOffset val="100"/>
        <c:baseTimeUnit val="years"/>
      </c:dateAx>
      <c:valAx>
        <c:axId val="396361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3458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FCA-437A-86BB-BE71F5C412FA}"/>
            </c:ext>
          </c:extLst>
        </c:ser>
        <c:dLbls>
          <c:showLegendKey val="0"/>
          <c:showVal val="0"/>
          <c:showCatName val="0"/>
          <c:showSerName val="0"/>
          <c:showPercent val="0"/>
          <c:showBubbleSize val="0"/>
        </c:dLbls>
        <c:gapWidth val="150"/>
        <c:axId val="396362944"/>
        <c:axId val="396363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FCA-437A-86BB-BE71F5C412FA}"/>
            </c:ext>
          </c:extLst>
        </c:ser>
        <c:dLbls>
          <c:showLegendKey val="0"/>
          <c:showVal val="0"/>
          <c:showCatName val="0"/>
          <c:showSerName val="0"/>
          <c:showPercent val="0"/>
          <c:showBubbleSize val="0"/>
        </c:dLbls>
        <c:marker val="1"/>
        <c:smooth val="0"/>
        <c:axId val="396362944"/>
        <c:axId val="396363336"/>
      </c:lineChart>
      <c:dateAx>
        <c:axId val="396362944"/>
        <c:scaling>
          <c:orientation val="minMax"/>
        </c:scaling>
        <c:delete val="1"/>
        <c:axPos val="b"/>
        <c:numFmt formatCode="ge" sourceLinked="1"/>
        <c:majorTickMark val="none"/>
        <c:minorTickMark val="none"/>
        <c:tickLblPos val="none"/>
        <c:crossAx val="396363336"/>
        <c:crosses val="autoZero"/>
        <c:auto val="1"/>
        <c:lblOffset val="100"/>
        <c:baseTimeUnit val="years"/>
      </c:dateAx>
      <c:valAx>
        <c:axId val="396363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6362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A90-423C-BCFC-03247BA8F1A1}"/>
            </c:ext>
          </c:extLst>
        </c:ser>
        <c:dLbls>
          <c:showLegendKey val="0"/>
          <c:showVal val="0"/>
          <c:showCatName val="0"/>
          <c:showSerName val="0"/>
          <c:showPercent val="0"/>
          <c:showBubbleSize val="0"/>
        </c:dLbls>
        <c:gapWidth val="150"/>
        <c:axId val="396364512"/>
        <c:axId val="396364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A90-423C-BCFC-03247BA8F1A1}"/>
            </c:ext>
          </c:extLst>
        </c:ser>
        <c:dLbls>
          <c:showLegendKey val="0"/>
          <c:showVal val="0"/>
          <c:showCatName val="0"/>
          <c:showSerName val="0"/>
          <c:showPercent val="0"/>
          <c:showBubbleSize val="0"/>
        </c:dLbls>
        <c:marker val="1"/>
        <c:smooth val="0"/>
        <c:axId val="396364512"/>
        <c:axId val="396364904"/>
      </c:lineChart>
      <c:dateAx>
        <c:axId val="396364512"/>
        <c:scaling>
          <c:orientation val="minMax"/>
        </c:scaling>
        <c:delete val="1"/>
        <c:axPos val="b"/>
        <c:numFmt formatCode="ge" sourceLinked="1"/>
        <c:majorTickMark val="none"/>
        <c:minorTickMark val="none"/>
        <c:tickLblPos val="none"/>
        <c:crossAx val="396364904"/>
        <c:crosses val="autoZero"/>
        <c:auto val="1"/>
        <c:lblOffset val="100"/>
        <c:baseTimeUnit val="years"/>
      </c:dateAx>
      <c:valAx>
        <c:axId val="396364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6364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712-4F0D-BE8F-5E37EA5B4610}"/>
            </c:ext>
          </c:extLst>
        </c:ser>
        <c:dLbls>
          <c:showLegendKey val="0"/>
          <c:showVal val="0"/>
          <c:showCatName val="0"/>
          <c:showSerName val="0"/>
          <c:showPercent val="0"/>
          <c:showBubbleSize val="0"/>
        </c:dLbls>
        <c:gapWidth val="150"/>
        <c:axId val="393969296"/>
        <c:axId val="393969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712-4F0D-BE8F-5E37EA5B4610}"/>
            </c:ext>
          </c:extLst>
        </c:ser>
        <c:dLbls>
          <c:showLegendKey val="0"/>
          <c:showVal val="0"/>
          <c:showCatName val="0"/>
          <c:showSerName val="0"/>
          <c:showPercent val="0"/>
          <c:showBubbleSize val="0"/>
        </c:dLbls>
        <c:marker val="1"/>
        <c:smooth val="0"/>
        <c:axId val="393969296"/>
        <c:axId val="393969688"/>
      </c:lineChart>
      <c:dateAx>
        <c:axId val="393969296"/>
        <c:scaling>
          <c:orientation val="minMax"/>
        </c:scaling>
        <c:delete val="1"/>
        <c:axPos val="b"/>
        <c:numFmt formatCode="ge" sourceLinked="1"/>
        <c:majorTickMark val="none"/>
        <c:minorTickMark val="none"/>
        <c:tickLblPos val="none"/>
        <c:crossAx val="393969688"/>
        <c:crosses val="autoZero"/>
        <c:auto val="1"/>
        <c:lblOffset val="100"/>
        <c:baseTimeUnit val="years"/>
      </c:dateAx>
      <c:valAx>
        <c:axId val="393969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3969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02D-4E34-9CEA-04A9D83E7CD5}"/>
            </c:ext>
          </c:extLst>
        </c:ser>
        <c:dLbls>
          <c:showLegendKey val="0"/>
          <c:showVal val="0"/>
          <c:showCatName val="0"/>
          <c:showSerName val="0"/>
          <c:showPercent val="0"/>
          <c:showBubbleSize val="0"/>
        </c:dLbls>
        <c:gapWidth val="150"/>
        <c:axId val="393970864"/>
        <c:axId val="393971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02D-4E34-9CEA-04A9D83E7CD5}"/>
            </c:ext>
          </c:extLst>
        </c:ser>
        <c:dLbls>
          <c:showLegendKey val="0"/>
          <c:showVal val="0"/>
          <c:showCatName val="0"/>
          <c:showSerName val="0"/>
          <c:showPercent val="0"/>
          <c:showBubbleSize val="0"/>
        </c:dLbls>
        <c:marker val="1"/>
        <c:smooth val="0"/>
        <c:axId val="393970864"/>
        <c:axId val="393971256"/>
      </c:lineChart>
      <c:dateAx>
        <c:axId val="393970864"/>
        <c:scaling>
          <c:orientation val="minMax"/>
        </c:scaling>
        <c:delete val="1"/>
        <c:axPos val="b"/>
        <c:numFmt formatCode="ge" sourceLinked="1"/>
        <c:majorTickMark val="none"/>
        <c:minorTickMark val="none"/>
        <c:tickLblPos val="none"/>
        <c:crossAx val="393971256"/>
        <c:crosses val="autoZero"/>
        <c:auto val="1"/>
        <c:lblOffset val="100"/>
        <c:baseTimeUnit val="years"/>
      </c:dateAx>
      <c:valAx>
        <c:axId val="393971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3970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896.25</c:v>
                </c:pt>
                <c:pt idx="1">
                  <c:v>801.69</c:v>
                </c:pt>
                <c:pt idx="2" formatCode="#,##0.00;&quot;△&quot;#,##0.00">
                  <c:v>0</c:v>
                </c:pt>
                <c:pt idx="3">
                  <c:v>427.97</c:v>
                </c:pt>
                <c:pt idx="4" formatCode="#,##0.00;&quot;△&quot;#,##0.00">
                  <c:v>0</c:v>
                </c:pt>
              </c:numCache>
            </c:numRef>
          </c:val>
          <c:extLst xmlns:c16r2="http://schemas.microsoft.com/office/drawing/2015/06/chart">
            <c:ext xmlns:c16="http://schemas.microsoft.com/office/drawing/2014/chart" uri="{C3380CC4-5D6E-409C-BE32-E72D297353CC}">
              <c16:uniqueId val="{00000000-6607-4A5D-A910-3F8F163BB962}"/>
            </c:ext>
          </c:extLst>
        </c:ser>
        <c:dLbls>
          <c:showLegendKey val="0"/>
          <c:showVal val="0"/>
          <c:showCatName val="0"/>
          <c:showSerName val="0"/>
          <c:showPercent val="0"/>
          <c:showBubbleSize val="0"/>
        </c:dLbls>
        <c:gapWidth val="150"/>
        <c:axId val="393972432"/>
        <c:axId val="393972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1126.77</c:v>
                </c:pt>
                <c:pt idx="1">
                  <c:v>1044.8</c:v>
                </c:pt>
                <c:pt idx="2">
                  <c:v>1081.8</c:v>
                </c:pt>
                <c:pt idx="3">
                  <c:v>974.93</c:v>
                </c:pt>
                <c:pt idx="4">
                  <c:v>855.8</c:v>
                </c:pt>
              </c:numCache>
            </c:numRef>
          </c:val>
          <c:smooth val="0"/>
          <c:extLst xmlns:c16r2="http://schemas.microsoft.com/office/drawing/2015/06/chart">
            <c:ext xmlns:c16="http://schemas.microsoft.com/office/drawing/2014/chart" uri="{C3380CC4-5D6E-409C-BE32-E72D297353CC}">
              <c16:uniqueId val="{00000001-6607-4A5D-A910-3F8F163BB962}"/>
            </c:ext>
          </c:extLst>
        </c:ser>
        <c:dLbls>
          <c:showLegendKey val="0"/>
          <c:showVal val="0"/>
          <c:showCatName val="0"/>
          <c:showSerName val="0"/>
          <c:showPercent val="0"/>
          <c:showBubbleSize val="0"/>
        </c:dLbls>
        <c:marker val="1"/>
        <c:smooth val="0"/>
        <c:axId val="393972432"/>
        <c:axId val="393972824"/>
      </c:lineChart>
      <c:dateAx>
        <c:axId val="393972432"/>
        <c:scaling>
          <c:orientation val="minMax"/>
        </c:scaling>
        <c:delete val="1"/>
        <c:axPos val="b"/>
        <c:numFmt formatCode="ge" sourceLinked="1"/>
        <c:majorTickMark val="none"/>
        <c:minorTickMark val="none"/>
        <c:tickLblPos val="none"/>
        <c:crossAx val="393972824"/>
        <c:crosses val="autoZero"/>
        <c:auto val="1"/>
        <c:lblOffset val="100"/>
        <c:baseTimeUnit val="years"/>
      </c:dateAx>
      <c:valAx>
        <c:axId val="393972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3972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37.56</c:v>
                </c:pt>
                <c:pt idx="1">
                  <c:v>59.32</c:v>
                </c:pt>
                <c:pt idx="2">
                  <c:v>69.8</c:v>
                </c:pt>
                <c:pt idx="3">
                  <c:v>99.77</c:v>
                </c:pt>
                <c:pt idx="4">
                  <c:v>100</c:v>
                </c:pt>
              </c:numCache>
            </c:numRef>
          </c:val>
          <c:extLst xmlns:c16r2="http://schemas.microsoft.com/office/drawing/2015/06/chart">
            <c:ext xmlns:c16="http://schemas.microsoft.com/office/drawing/2014/chart" uri="{C3380CC4-5D6E-409C-BE32-E72D297353CC}">
              <c16:uniqueId val="{00000000-DE79-4AC9-A47B-7EA6EE2CC0CF}"/>
            </c:ext>
          </c:extLst>
        </c:ser>
        <c:dLbls>
          <c:showLegendKey val="0"/>
          <c:showVal val="0"/>
          <c:showCatName val="0"/>
          <c:showSerName val="0"/>
          <c:showPercent val="0"/>
          <c:showBubbleSize val="0"/>
        </c:dLbls>
        <c:gapWidth val="150"/>
        <c:axId val="393974000"/>
        <c:axId val="393974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50.9</c:v>
                </c:pt>
                <c:pt idx="1">
                  <c:v>50.82</c:v>
                </c:pt>
                <c:pt idx="2">
                  <c:v>52.19</c:v>
                </c:pt>
                <c:pt idx="3">
                  <c:v>55.32</c:v>
                </c:pt>
                <c:pt idx="4">
                  <c:v>59.8</c:v>
                </c:pt>
              </c:numCache>
            </c:numRef>
          </c:val>
          <c:smooth val="0"/>
          <c:extLst xmlns:c16r2="http://schemas.microsoft.com/office/drawing/2015/06/chart">
            <c:ext xmlns:c16="http://schemas.microsoft.com/office/drawing/2014/chart" uri="{C3380CC4-5D6E-409C-BE32-E72D297353CC}">
              <c16:uniqueId val="{00000001-DE79-4AC9-A47B-7EA6EE2CC0CF}"/>
            </c:ext>
          </c:extLst>
        </c:ser>
        <c:dLbls>
          <c:showLegendKey val="0"/>
          <c:showVal val="0"/>
          <c:showCatName val="0"/>
          <c:showSerName val="0"/>
          <c:showPercent val="0"/>
          <c:showBubbleSize val="0"/>
        </c:dLbls>
        <c:marker val="1"/>
        <c:smooth val="0"/>
        <c:axId val="393974000"/>
        <c:axId val="393974392"/>
      </c:lineChart>
      <c:dateAx>
        <c:axId val="393974000"/>
        <c:scaling>
          <c:orientation val="minMax"/>
        </c:scaling>
        <c:delete val="1"/>
        <c:axPos val="b"/>
        <c:numFmt formatCode="ge" sourceLinked="1"/>
        <c:majorTickMark val="none"/>
        <c:minorTickMark val="none"/>
        <c:tickLblPos val="none"/>
        <c:crossAx val="393974392"/>
        <c:crosses val="autoZero"/>
        <c:auto val="1"/>
        <c:lblOffset val="100"/>
        <c:baseTimeUnit val="years"/>
      </c:dateAx>
      <c:valAx>
        <c:axId val="393974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3974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584.94000000000005</c:v>
                </c:pt>
                <c:pt idx="1">
                  <c:v>378.49</c:v>
                </c:pt>
                <c:pt idx="2">
                  <c:v>337.86</c:v>
                </c:pt>
                <c:pt idx="3">
                  <c:v>234.77</c:v>
                </c:pt>
                <c:pt idx="4">
                  <c:v>230.8</c:v>
                </c:pt>
              </c:numCache>
            </c:numRef>
          </c:val>
          <c:extLst xmlns:c16r2="http://schemas.microsoft.com/office/drawing/2015/06/chart">
            <c:ext xmlns:c16="http://schemas.microsoft.com/office/drawing/2014/chart" uri="{C3380CC4-5D6E-409C-BE32-E72D297353CC}">
              <c16:uniqueId val="{00000000-3012-4DDE-BA45-772928CC8366}"/>
            </c:ext>
          </c:extLst>
        </c:ser>
        <c:dLbls>
          <c:showLegendKey val="0"/>
          <c:showVal val="0"/>
          <c:showCatName val="0"/>
          <c:showSerName val="0"/>
          <c:showPercent val="0"/>
          <c:showBubbleSize val="0"/>
        </c:dLbls>
        <c:gapWidth val="150"/>
        <c:axId val="393975568"/>
        <c:axId val="393975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293.27</c:v>
                </c:pt>
                <c:pt idx="1">
                  <c:v>300.52</c:v>
                </c:pt>
                <c:pt idx="2">
                  <c:v>296.14</c:v>
                </c:pt>
                <c:pt idx="3">
                  <c:v>283.17</c:v>
                </c:pt>
                <c:pt idx="4">
                  <c:v>263.76</c:v>
                </c:pt>
              </c:numCache>
            </c:numRef>
          </c:val>
          <c:smooth val="0"/>
          <c:extLst xmlns:c16r2="http://schemas.microsoft.com/office/drawing/2015/06/chart">
            <c:ext xmlns:c16="http://schemas.microsoft.com/office/drawing/2014/chart" uri="{C3380CC4-5D6E-409C-BE32-E72D297353CC}">
              <c16:uniqueId val="{00000001-3012-4DDE-BA45-772928CC8366}"/>
            </c:ext>
          </c:extLst>
        </c:ser>
        <c:dLbls>
          <c:showLegendKey val="0"/>
          <c:showVal val="0"/>
          <c:showCatName val="0"/>
          <c:showSerName val="0"/>
          <c:showPercent val="0"/>
          <c:showBubbleSize val="0"/>
        </c:dLbls>
        <c:marker val="1"/>
        <c:smooth val="0"/>
        <c:axId val="393975568"/>
        <c:axId val="393975960"/>
      </c:lineChart>
      <c:dateAx>
        <c:axId val="393975568"/>
        <c:scaling>
          <c:orientation val="minMax"/>
        </c:scaling>
        <c:delete val="1"/>
        <c:axPos val="b"/>
        <c:numFmt formatCode="ge" sourceLinked="1"/>
        <c:majorTickMark val="none"/>
        <c:minorTickMark val="none"/>
        <c:tickLblPos val="none"/>
        <c:crossAx val="393975960"/>
        <c:crosses val="autoZero"/>
        <c:auto val="1"/>
        <c:lblOffset val="100"/>
        <c:baseTimeUnit val="years"/>
      </c:dateAx>
      <c:valAx>
        <c:axId val="393975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3975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【814.89】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【255.52】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61" zoomScaleNormal="100" workbookViewId="0">
      <selection activeCell="AT93" sqref="AT9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鳥取県　日野町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農業集落排水</v>
      </c>
      <c r="Q8" s="71"/>
      <c r="R8" s="71"/>
      <c r="S8" s="71"/>
      <c r="T8" s="71"/>
      <c r="U8" s="71"/>
      <c r="V8" s="71"/>
      <c r="W8" s="71" t="str">
        <f>データ!L6</f>
        <v>F2</v>
      </c>
      <c r="X8" s="71"/>
      <c r="Y8" s="71"/>
      <c r="Z8" s="71"/>
      <c r="AA8" s="71"/>
      <c r="AB8" s="71"/>
      <c r="AC8" s="71"/>
      <c r="AD8" s="72" t="str">
        <f>データ!$M$6</f>
        <v>非設置</v>
      </c>
      <c r="AE8" s="72"/>
      <c r="AF8" s="72"/>
      <c r="AG8" s="72"/>
      <c r="AH8" s="72"/>
      <c r="AI8" s="72"/>
      <c r="AJ8" s="72"/>
      <c r="AK8" s="3"/>
      <c r="AL8" s="68">
        <f>データ!S6</f>
        <v>3253</v>
      </c>
      <c r="AM8" s="68"/>
      <c r="AN8" s="68"/>
      <c r="AO8" s="68"/>
      <c r="AP8" s="68"/>
      <c r="AQ8" s="68"/>
      <c r="AR8" s="68"/>
      <c r="AS8" s="68"/>
      <c r="AT8" s="67">
        <f>データ!T6</f>
        <v>133.97999999999999</v>
      </c>
      <c r="AU8" s="67"/>
      <c r="AV8" s="67"/>
      <c r="AW8" s="67"/>
      <c r="AX8" s="67"/>
      <c r="AY8" s="67"/>
      <c r="AZ8" s="67"/>
      <c r="BA8" s="67"/>
      <c r="BB8" s="67">
        <f>データ!U6</f>
        <v>24.28</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22.69</v>
      </c>
      <c r="Q10" s="67"/>
      <c r="R10" s="67"/>
      <c r="S10" s="67"/>
      <c r="T10" s="67"/>
      <c r="U10" s="67"/>
      <c r="V10" s="67"/>
      <c r="W10" s="67">
        <f>データ!Q6</f>
        <v>100</v>
      </c>
      <c r="X10" s="67"/>
      <c r="Y10" s="67"/>
      <c r="Z10" s="67"/>
      <c r="AA10" s="67"/>
      <c r="AB10" s="67"/>
      <c r="AC10" s="67"/>
      <c r="AD10" s="68">
        <f>データ!R6</f>
        <v>4050</v>
      </c>
      <c r="AE10" s="68"/>
      <c r="AF10" s="68"/>
      <c r="AG10" s="68"/>
      <c r="AH10" s="68"/>
      <c r="AI10" s="68"/>
      <c r="AJ10" s="68"/>
      <c r="AK10" s="2"/>
      <c r="AL10" s="68">
        <f>データ!V6</f>
        <v>728</v>
      </c>
      <c r="AM10" s="68"/>
      <c r="AN10" s="68"/>
      <c r="AO10" s="68"/>
      <c r="AP10" s="68"/>
      <c r="AQ10" s="68"/>
      <c r="AR10" s="68"/>
      <c r="AS10" s="68"/>
      <c r="AT10" s="67">
        <f>データ!W6</f>
        <v>0.67</v>
      </c>
      <c r="AU10" s="67"/>
      <c r="AV10" s="67"/>
      <c r="AW10" s="67"/>
      <c r="AX10" s="67"/>
      <c r="AY10" s="67"/>
      <c r="AZ10" s="67"/>
      <c r="BA10" s="67"/>
      <c r="BB10" s="67">
        <f>データ!X6</f>
        <v>1086.57</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122</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123</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124</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【814.89】</v>
      </c>
      <c r="I86" s="25" t="str">
        <f>データ!CA6</f>
        <v>【60.64】</v>
      </c>
      <c r="J86" s="25" t="str">
        <f>データ!CL6</f>
        <v>【255.52】</v>
      </c>
      <c r="K86" s="25" t="str">
        <f>データ!CW6</f>
        <v>【52.49】</v>
      </c>
      <c r="L86" s="25" t="str">
        <f>データ!DH6</f>
        <v>【85.49】</v>
      </c>
      <c r="M86" s="25" t="s">
        <v>55</v>
      </c>
      <c r="N86" s="25" t="s">
        <v>55</v>
      </c>
      <c r="O86" s="25" t="str">
        <f>データ!EO6</f>
        <v>【0.11】</v>
      </c>
    </row>
  </sheetData>
  <sheetProtection algorithmName="SHA-512" hashValue="H2IQrcto8tX49F3kv4rxFK5ScEm1zdwNF/Q8R7QhFq/mrVMip/p4VyTTJoesbu3ogUIR3GilVeP7KE5sA+RqMw==" saltValue="crcBZphU0cW0V5XJ+ApzrA=="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56</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57</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58</v>
      </c>
      <c r="B3" s="28" t="s">
        <v>59</v>
      </c>
      <c r="C3" s="28" t="s">
        <v>60</v>
      </c>
      <c r="D3" s="28" t="s">
        <v>61</v>
      </c>
      <c r="E3" s="28" t="s">
        <v>62</v>
      </c>
      <c r="F3" s="28" t="s">
        <v>63</v>
      </c>
      <c r="G3" s="28" t="s">
        <v>64</v>
      </c>
      <c r="H3" s="76" t="s">
        <v>65</v>
      </c>
      <c r="I3" s="77"/>
      <c r="J3" s="77"/>
      <c r="K3" s="77"/>
      <c r="L3" s="77"/>
      <c r="M3" s="77"/>
      <c r="N3" s="77"/>
      <c r="O3" s="77"/>
      <c r="P3" s="77"/>
      <c r="Q3" s="77"/>
      <c r="R3" s="77"/>
      <c r="S3" s="77"/>
      <c r="T3" s="77"/>
      <c r="U3" s="77"/>
      <c r="V3" s="77"/>
      <c r="W3" s="77"/>
      <c r="X3" s="78"/>
      <c r="Y3" s="82" t="s">
        <v>66</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67</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68</v>
      </c>
      <c r="B4" s="29"/>
      <c r="C4" s="29"/>
      <c r="D4" s="29"/>
      <c r="E4" s="29"/>
      <c r="F4" s="29"/>
      <c r="G4" s="29"/>
      <c r="H4" s="79"/>
      <c r="I4" s="80"/>
      <c r="J4" s="80"/>
      <c r="K4" s="80"/>
      <c r="L4" s="80"/>
      <c r="M4" s="80"/>
      <c r="N4" s="80"/>
      <c r="O4" s="80"/>
      <c r="P4" s="80"/>
      <c r="Q4" s="80"/>
      <c r="R4" s="80"/>
      <c r="S4" s="80"/>
      <c r="T4" s="80"/>
      <c r="U4" s="80"/>
      <c r="V4" s="80"/>
      <c r="W4" s="80"/>
      <c r="X4" s="81"/>
      <c r="Y4" s="75" t="s">
        <v>69</v>
      </c>
      <c r="Z4" s="75"/>
      <c r="AA4" s="75"/>
      <c r="AB4" s="75"/>
      <c r="AC4" s="75"/>
      <c r="AD4" s="75"/>
      <c r="AE4" s="75"/>
      <c r="AF4" s="75"/>
      <c r="AG4" s="75"/>
      <c r="AH4" s="75"/>
      <c r="AI4" s="75"/>
      <c r="AJ4" s="75" t="s">
        <v>70</v>
      </c>
      <c r="AK4" s="75"/>
      <c r="AL4" s="75"/>
      <c r="AM4" s="75"/>
      <c r="AN4" s="75"/>
      <c r="AO4" s="75"/>
      <c r="AP4" s="75"/>
      <c r="AQ4" s="75"/>
      <c r="AR4" s="75"/>
      <c r="AS4" s="75"/>
      <c r="AT4" s="75"/>
      <c r="AU4" s="75" t="s">
        <v>71</v>
      </c>
      <c r="AV4" s="75"/>
      <c r="AW4" s="75"/>
      <c r="AX4" s="75"/>
      <c r="AY4" s="75"/>
      <c r="AZ4" s="75"/>
      <c r="BA4" s="75"/>
      <c r="BB4" s="75"/>
      <c r="BC4" s="75"/>
      <c r="BD4" s="75"/>
      <c r="BE4" s="75"/>
      <c r="BF4" s="75" t="s">
        <v>72</v>
      </c>
      <c r="BG4" s="75"/>
      <c r="BH4" s="75"/>
      <c r="BI4" s="75"/>
      <c r="BJ4" s="75"/>
      <c r="BK4" s="75"/>
      <c r="BL4" s="75"/>
      <c r="BM4" s="75"/>
      <c r="BN4" s="75"/>
      <c r="BO4" s="75"/>
      <c r="BP4" s="75"/>
      <c r="BQ4" s="75" t="s">
        <v>73</v>
      </c>
      <c r="BR4" s="75"/>
      <c r="BS4" s="75"/>
      <c r="BT4" s="75"/>
      <c r="BU4" s="75"/>
      <c r="BV4" s="75"/>
      <c r="BW4" s="75"/>
      <c r="BX4" s="75"/>
      <c r="BY4" s="75"/>
      <c r="BZ4" s="75"/>
      <c r="CA4" s="75"/>
      <c r="CB4" s="75" t="s">
        <v>74</v>
      </c>
      <c r="CC4" s="75"/>
      <c r="CD4" s="75"/>
      <c r="CE4" s="75"/>
      <c r="CF4" s="75"/>
      <c r="CG4" s="75"/>
      <c r="CH4" s="75"/>
      <c r="CI4" s="75"/>
      <c r="CJ4" s="75"/>
      <c r="CK4" s="75"/>
      <c r="CL4" s="75"/>
      <c r="CM4" s="75" t="s">
        <v>75</v>
      </c>
      <c r="CN4" s="75"/>
      <c r="CO4" s="75"/>
      <c r="CP4" s="75"/>
      <c r="CQ4" s="75"/>
      <c r="CR4" s="75"/>
      <c r="CS4" s="75"/>
      <c r="CT4" s="75"/>
      <c r="CU4" s="75"/>
      <c r="CV4" s="75"/>
      <c r="CW4" s="75"/>
      <c r="CX4" s="75" t="s">
        <v>76</v>
      </c>
      <c r="CY4" s="75"/>
      <c r="CZ4" s="75"/>
      <c r="DA4" s="75"/>
      <c r="DB4" s="75"/>
      <c r="DC4" s="75"/>
      <c r="DD4" s="75"/>
      <c r="DE4" s="75"/>
      <c r="DF4" s="75"/>
      <c r="DG4" s="75"/>
      <c r="DH4" s="75"/>
      <c r="DI4" s="75" t="s">
        <v>77</v>
      </c>
      <c r="DJ4" s="75"/>
      <c r="DK4" s="75"/>
      <c r="DL4" s="75"/>
      <c r="DM4" s="75"/>
      <c r="DN4" s="75"/>
      <c r="DO4" s="75"/>
      <c r="DP4" s="75"/>
      <c r="DQ4" s="75"/>
      <c r="DR4" s="75"/>
      <c r="DS4" s="75"/>
      <c r="DT4" s="75" t="s">
        <v>78</v>
      </c>
      <c r="DU4" s="75"/>
      <c r="DV4" s="75"/>
      <c r="DW4" s="75"/>
      <c r="DX4" s="75"/>
      <c r="DY4" s="75"/>
      <c r="DZ4" s="75"/>
      <c r="EA4" s="75"/>
      <c r="EB4" s="75"/>
      <c r="EC4" s="75"/>
      <c r="ED4" s="75"/>
      <c r="EE4" s="75" t="s">
        <v>79</v>
      </c>
      <c r="EF4" s="75"/>
      <c r="EG4" s="75"/>
      <c r="EH4" s="75"/>
      <c r="EI4" s="75"/>
      <c r="EJ4" s="75"/>
      <c r="EK4" s="75"/>
      <c r="EL4" s="75"/>
      <c r="EM4" s="75"/>
      <c r="EN4" s="75"/>
      <c r="EO4" s="75"/>
    </row>
    <row r="5" spans="1:145" x14ac:dyDescent="0.15">
      <c r="A5" s="27" t="s">
        <v>80</v>
      </c>
      <c r="B5" s="30"/>
      <c r="C5" s="30"/>
      <c r="D5" s="30"/>
      <c r="E5" s="30"/>
      <c r="F5" s="30"/>
      <c r="G5" s="30"/>
      <c r="H5" s="31" t="s">
        <v>81</v>
      </c>
      <c r="I5" s="31" t="s">
        <v>82</v>
      </c>
      <c r="J5" s="31" t="s">
        <v>83</v>
      </c>
      <c r="K5" s="31" t="s">
        <v>84</v>
      </c>
      <c r="L5" s="31" t="s">
        <v>85</v>
      </c>
      <c r="M5" s="31" t="s">
        <v>5</v>
      </c>
      <c r="N5" s="31" t="s">
        <v>86</v>
      </c>
      <c r="O5" s="31" t="s">
        <v>87</v>
      </c>
      <c r="P5" s="31" t="s">
        <v>88</v>
      </c>
      <c r="Q5" s="31" t="s">
        <v>89</v>
      </c>
      <c r="R5" s="31" t="s">
        <v>90</v>
      </c>
      <c r="S5" s="31" t="s">
        <v>91</v>
      </c>
      <c r="T5" s="31" t="s">
        <v>92</v>
      </c>
      <c r="U5" s="31" t="s">
        <v>93</v>
      </c>
      <c r="V5" s="31" t="s">
        <v>94</v>
      </c>
      <c r="W5" s="31" t="s">
        <v>95</v>
      </c>
      <c r="X5" s="31" t="s">
        <v>96</v>
      </c>
      <c r="Y5" s="31" t="s">
        <v>97</v>
      </c>
      <c r="Z5" s="31" t="s">
        <v>98</v>
      </c>
      <c r="AA5" s="31" t="s">
        <v>99</v>
      </c>
      <c r="AB5" s="31" t="s">
        <v>100</v>
      </c>
      <c r="AC5" s="31" t="s">
        <v>101</v>
      </c>
      <c r="AD5" s="31" t="s">
        <v>102</v>
      </c>
      <c r="AE5" s="31" t="s">
        <v>103</v>
      </c>
      <c r="AF5" s="31" t="s">
        <v>104</v>
      </c>
      <c r="AG5" s="31" t="s">
        <v>105</v>
      </c>
      <c r="AH5" s="31" t="s">
        <v>106</v>
      </c>
      <c r="AI5" s="31" t="s">
        <v>43</v>
      </c>
      <c r="AJ5" s="31" t="s">
        <v>97</v>
      </c>
      <c r="AK5" s="31" t="s">
        <v>98</v>
      </c>
      <c r="AL5" s="31" t="s">
        <v>99</v>
      </c>
      <c r="AM5" s="31" t="s">
        <v>100</v>
      </c>
      <c r="AN5" s="31" t="s">
        <v>101</v>
      </c>
      <c r="AO5" s="31" t="s">
        <v>102</v>
      </c>
      <c r="AP5" s="31" t="s">
        <v>103</v>
      </c>
      <c r="AQ5" s="31" t="s">
        <v>104</v>
      </c>
      <c r="AR5" s="31" t="s">
        <v>105</v>
      </c>
      <c r="AS5" s="31" t="s">
        <v>106</v>
      </c>
      <c r="AT5" s="31" t="s">
        <v>107</v>
      </c>
      <c r="AU5" s="31" t="s">
        <v>97</v>
      </c>
      <c r="AV5" s="31" t="s">
        <v>98</v>
      </c>
      <c r="AW5" s="31" t="s">
        <v>99</v>
      </c>
      <c r="AX5" s="31" t="s">
        <v>100</v>
      </c>
      <c r="AY5" s="31" t="s">
        <v>101</v>
      </c>
      <c r="AZ5" s="31" t="s">
        <v>102</v>
      </c>
      <c r="BA5" s="31" t="s">
        <v>103</v>
      </c>
      <c r="BB5" s="31" t="s">
        <v>104</v>
      </c>
      <c r="BC5" s="31" t="s">
        <v>105</v>
      </c>
      <c r="BD5" s="31" t="s">
        <v>106</v>
      </c>
      <c r="BE5" s="31" t="s">
        <v>107</v>
      </c>
      <c r="BF5" s="31" t="s">
        <v>97</v>
      </c>
      <c r="BG5" s="31" t="s">
        <v>98</v>
      </c>
      <c r="BH5" s="31" t="s">
        <v>99</v>
      </c>
      <c r="BI5" s="31" t="s">
        <v>100</v>
      </c>
      <c r="BJ5" s="31" t="s">
        <v>101</v>
      </c>
      <c r="BK5" s="31" t="s">
        <v>102</v>
      </c>
      <c r="BL5" s="31" t="s">
        <v>103</v>
      </c>
      <c r="BM5" s="31" t="s">
        <v>104</v>
      </c>
      <c r="BN5" s="31" t="s">
        <v>105</v>
      </c>
      <c r="BO5" s="31" t="s">
        <v>106</v>
      </c>
      <c r="BP5" s="31" t="s">
        <v>107</v>
      </c>
      <c r="BQ5" s="31" t="s">
        <v>97</v>
      </c>
      <c r="BR5" s="31" t="s">
        <v>98</v>
      </c>
      <c r="BS5" s="31" t="s">
        <v>99</v>
      </c>
      <c r="BT5" s="31" t="s">
        <v>100</v>
      </c>
      <c r="BU5" s="31" t="s">
        <v>101</v>
      </c>
      <c r="BV5" s="31" t="s">
        <v>102</v>
      </c>
      <c r="BW5" s="31" t="s">
        <v>103</v>
      </c>
      <c r="BX5" s="31" t="s">
        <v>104</v>
      </c>
      <c r="BY5" s="31" t="s">
        <v>105</v>
      </c>
      <c r="BZ5" s="31" t="s">
        <v>106</v>
      </c>
      <c r="CA5" s="31" t="s">
        <v>107</v>
      </c>
      <c r="CB5" s="31" t="s">
        <v>97</v>
      </c>
      <c r="CC5" s="31" t="s">
        <v>98</v>
      </c>
      <c r="CD5" s="31" t="s">
        <v>99</v>
      </c>
      <c r="CE5" s="31" t="s">
        <v>100</v>
      </c>
      <c r="CF5" s="31" t="s">
        <v>101</v>
      </c>
      <c r="CG5" s="31" t="s">
        <v>102</v>
      </c>
      <c r="CH5" s="31" t="s">
        <v>103</v>
      </c>
      <c r="CI5" s="31" t="s">
        <v>104</v>
      </c>
      <c r="CJ5" s="31" t="s">
        <v>105</v>
      </c>
      <c r="CK5" s="31" t="s">
        <v>106</v>
      </c>
      <c r="CL5" s="31" t="s">
        <v>107</v>
      </c>
      <c r="CM5" s="31" t="s">
        <v>97</v>
      </c>
      <c r="CN5" s="31" t="s">
        <v>98</v>
      </c>
      <c r="CO5" s="31" t="s">
        <v>99</v>
      </c>
      <c r="CP5" s="31" t="s">
        <v>100</v>
      </c>
      <c r="CQ5" s="31" t="s">
        <v>101</v>
      </c>
      <c r="CR5" s="31" t="s">
        <v>102</v>
      </c>
      <c r="CS5" s="31" t="s">
        <v>103</v>
      </c>
      <c r="CT5" s="31" t="s">
        <v>104</v>
      </c>
      <c r="CU5" s="31" t="s">
        <v>105</v>
      </c>
      <c r="CV5" s="31" t="s">
        <v>106</v>
      </c>
      <c r="CW5" s="31" t="s">
        <v>107</v>
      </c>
      <c r="CX5" s="31" t="s">
        <v>97</v>
      </c>
      <c r="CY5" s="31" t="s">
        <v>98</v>
      </c>
      <c r="CZ5" s="31" t="s">
        <v>99</v>
      </c>
      <c r="DA5" s="31" t="s">
        <v>100</v>
      </c>
      <c r="DB5" s="31" t="s">
        <v>101</v>
      </c>
      <c r="DC5" s="31" t="s">
        <v>102</v>
      </c>
      <c r="DD5" s="31" t="s">
        <v>103</v>
      </c>
      <c r="DE5" s="31" t="s">
        <v>104</v>
      </c>
      <c r="DF5" s="31" t="s">
        <v>105</v>
      </c>
      <c r="DG5" s="31" t="s">
        <v>106</v>
      </c>
      <c r="DH5" s="31" t="s">
        <v>107</v>
      </c>
      <c r="DI5" s="31" t="s">
        <v>97</v>
      </c>
      <c r="DJ5" s="31" t="s">
        <v>98</v>
      </c>
      <c r="DK5" s="31" t="s">
        <v>99</v>
      </c>
      <c r="DL5" s="31" t="s">
        <v>100</v>
      </c>
      <c r="DM5" s="31" t="s">
        <v>101</v>
      </c>
      <c r="DN5" s="31" t="s">
        <v>102</v>
      </c>
      <c r="DO5" s="31" t="s">
        <v>103</v>
      </c>
      <c r="DP5" s="31" t="s">
        <v>104</v>
      </c>
      <c r="DQ5" s="31" t="s">
        <v>105</v>
      </c>
      <c r="DR5" s="31" t="s">
        <v>106</v>
      </c>
      <c r="DS5" s="31" t="s">
        <v>107</v>
      </c>
      <c r="DT5" s="31" t="s">
        <v>97</v>
      </c>
      <c r="DU5" s="31" t="s">
        <v>98</v>
      </c>
      <c r="DV5" s="31" t="s">
        <v>99</v>
      </c>
      <c r="DW5" s="31" t="s">
        <v>100</v>
      </c>
      <c r="DX5" s="31" t="s">
        <v>101</v>
      </c>
      <c r="DY5" s="31" t="s">
        <v>102</v>
      </c>
      <c r="DZ5" s="31" t="s">
        <v>103</v>
      </c>
      <c r="EA5" s="31" t="s">
        <v>104</v>
      </c>
      <c r="EB5" s="31" t="s">
        <v>105</v>
      </c>
      <c r="EC5" s="31" t="s">
        <v>106</v>
      </c>
      <c r="ED5" s="31" t="s">
        <v>107</v>
      </c>
      <c r="EE5" s="31" t="s">
        <v>97</v>
      </c>
      <c r="EF5" s="31" t="s">
        <v>98</v>
      </c>
      <c r="EG5" s="31" t="s">
        <v>99</v>
      </c>
      <c r="EH5" s="31" t="s">
        <v>100</v>
      </c>
      <c r="EI5" s="31" t="s">
        <v>101</v>
      </c>
      <c r="EJ5" s="31" t="s">
        <v>102</v>
      </c>
      <c r="EK5" s="31" t="s">
        <v>103</v>
      </c>
      <c r="EL5" s="31" t="s">
        <v>104</v>
      </c>
      <c r="EM5" s="31" t="s">
        <v>105</v>
      </c>
      <c r="EN5" s="31" t="s">
        <v>106</v>
      </c>
      <c r="EO5" s="31" t="s">
        <v>107</v>
      </c>
    </row>
    <row r="6" spans="1:145" s="35" customFormat="1" x14ac:dyDescent="0.15">
      <c r="A6" s="27" t="s">
        <v>108</v>
      </c>
      <c r="B6" s="32">
        <f>B7</f>
        <v>2017</v>
      </c>
      <c r="C6" s="32">
        <f t="shared" ref="C6:X6" si="3">C7</f>
        <v>314021</v>
      </c>
      <c r="D6" s="32">
        <f t="shared" si="3"/>
        <v>47</v>
      </c>
      <c r="E6" s="32">
        <f t="shared" si="3"/>
        <v>17</v>
      </c>
      <c r="F6" s="32">
        <f t="shared" si="3"/>
        <v>5</v>
      </c>
      <c r="G6" s="32">
        <f t="shared" si="3"/>
        <v>0</v>
      </c>
      <c r="H6" s="32" t="str">
        <f t="shared" si="3"/>
        <v>鳥取県　日野町</v>
      </c>
      <c r="I6" s="32" t="str">
        <f t="shared" si="3"/>
        <v>法非適用</v>
      </c>
      <c r="J6" s="32" t="str">
        <f t="shared" si="3"/>
        <v>下水道事業</v>
      </c>
      <c r="K6" s="32" t="str">
        <f t="shared" si="3"/>
        <v>農業集落排水</v>
      </c>
      <c r="L6" s="32" t="str">
        <f t="shared" si="3"/>
        <v>F2</v>
      </c>
      <c r="M6" s="32" t="str">
        <f t="shared" si="3"/>
        <v>非設置</v>
      </c>
      <c r="N6" s="33" t="str">
        <f t="shared" si="3"/>
        <v>-</v>
      </c>
      <c r="O6" s="33" t="str">
        <f t="shared" si="3"/>
        <v>該当数値なし</v>
      </c>
      <c r="P6" s="33">
        <f t="shared" si="3"/>
        <v>22.69</v>
      </c>
      <c r="Q6" s="33">
        <f t="shared" si="3"/>
        <v>100</v>
      </c>
      <c r="R6" s="33">
        <f t="shared" si="3"/>
        <v>4050</v>
      </c>
      <c r="S6" s="33">
        <f t="shared" si="3"/>
        <v>3253</v>
      </c>
      <c r="T6" s="33">
        <f t="shared" si="3"/>
        <v>133.97999999999999</v>
      </c>
      <c r="U6" s="33">
        <f t="shared" si="3"/>
        <v>24.28</v>
      </c>
      <c r="V6" s="33">
        <f t="shared" si="3"/>
        <v>728</v>
      </c>
      <c r="W6" s="33">
        <f t="shared" si="3"/>
        <v>0.67</v>
      </c>
      <c r="X6" s="33">
        <f t="shared" si="3"/>
        <v>1086.57</v>
      </c>
      <c r="Y6" s="34">
        <f>IF(Y7="",NA(),Y7)</f>
        <v>84.08</v>
      </c>
      <c r="Z6" s="34">
        <f t="shared" ref="Z6:AH6" si="4">IF(Z7="",NA(),Z7)</f>
        <v>85.63</v>
      </c>
      <c r="AA6" s="34">
        <f t="shared" si="4"/>
        <v>87.15</v>
      </c>
      <c r="AB6" s="34">
        <f t="shared" si="4"/>
        <v>100</v>
      </c>
      <c r="AC6" s="34">
        <f t="shared" si="4"/>
        <v>100</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896.25</v>
      </c>
      <c r="BG6" s="34">
        <f t="shared" ref="BG6:BO6" si="7">IF(BG7="",NA(),BG7)</f>
        <v>801.69</v>
      </c>
      <c r="BH6" s="33">
        <f t="shared" si="7"/>
        <v>0</v>
      </c>
      <c r="BI6" s="34">
        <f t="shared" si="7"/>
        <v>427.97</v>
      </c>
      <c r="BJ6" s="33">
        <f t="shared" si="7"/>
        <v>0</v>
      </c>
      <c r="BK6" s="34">
        <f t="shared" si="7"/>
        <v>1126.77</v>
      </c>
      <c r="BL6" s="34">
        <f t="shared" si="7"/>
        <v>1044.8</v>
      </c>
      <c r="BM6" s="34">
        <f t="shared" si="7"/>
        <v>1081.8</v>
      </c>
      <c r="BN6" s="34">
        <f t="shared" si="7"/>
        <v>974.93</v>
      </c>
      <c r="BO6" s="34">
        <f t="shared" si="7"/>
        <v>855.8</v>
      </c>
      <c r="BP6" s="33" t="str">
        <f>IF(BP7="","",IF(BP7="-","【-】","【"&amp;SUBSTITUTE(TEXT(BP7,"#,##0.00"),"-","△")&amp;"】"))</f>
        <v>【814.89】</v>
      </c>
      <c r="BQ6" s="34">
        <f>IF(BQ7="",NA(),BQ7)</f>
        <v>37.56</v>
      </c>
      <c r="BR6" s="34">
        <f t="shared" ref="BR6:BZ6" si="8">IF(BR7="",NA(),BR7)</f>
        <v>59.32</v>
      </c>
      <c r="BS6" s="34">
        <f t="shared" si="8"/>
        <v>69.8</v>
      </c>
      <c r="BT6" s="34">
        <f t="shared" si="8"/>
        <v>99.77</v>
      </c>
      <c r="BU6" s="34">
        <f t="shared" si="8"/>
        <v>100</v>
      </c>
      <c r="BV6" s="34">
        <f t="shared" si="8"/>
        <v>50.9</v>
      </c>
      <c r="BW6" s="34">
        <f t="shared" si="8"/>
        <v>50.82</v>
      </c>
      <c r="BX6" s="34">
        <f t="shared" si="8"/>
        <v>52.19</v>
      </c>
      <c r="BY6" s="34">
        <f t="shared" si="8"/>
        <v>55.32</v>
      </c>
      <c r="BZ6" s="34">
        <f t="shared" si="8"/>
        <v>59.8</v>
      </c>
      <c r="CA6" s="33" t="str">
        <f>IF(CA7="","",IF(CA7="-","【-】","【"&amp;SUBSTITUTE(TEXT(CA7,"#,##0.00"),"-","△")&amp;"】"))</f>
        <v>【60.64】</v>
      </c>
      <c r="CB6" s="34">
        <f>IF(CB7="",NA(),CB7)</f>
        <v>584.94000000000005</v>
      </c>
      <c r="CC6" s="34">
        <f t="shared" ref="CC6:CK6" si="9">IF(CC7="",NA(),CC7)</f>
        <v>378.49</v>
      </c>
      <c r="CD6" s="34">
        <f t="shared" si="9"/>
        <v>337.86</v>
      </c>
      <c r="CE6" s="34">
        <f t="shared" si="9"/>
        <v>234.77</v>
      </c>
      <c r="CF6" s="34">
        <f t="shared" si="9"/>
        <v>230.8</v>
      </c>
      <c r="CG6" s="34">
        <f t="shared" si="9"/>
        <v>293.27</v>
      </c>
      <c r="CH6" s="34">
        <f t="shared" si="9"/>
        <v>300.52</v>
      </c>
      <c r="CI6" s="34">
        <f t="shared" si="9"/>
        <v>296.14</v>
      </c>
      <c r="CJ6" s="34">
        <f t="shared" si="9"/>
        <v>283.17</v>
      </c>
      <c r="CK6" s="34">
        <f t="shared" si="9"/>
        <v>263.76</v>
      </c>
      <c r="CL6" s="33" t="str">
        <f>IF(CL7="","",IF(CL7="-","【-】","【"&amp;SUBSTITUTE(TEXT(CL7,"#,##0.00"),"-","△")&amp;"】"))</f>
        <v>【255.52】</v>
      </c>
      <c r="CM6" s="34">
        <f>IF(CM7="",NA(),CM7)</f>
        <v>35.130000000000003</v>
      </c>
      <c r="CN6" s="34">
        <f t="shared" ref="CN6:CV6" si="10">IF(CN7="",NA(),CN7)</f>
        <v>35.340000000000003</v>
      </c>
      <c r="CO6" s="34">
        <f t="shared" si="10"/>
        <v>35.340000000000003</v>
      </c>
      <c r="CP6" s="34">
        <f t="shared" si="10"/>
        <v>35.340000000000003</v>
      </c>
      <c r="CQ6" s="33">
        <f t="shared" si="10"/>
        <v>0</v>
      </c>
      <c r="CR6" s="34">
        <f t="shared" si="10"/>
        <v>53.78</v>
      </c>
      <c r="CS6" s="34">
        <f t="shared" si="10"/>
        <v>53.24</v>
      </c>
      <c r="CT6" s="34">
        <f t="shared" si="10"/>
        <v>52.31</v>
      </c>
      <c r="CU6" s="34">
        <f t="shared" si="10"/>
        <v>60.65</v>
      </c>
      <c r="CV6" s="34">
        <f t="shared" si="10"/>
        <v>51.75</v>
      </c>
      <c r="CW6" s="33" t="str">
        <f>IF(CW7="","",IF(CW7="-","【-】","【"&amp;SUBSTITUTE(TEXT(CW7,"#,##0.00"),"-","△")&amp;"】"))</f>
        <v>【52.49】</v>
      </c>
      <c r="CX6" s="34">
        <f>IF(CX7="",NA(),CX7)</f>
        <v>77.92</v>
      </c>
      <c r="CY6" s="34">
        <f t="shared" ref="CY6:DG6" si="11">IF(CY7="",NA(),CY7)</f>
        <v>80.150000000000006</v>
      </c>
      <c r="CZ6" s="34">
        <f t="shared" si="11"/>
        <v>82.23</v>
      </c>
      <c r="DA6" s="34">
        <f t="shared" si="11"/>
        <v>81.489999999999995</v>
      </c>
      <c r="DB6" s="34">
        <f t="shared" si="11"/>
        <v>83.93</v>
      </c>
      <c r="DC6" s="34">
        <f t="shared" si="11"/>
        <v>84.06</v>
      </c>
      <c r="DD6" s="34">
        <f t="shared" si="11"/>
        <v>84.07</v>
      </c>
      <c r="DE6" s="34">
        <f t="shared" si="11"/>
        <v>84.32</v>
      </c>
      <c r="DF6" s="34">
        <f t="shared" si="11"/>
        <v>84.58</v>
      </c>
      <c r="DG6" s="34">
        <f t="shared" si="11"/>
        <v>84.84</v>
      </c>
      <c r="DH6" s="33" t="str">
        <f>IF(DH7="","",IF(DH7="-","【-】","【"&amp;SUBSTITUTE(TEXT(DH7,"#,##0.00"),"-","△")&amp;"】"))</f>
        <v>【85.49】</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0.03</v>
      </c>
      <c r="EK6" s="34">
        <f t="shared" si="14"/>
        <v>0.02</v>
      </c>
      <c r="EL6" s="34">
        <f t="shared" si="14"/>
        <v>0.01</v>
      </c>
      <c r="EM6" s="34">
        <f t="shared" si="14"/>
        <v>2.0499999999999998</v>
      </c>
      <c r="EN6" s="34">
        <f t="shared" si="14"/>
        <v>0.01</v>
      </c>
      <c r="EO6" s="33" t="str">
        <f>IF(EO7="","",IF(EO7="-","【-】","【"&amp;SUBSTITUTE(TEXT(EO7,"#,##0.00"),"-","△")&amp;"】"))</f>
        <v>【0.11】</v>
      </c>
    </row>
    <row r="7" spans="1:145" s="35" customFormat="1" x14ac:dyDescent="0.15">
      <c r="A7" s="27"/>
      <c r="B7" s="36">
        <v>2017</v>
      </c>
      <c r="C7" s="36">
        <v>314021</v>
      </c>
      <c r="D7" s="36">
        <v>47</v>
      </c>
      <c r="E7" s="36">
        <v>17</v>
      </c>
      <c r="F7" s="36">
        <v>5</v>
      </c>
      <c r="G7" s="36">
        <v>0</v>
      </c>
      <c r="H7" s="36" t="s">
        <v>109</v>
      </c>
      <c r="I7" s="36" t="s">
        <v>110</v>
      </c>
      <c r="J7" s="36" t="s">
        <v>111</v>
      </c>
      <c r="K7" s="36" t="s">
        <v>112</v>
      </c>
      <c r="L7" s="36" t="s">
        <v>113</v>
      </c>
      <c r="M7" s="36" t="s">
        <v>114</v>
      </c>
      <c r="N7" s="37" t="s">
        <v>115</v>
      </c>
      <c r="O7" s="37" t="s">
        <v>116</v>
      </c>
      <c r="P7" s="37">
        <v>22.69</v>
      </c>
      <c r="Q7" s="37">
        <v>100</v>
      </c>
      <c r="R7" s="37">
        <v>4050</v>
      </c>
      <c r="S7" s="37">
        <v>3253</v>
      </c>
      <c r="T7" s="37">
        <v>133.97999999999999</v>
      </c>
      <c r="U7" s="37">
        <v>24.28</v>
      </c>
      <c r="V7" s="37">
        <v>728</v>
      </c>
      <c r="W7" s="37">
        <v>0.67</v>
      </c>
      <c r="X7" s="37">
        <v>1086.57</v>
      </c>
      <c r="Y7" s="37">
        <v>84.08</v>
      </c>
      <c r="Z7" s="37">
        <v>85.63</v>
      </c>
      <c r="AA7" s="37">
        <v>87.15</v>
      </c>
      <c r="AB7" s="37">
        <v>100</v>
      </c>
      <c r="AC7" s="37">
        <v>100</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896.25</v>
      </c>
      <c r="BG7" s="37">
        <v>801.69</v>
      </c>
      <c r="BH7" s="37">
        <v>0</v>
      </c>
      <c r="BI7" s="37">
        <v>427.97</v>
      </c>
      <c r="BJ7" s="37">
        <v>0</v>
      </c>
      <c r="BK7" s="37">
        <v>1126.77</v>
      </c>
      <c r="BL7" s="37">
        <v>1044.8</v>
      </c>
      <c r="BM7" s="37">
        <v>1081.8</v>
      </c>
      <c r="BN7" s="37">
        <v>974.93</v>
      </c>
      <c r="BO7" s="37">
        <v>855.8</v>
      </c>
      <c r="BP7" s="37">
        <v>814.89</v>
      </c>
      <c r="BQ7" s="37">
        <v>37.56</v>
      </c>
      <c r="BR7" s="37">
        <v>59.32</v>
      </c>
      <c r="BS7" s="37">
        <v>69.8</v>
      </c>
      <c r="BT7" s="37">
        <v>99.77</v>
      </c>
      <c r="BU7" s="37">
        <v>100</v>
      </c>
      <c r="BV7" s="37">
        <v>50.9</v>
      </c>
      <c r="BW7" s="37">
        <v>50.82</v>
      </c>
      <c r="BX7" s="37">
        <v>52.19</v>
      </c>
      <c r="BY7" s="37">
        <v>55.32</v>
      </c>
      <c r="BZ7" s="37">
        <v>59.8</v>
      </c>
      <c r="CA7" s="37">
        <v>60.64</v>
      </c>
      <c r="CB7" s="37">
        <v>584.94000000000005</v>
      </c>
      <c r="CC7" s="37">
        <v>378.49</v>
      </c>
      <c r="CD7" s="37">
        <v>337.86</v>
      </c>
      <c r="CE7" s="37">
        <v>234.77</v>
      </c>
      <c r="CF7" s="37">
        <v>230.8</v>
      </c>
      <c r="CG7" s="37">
        <v>293.27</v>
      </c>
      <c r="CH7" s="37">
        <v>300.52</v>
      </c>
      <c r="CI7" s="37">
        <v>296.14</v>
      </c>
      <c r="CJ7" s="37">
        <v>283.17</v>
      </c>
      <c r="CK7" s="37">
        <v>263.76</v>
      </c>
      <c r="CL7" s="37">
        <v>255.52</v>
      </c>
      <c r="CM7" s="37">
        <v>35.130000000000003</v>
      </c>
      <c r="CN7" s="37">
        <v>35.340000000000003</v>
      </c>
      <c r="CO7" s="37">
        <v>35.340000000000003</v>
      </c>
      <c r="CP7" s="37">
        <v>35.340000000000003</v>
      </c>
      <c r="CQ7" s="37">
        <v>0</v>
      </c>
      <c r="CR7" s="37">
        <v>53.78</v>
      </c>
      <c r="CS7" s="37">
        <v>53.24</v>
      </c>
      <c r="CT7" s="37">
        <v>52.31</v>
      </c>
      <c r="CU7" s="37">
        <v>60.65</v>
      </c>
      <c r="CV7" s="37">
        <v>51.75</v>
      </c>
      <c r="CW7" s="37">
        <v>52.49</v>
      </c>
      <c r="CX7" s="37">
        <v>77.92</v>
      </c>
      <c r="CY7" s="37">
        <v>80.150000000000006</v>
      </c>
      <c r="CZ7" s="37">
        <v>82.23</v>
      </c>
      <c r="DA7" s="37">
        <v>81.489999999999995</v>
      </c>
      <c r="DB7" s="37">
        <v>83.93</v>
      </c>
      <c r="DC7" s="37">
        <v>84.06</v>
      </c>
      <c r="DD7" s="37">
        <v>84.07</v>
      </c>
      <c r="DE7" s="37">
        <v>84.32</v>
      </c>
      <c r="DF7" s="37">
        <v>84.58</v>
      </c>
      <c r="DG7" s="37">
        <v>84.84</v>
      </c>
      <c r="DH7" s="37">
        <v>85.49</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0.03</v>
      </c>
      <c r="EK7" s="37">
        <v>0.02</v>
      </c>
      <c r="EL7" s="37">
        <v>0.01</v>
      </c>
      <c r="EM7" s="37">
        <v>2.0499999999999998</v>
      </c>
      <c r="EN7" s="37">
        <v>0.01</v>
      </c>
      <c r="EO7" s="37">
        <v>0.11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117</v>
      </c>
      <c r="C9" s="39" t="s">
        <v>118</v>
      </c>
      <c r="D9" s="39" t="s">
        <v>119</v>
      </c>
      <c r="E9" s="39" t="s">
        <v>120</v>
      </c>
      <c r="F9" s="39" t="s">
        <v>121</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59</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2019-01-15T01:49:19Z</cp:lastPrinted>
  <dcterms:created xsi:type="dcterms:W3CDTF">2018-12-03T09:27:44Z</dcterms:created>
  <dcterms:modified xsi:type="dcterms:W3CDTF">2019-01-15T01:55:40Z</dcterms:modified>
  <cp:category/>
</cp:coreProperties>
</file>