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60 地域整備課\20 上下水道室\04共通\70.「経営比較分析表」について\H29\"/>
    </mc:Choice>
  </mc:AlternateContent>
  <workbookProtection workbookAlgorithmName="SHA-512" workbookHashValue="ZDzKZdUhltSowCVR0YLD9taqrK+ucOk0SQeXSEDN1CgKTcdI+Vr3aRouM7noQ8EP+5YfdOdSuJpCJ1sm+5J8Kw==" workbookSaltValue="cuUDKiCbK96kjxKViknc2w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AD10" i="4" s="1"/>
  <c r="Q6" i="5"/>
  <c r="W10" i="4" s="1"/>
  <c r="P6" i="5"/>
  <c r="P10" i="4" s="1"/>
  <c r="O6" i="5"/>
  <c r="N6" i="5"/>
  <c r="B10" i="4" s="1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I10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<sst xmlns="http://schemas.openxmlformats.org/spreadsheetml/2006/main" count="240" uniqueCount="126">
  <si>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</si>
  <si>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</si>
  <si>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</si>
  <si>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</si>
  <si>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</si>
  <si>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</si>
  <si>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</si>
  <si>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</si>
  <si>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</si>
  <si>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</si>
  <si>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</si>
  <si>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</si>
  <si>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</si>
  <si>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</si>
  <si>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</si>
  <si>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</si>
  <si>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</si>
  <si>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</si>
  <si>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</si>
  <si>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</si>
  <si>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</si>
  <si>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</si>
  <si>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</si>
  <si>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</si>
  <si>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</si>
  <si>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</si>
  <si>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</si>
  <si>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</si>
  <si>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</si>
  <si>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</si>
  <si>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</si>
  <si>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</si>
  <si>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</si>
  <si>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</si>
  <si>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</si>
  <si>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</si>
  <si>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</si>
  <si>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</si>
  <si>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</si>
  <si>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</si>
  <si>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</si>
  <si>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</si>
  <si>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</si>
  <si>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</si>
  <si>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</si>
  <si>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</si>
  <si>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</si>
  <si>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</si>
  <si>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</si>
  <si>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</si>
  <si>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</si>
  <si>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</si>
  <si>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</si>
  <si>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</si>
  <si>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</si>
  <si>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</si>
  <si>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</si>
  <si>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</si>
  <si>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</si>
  <si>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</si>
  <si>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</si>
  <si>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</si>
  <si>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</si>
  <si>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</si>
  <si>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</si>
  <si>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</si>
  <si>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</si>
  <si>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</si>
  <si>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</si>
  <si>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</si>
  <si>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</si>
  <si>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</si>
  <si>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</si>
  <si>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</si>
  <si>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</si>
  <si>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</si>
  <si>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</si>
  <si>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</si>
  <si>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</si>
  <si>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</si>
  <si>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</si>
  <si>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</si>
  <si>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</si>
  <si>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</si>
  <si>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</si>
  <si>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</si>
  <si>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</si>
  <si>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</si>
  <si>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</si>
  <si>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</si>
  <si>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</si>
  <si>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</si>
  <si>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</si>
  <si>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</si>
  <si>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</si>
  <si>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</si>
  <si>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</si>
  <si>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</si>
  <si>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</si>
  <si>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</si>
  <si>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</si>
  <si>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</si>
  <si>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</si>
  <si>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</si>
  <si>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</si>
  <si>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</si>
  <si>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</si>
  <si>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</si>
  <si>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</si>
  <si>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</si>
  <si>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鳥取県　伯耆町</t>
  </si>
  <si>
    <t>法非適用</t>
  </si>
  <si>
    <t>下水道事業</t>
  </si>
  <si>
    <t>特定環境保全公共下水道</t>
  </si>
  <si>
    <t>D2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</si>
  <si>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</si>
  <si>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</si>
  <si>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</si>
  <si>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</si>
  <si>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</si>
  <si>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</si>
  <si>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</si>
  <si>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</si>
  <si>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①収益的収支比率
100%を下回っている。支出の多くを占める起債償還額が主な要因だと考えられる。
⑤経費回収率
100%を下回っているものの、全国平均・類似団体と比べると高い値を示しており、比較的健全経営ができていると判断される。
⑧水洗化率
全国平均・類似団体を上回っている。今後も未水洗化人口の解消に向け啓発を行い、100%に近づけていけるよう努めたい。</t>
    <rPh sb="14" eb="16">
      <t>シタマワ</t>
    </rPh>
    <rPh sb="72" eb="74">
      <t>ゼンコク</t>
    </rPh>
    <rPh sb="74" eb="76">
      <t>ヘイキン</t>
    </rPh>
    <rPh sb="82" eb="83">
      <t>クラ</t>
    </rPh>
    <rPh sb="124" eb="126">
      <t>ゼンコク</t>
    </rPh>
    <rPh sb="126" eb="128">
      <t>ヘイキン</t>
    </rPh>
    <rPh sb="144" eb="145">
      <t>ミ</t>
    </rPh>
    <rPh sb="145" eb="148">
      <t>スイセンカ</t>
    </rPh>
    <rPh sb="148" eb="150">
      <t>ジンコウ</t>
    </rPh>
    <rPh sb="151" eb="153">
      <t>カイショウ</t>
    </rPh>
    <rPh sb="154" eb="155">
      <t>ム</t>
    </rPh>
    <rPh sb="156" eb="158">
      <t>ケイハツ</t>
    </rPh>
    <rPh sb="159" eb="160">
      <t>オコナ</t>
    </rPh>
    <phoneticPr fontId="4"/>
  </si>
  <si>
    <t xml:space="preserve">　経営状況に関しては、大きな問題は見受けられない。収支比率等は100%を下回っており健全経営ができているとはいえないが、特定環境保全公共下水道事業は全国的にこの傾向にあり、また本町においては他団体と比較して良好な値を示している。
　企業債残高は徐々に減ってきているが、平成２４年度から長寿命化事業(施設）を実施しており、起債償還額が若干増加する見込みである。
　固定資産の管理を適正に行い、必要な時期に必要な更新ができるよう注意したい。
</t>
    <rPh sb="149" eb="151">
      <t>シセツ</t>
    </rPh>
    <rPh sb="162" eb="164">
      <t>ショウカン</t>
    </rPh>
    <rPh sb="166" eb="168">
      <t>ジャッカン</t>
    </rPh>
    <phoneticPr fontId="4"/>
  </si>
  <si>
    <t>③管渠改善率
特定環境保全公共下水道事業の管渠については、現在まで不具合もなく、改善、更新を実施していない。
法定耐用年数が経過するまで期間があるため、計画的な更新が必要な時期は未定である。　
　</t>
    <rPh sb="1" eb="3">
      <t>カンキョ</t>
    </rPh>
    <rPh sb="3" eb="5">
      <t>カイゼン</t>
    </rPh>
    <rPh sb="5" eb="6">
      <t>リツ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</si>
</sst>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D3B-4F90-A3E4-5F90850DD5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7485448"/>
        <c:axId val="467488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0.05</c:v>
                </c:pt>
                <c:pt idx="1">
                  <c:v>0.04</c:v>
                </c:pt>
                <c:pt idx="2">
                  <c:v>7.0000000000000007E-2</c:v>
                </c:pt>
                <c:pt idx="3">
                  <c:v>0.09</c:v>
                </c:pt>
                <c:pt idx="4">
                  <c:v>0.09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D3B-4F90-A3E4-5F90850DD5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7485448"/>
        <c:axId val="467488584"/>
      </c:lineChart>
      <c:dateAx>
        <c:axId val="4674854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67488584"/>
        <c:crosses val="autoZero"/>
        <c:auto val="1"/>
        <c:lblOffset val="100"/>
        <c:baseTimeUnit val="years"/>
      </c:dateAx>
      <c:valAx>
        <c:axId val="467488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674854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101.95</c:v>
                </c:pt>
                <c:pt idx="1">
                  <c:v>97.62</c:v>
                </c:pt>
                <c:pt idx="2">
                  <c:v>93.28</c:v>
                </c:pt>
                <c:pt idx="3">
                  <c:v>99.33</c:v>
                </c:pt>
                <c:pt idx="4">
                  <c:v>98.59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029-46DD-8413-718735AA71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7487408"/>
        <c:axId val="4674870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029-46DD-8413-718735AA71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7487408"/>
        <c:axId val="467487016"/>
      </c:lineChart>
      <c:dateAx>
        <c:axId val="4674874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67487016"/>
        <c:crosses val="autoZero"/>
        <c:auto val="1"/>
        <c:lblOffset val="100"/>
        <c:baseTimeUnit val="years"/>
      </c:dateAx>
      <c:valAx>
        <c:axId val="4674870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674874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947-42BB-A265-C025DB8026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516912"/>
        <c:axId val="464517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947-42BB-A265-C025DB8026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4516912"/>
        <c:axId val="464517304"/>
      </c:lineChart>
      <c:dateAx>
        <c:axId val="4645169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64517304"/>
        <c:crosses val="autoZero"/>
        <c:auto val="1"/>
        <c:lblOffset val="100"/>
        <c:baseTimeUnit val="years"/>
      </c:dateAx>
      <c:valAx>
        <c:axId val="464517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645169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66A-4915-BCCA-15B5C73E1F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9958608"/>
        <c:axId val="464572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66A-4915-BCCA-15B5C73E1F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9958608"/>
        <c:axId val="464572208"/>
      </c:lineChart>
      <c:dateAx>
        <c:axId val="3399586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64572208"/>
        <c:crosses val="autoZero"/>
        <c:auto val="1"/>
        <c:lblOffset val="100"/>
        <c:baseTimeUnit val="years"/>
      </c:dateAx>
      <c:valAx>
        <c:axId val="464572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99586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BB4-462C-820B-564B7624BB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718848"/>
        <c:axId val="4585510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BB4-462C-820B-564B7624BB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718848"/>
        <c:axId val="458551064"/>
      </c:lineChart>
      <c:dateAx>
        <c:axId val="4627188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58551064"/>
        <c:crosses val="autoZero"/>
        <c:auto val="1"/>
        <c:lblOffset val="100"/>
        <c:baseTimeUnit val="years"/>
      </c:dateAx>
      <c:valAx>
        <c:axId val="4585510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627188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6B7-4741-9B10-2143CF3945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519600"/>
        <c:axId val="462519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6B7-4741-9B10-2143CF3945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519600"/>
        <c:axId val="462519992"/>
      </c:lineChart>
      <c:dateAx>
        <c:axId val="4625196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62519992"/>
        <c:crosses val="autoZero"/>
        <c:auto val="1"/>
        <c:lblOffset val="100"/>
        <c:baseTimeUnit val="years"/>
      </c:dateAx>
      <c:valAx>
        <c:axId val="462519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625196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1614.49</c:v>
                </c:pt>
                <c:pt idx="1">
                  <c:v>1441.1</c:v>
                </c:pt>
                <c:pt idx="2">
                  <c:v>418.97</c:v>
                </c:pt>
                <c:pt idx="3">
                  <c:v>284.05</c:v>
                </c:pt>
                <c:pt idx="4">
                  <c:v>310.33999999999997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D70-43AA-B61F-B54169D20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521168"/>
        <c:axId val="462521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1569.13</c:v>
                </c:pt>
                <c:pt idx="1">
                  <c:v>1436</c:v>
                </c:pt>
                <c:pt idx="2">
                  <c:v>1434.89</c:v>
                </c:pt>
                <c:pt idx="3">
                  <c:v>1298.9100000000001</c:v>
                </c:pt>
                <c:pt idx="4">
                  <c:v>1243.71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D70-43AA-B61F-B54169D20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521168"/>
        <c:axId val="462521560"/>
      </c:lineChart>
      <c:dateAx>
        <c:axId val="4625211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62521560"/>
        <c:crosses val="autoZero"/>
        <c:auto val="1"/>
        <c:lblOffset val="100"/>
        <c:baseTimeUnit val="years"/>
      </c:dateAx>
      <c:valAx>
        <c:axId val="462521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625211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100.67</c:v>
                </c:pt>
                <c:pt idx="1">
                  <c:v>90.46</c:v>
                </c:pt>
                <c:pt idx="2">
                  <c:v>86.86</c:v>
                </c:pt>
                <c:pt idx="3">
                  <c:v>97.65</c:v>
                </c:pt>
                <c:pt idx="4">
                  <c:v>92.16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EAB-4A3F-ACFF-6A57C1C89E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522736"/>
        <c:axId val="4734520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64.63</c:v>
                </c:pt>
                <c:pt idx="1">
                  <c:v>66.56</c:v>
                </c:pt>
                <c:pt idx="2">
                  <c:v>66.22</c:v>
                </c:pt>
                <c:pt idx="3">
                  <c:v>69.87</c:v>
                </c:pt>
                <c:pt idx="4">
                  <c:v>74.3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EAB-4A3F-ACFF-6A57C1C89E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522736"/>
        <c:axId val="473452064"/>
      </c:lineChart>
      <c:dateAx>
        <c:axId val="4625227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73452064"/>
        <c:crosses val="autoZero"/>
        <c:auto val="1"/>
        <c:lblOffset val="100"/>
        <c:baseTimeUnit val="years"/>
      </c:dateAx>
      <c:valAx>
        <c:axId val="4734520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625227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172.62</c:v>
                </c:pt>
                <c:pt idx="1">
                  <c:v>195.06</c:v>
                </c:pt>
                <c:pt idx="2">
                  <c:v>206.32</c:v>
                </c:pt>
                <c:pt idx="3">
                  <c:v>179.67</c:v>
                </c:pt>
                <c:pt idx="4">
                  <c:v>188.81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F79-4771-B8A2-847C94AA3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3453240"/>
        <c:axId val="4734536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245.75</c:v>
                </c:pt>
                <c:pt idx="1">
                  <c:v>244.29</c:v>
                </c:pt>
                <c:pt idx="2">
                  <c:v>246.72</c:v>
                </c:pt>
                <c:pt idx="3">
                  <c:v>234.96</c:v>
                </c:pt>
                <c:pt idx="4">
                  <c:v>221.81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F79-4771-B8A2-847C94AA3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3453240"/>
        <c:axId val="473453632"/>
      </c:lineChart>
      <c:dateAx>
        <c:axId val="4734532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73453632"/>
        <c:crosses val="autoZero"/>
        <c:auto val="1"/>
        <c:lblOffset val="100"/>
        <c:baseTimeUnit val="years"/>
      </c:dateAx>
      <c:valAx>
        <c:axId val="4734536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734532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89.26</c:v>
                </c:pt>
                <c:pt idx="1">
                  <c:v>89.26</c:v>
                </c:pt>
                <c:pt idx="2">
                  <c:v>90.5</c:v>
                </c:pt>
                <c:pt idx="3">
                  <c:v>91.89</c:v>
                </c:pt>
                <c:pt idx="4">
                  <c:v>92.26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E27-4F6C-8AC3-B31D22932B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3454808"/>
        <c:axId val="4734552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43.65</c:v>
                </c:pt>
                <c:pt idx="1">
                  <c:v>43.58</c:v>
                </c:pt>
                <c:pt idx="2">
                  <c:v>41.35</c:v>
                </c:pt>
                <c:pt idx="3">
                  <c:v>42.9</c:v>
                </c:pt>
                <c:pt idx="4">
                  <c:v>43.36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E27-4F6C-8AC3-B31D22932B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3454808"/>
        <c:axId val="473455200"/>
      </c:lineChart>
      <c:dateAx>
        <c:axId val="4734548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73455200"/>
        <c:crosses val="autoZero"/>
        <c:auto val="1"/>
        <c:lblOffset val="100"/>
        <c:baseTimeUnit val="years"/>
      </c:dateAx>
      <c:valAx>
        <c:axId val="4734552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734548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85.61</c:v>
                </c:pt>
                <c:pt idx="1">
                  <c:v>86.08</c:v>
                </c:pt>
                <c:pt idx="2">
                  <c:v>87.38</c:v>
                </c:pt>
                <c:pt idx="3">
                  <c:v>89.17</c:v>
                </c:pt>
                <c:pt idx="4">
                  <c:v>89.28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9F0-4AAD-8AE5-824A34569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3456376"/>
        <c:axId val="4734567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82.2</c:v>
                </c:pt>
                <c:pt idx="1">
                  <c:v>82.35</c:v>
                </c:pt>
                <c:pt idx="2">
                  <c:v>82.9</c:v>
                </c:pt>
                <c:pt idx="3">
                  <c:v>83.5</c:v>
                </c:pt>
                <c:pt idx="4">
                  <c:v>83.06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F0-4AAD-8AE5-824A34569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3456376"/>
        <c:axId val="473456768"/>
      </c:lineChart>
      <c:dateAx>
        <c:axId val="4734563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73456768"/>
        <c:crosses val="autoZero"/>
        <c:auto val="1"/>
        <c:lblOffset val="100"/>
        <c:baseTimeUnit val="years"/>
      </c:dateAx>
      <c:valAx>
        <c:axId val="4734567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734563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【1,225.44】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【82.67】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【42.66】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【215.23】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G34" zoomScaleNormal="100" workbookViewId="0">
      <selection activeCell="BL47" sqref="BL47:BZ6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3" spans="1:78" ht="9.75" customHeight="1" x14ac:dyDescent="0.15">
      <c r="A3" s="2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</row>
    <row r="4" spans="1:78" ht="9.75" customHeight="1" x14ac:dyDescent="0.15">
      <c r="A4" s="2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2" t="str">
        <f>データ!H6</f>
        <v>鳥取県　伯耆町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3" t="s">
        <v>1</v>
      </c>
      <c r="C7" s="43"/>
      <c r="D7" s="43"/>
      <c r="E7" s="43"/>
      <c r="F7" s="43"/>
      <c r="G7" s="43"/>
      <c r="H7" s="43"/>
      <c r="I7" s="43" t="s">
        <v>2</v>
      </c>
      <c r="J7" s="43"/>
      <c r="K7" s="43"/>
      <c r="L7" s="43"/>
      <c r="M7" s="43"/>
      <c r="N7" s="43"/>
      <c r="O7" s="43"/>
      <c r="P7" s="43" t="s">
        <v>3</v>
      </c>
      <c r="Q7" s="43"/>
      <c r="R7" s="43"/>
      <c r="S7" s="43"/>
      <c r="T7" s="43"/>
      <c r="U7" s="43"/>
      <c r="V7" s="43"/>
      <c r="W7" s="43" t="s">
        <v>4</v>
      </c>
      <c r="X7" s="43"/>
      <c r="Y7" s="43"/>
      <c r="Z7" s="43"/>
      <c r="AA7" s="43"/>
      <c r="AB7" s="43"/>
      <c r="AC7" s="43"/>
      <c r="AD7" s="43" t="s">
        <v>5</v>
      </c>
      <c r="AE7" s="43"/>
      <c r="AF7" s="43"/>
      <c r="AG7" s="43"/>
      <c r="AH7" s="43"/>
      <c r="AI7" s="43"/>
      <c r="AJ7" s="43"/>
      <c r="AK7" s="3"/>
      <c r="AL7" s="43" t="s">
        <v>6</v>
      </c>
      <c r="AM7" s="43"/>
      <c r="AN7" s="43"/>
      <c r="AO7" s="43"/>
      <c r="AP7" s="43"/>
      <c r="AQ7" s="43"/>
      <c r="AR7" s="43"/>
      <c r="AS7" s="43"/>
      <c r="AT7" s="43" t="s">
        <v>7</v>
      </c>
      <c r="AU7" s="43"/>
      <c r="AV7" s="43"/>
      <c r="AW7" s="43"/>
      <c r="AX7" s="43"/>
      <c r="AY7" s="43"/>
      <c r="AZ7" s="43"/>
      <c r="BA7" s="43"/>
      <c r="BB7" s="43" t="s">
        <v>8</v>
      </c>
      <c r="BC7" s="43"/>
      <c r="BD7" s="43"/>
      <c r="BE7" s="43"/>
      <c r="BF7" s="43"/>
      <c r="BG7" s="43"/>
      <c r="BH7" s="43"/>
      <c r="BI7" s="43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7" t="str">
        <f>データ!I6</f>
        <v>法非適用</v>
      </c>
      <c r="C8" s="47"/>
      <c r="D8" s="47"/>
      <c r="E8" s="47"/>
      <c r="F8" s="47"/>
      <c r="G8" s="47"/>
      <c r="H8" s="47"/>
      <c r="I8" s="47" t="str">
        <f>データ!J6</f>
        <v>下水道事業</v>
      </c>
      <c r="J8" s="47"/>
      <c r="K8" s="47"/>
      <c r="L8" s="47"/>
      <c r="M8" s="47"/>
      <c r="N8" s="47"/>
      <c r="O8" s="47"/>
      <c r="P8" s="47" t="str">
        <f>データ!K6</f>
        <v>特定環境保全公共下水道</v>
      </c>
      <c r="Q8" s="47"/>
      <c r="R8" s="47"/>
      <c r="S8" s="47"/>
      <c r="T8" s="47"/>
      <c r="U8" s="47"/>
      <c r="V8" s="47"/>
      <c r="W8" s="47" t="str">
        <f>データ!L6</f>
        <v>D2</v>
      </c>
      <c r="X8" s="47"/>
      <c r="Y8" s="47"/>
      <c r="Z8" s="47"/>
      <c r="AA8" s="47"/>
      <c r="AB8" s="47"/>
      <c r="AC8" s="47"/>
      <c r="AD8" s="48" t="str">
        <f>データ!$M$6</f>
        <v>非設置</v>
      </c>
      <c r="AE8" s="48"/>
      <c r="AF8" s="48"/>
      <c r="AG8" s="48"/>
      <c r="AH8" s="48"/>
      <c r="AI8" s="48"/>
      <c r="AJ8" s="48"/>
      <c r="AK8" s="3"/>
      <c r="AL8" s="49">
        <f>データ!S6</f>
        <v>11107</v>
      </c>
      <c r="AM8" s="49"/>
      <c r="AN8" s="49"/>
      <c r="AO8" s="49"/>
      <c r="AP8" s="49"/>
      <c r="AQ8" s="49"/>
      <c r="AR8" s="49"/>
      <c r="AS8" s="49"/>
      <c r="AT8" s="44">
        <f>データ!T6</f>
        <v>139.44</v>
      </c>
      <c r="AU8" s="44"/>
      <c r="AV8" s="44"/>
      <c r="AW8" s="44"/>
      <c r="AX8" s="44"/>
      <c r="AY8" s="44"/>
      <c r="AZ8" s="44"/>
      <c r="BA8" s="44"/>
      <c r="BB8" s="44">
        <f>データ!U6</f>
        <v>79.650000000000006</v>
      </c>
      <c r="BC8" s="44"/>
      <c r="BD8" s="44"/>
      <c r="BE8" s="44"/>
      <c r="BF8" s="44"/>
      <c r="BG8" s="44"/>
      <c r="BH8" s="44"/>
      <c r="BI8" s="44"/>
      <c r="BJ8" s="3"/>
      <c r="BK8" s="3"/>
      <c r="BL8" s="45" t="s">
        <v>10</v>
      </c>
      <c r="BM8" s="46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3" t="s">
        <v>12</v>
      </c>
      <c r="C9" s="43"/>
      <c r="D9" s="43"/>
      <c r="E9" s="43"/>
      <c r="F9" s="43"/>
      <c r="G9" s="43"/>
      <c r="H9" s="43"/>
      <c r="I9" s="43" t="s">
        <v>13</v>
      </c>
      <c r="J9" s="43"/>
      <c r="K9" s="43"/>
      <c r="L9" s="43"/>
      <c r="M9" s="43"/>
      <c r="N9" s="43"/>
      <c r="O9" s="43"/>
      <c r="P9" s="43" t="s">
        <v>14</v>
      </c>
      <c r="Q9" s="43"/>
      <c r="R9" s="43"/>
      <c r="S9" s="43"/>
      <c r="T9" s="43"/>
      <c r="U9" s="43"/>
      <c r="V9" s="43"/>
      <c r="W9" s="43" t="s">
        <v>15</v>
      </c>
      <c r="X9" s="43"/>
      <c r="Y9" s="43"/>
      <c r="Z9" s="43"/>
      <c r="AA9" s="43"/>
      <c r="AB9" s="43"/>
      <c r="AC9" s="43"/>
      <c r="AD9" s="43" t="s">
        <v>16</v>
      </c>
      <c r="AE9" s="43"/>
      <c r="AF9" s="43"/>
      <c r="AG9" s="43"/>
      <c r="AH9" s="43"/>
      <c r="AI9" s="43"/>
      <c r="AJ9" s="43"/>
      <c r="AK9" s="3"/>
      <c r="AL9" s="43" t="s">
        <v>17</v>
      </c>
      <c r="AM9" s="43"/>
      <c r="AN9" s="43"/>
      <c r="AO9" s="43"/>
      <c r="AP9" s="43"/>
      <c r="AQ9" s="43"/>
      <c r="AR9" s="43"/>
      <c r="AS9" s="43"/>
      <c r="AT9" s="43" t="s">
        <v>18</v>
      </c>
      <c r="AU9" s="43"/>
      <c r="AV9" s="43"/>
      <c r="AW9" s="43"/>
      <c r="AX9" s="43"/>
      <c r="AY9" s="43"/>
      <c r="AZ9" s="43"/>
      <c r="BA9" s="43"/>
      <c r="BB9" s="43" t="s">
        <v>19</v>
      </c>
      <c r="BC9" s="43"/>
      <c r="BD9" s="43"/>
      <c r="BE9" s="43"/>
      <c r="BF9" s="43"/>
      <c r="BG9" s="43"/>
      <c r="BH9" s="43"/>
      <c r="BI9" s="43"/>
      <c r="BJ9" s="3"/>
      <c r="BK9" s="3"/>
      <c r="BL9" s="50" t="s">
        <v>20</v>
      </c>
      <c r="BM9" s="51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4" t="str">
        <f>データ!N6</f>
        <v>-</v>
      </c>
      <c r="C10" s="44"/>
      <c r="D10" s="44"/>
      <c r="E10" s="44"/>
      <c r="F10" s="44"/>
      <c r="G10" s="44"/>
      <c r="H10" s="44"/>
      <c r="I10" s="44" t="str">
        <f>データ!O6</f>
        <v>該当数値なし</v>
      </c>
      <c r="J10" s="44"/>
      <c r="K10" s="44"/>
      <c r="L10" s="44"/>
      <c r="M10" s="44"/>
      <c r="N10" s="44"/>
      <c r="O10" s="44"/>
      <c r="P10" s="44">
        <f>データ!P6</f>
        <v>40.83</v>
      </c>
      <c r="Q10" s="44"/>
      <c r="R10" s="44"/>
      <c r="S10" s="44"/>
      <c r="T10" s="44"/>
      <c r="U10" s="44"/>
      <c r="V10" s="44"/>
      <c r="W10" s="44">
        <f>データ!Q6</f>
        <v>100</v>
      </c>
      <c r="X10" s="44"/>
      <c r="Y10" s="44"/>
      <c r="Z10" s="44"/>
      <c r="AA10" s="44"/>
      <c r="AB10" s="44"/>
      <c r="AC10" s="44"/>
      <c r="AD10" s="49">
        <f>データ!R6</f>
        <v>3888</v>
      </c>
      <c r="AE10" s="49"/>
      <c r="AF10" s="49"/>
      <c r="AG10" s="49"/>
      <c r="AH10" s="49"/>
      <c r="AI10" s="49"/>
      <c r="AJ10" s="49"/>
      <c r="AK10" s="2"/>
      <c r="AL10" s="49">
        <f>データ!V6</f>
        <v>4506</v>
      </c>
      <c r="AM10" s="49"/>
      <c r="AN10" s="49"/>
      <c r="AO10" s="49"/>
      <c r="AP10" s="49"/>
      <c r="AQ10" s="49"/>
      <c r="AR10" s="49"/>
      <c r="AS10" s="49"/>
      <c r="AT10" s="44">
        <f>データ!W6</f>
        <v>1.42</v>
      </c>
      <c r="AU10" s="44"/>
      <c r="AV10" s="44"/>
      <c r="AW10" s="44"/>
      <c r="AX10" s="44"/>
      <c r="AY10" s="44"/>
      <c r="AZ10" s="44"/>
      <c r="BA10" s="44"/>
      <c r="BB10" s="44">
        <f>データ!X6</f>
        <v>3173.24</v>
      </c>
      <c r="BC10" s="44"/>
      <c r="BD10" s="44"/>
      <c r="BE10" s="44"/>
      <c r="BF10" s="44"/>
      <c r="BG10" s="44"/>
      <c r="BH10" s="44"/>
      <c r="BI10" s="44"/>
      <c r="BJ10" s="2"/>
      <c r="BK10" s="2"/>
      <c r="BL10" s="52" t="s">
        <v>22</v>
      </c>
      <c r="BM10" s="53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4" t="s">
        <v>24</v>
      </c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</row>
    <row r="14" spans="1:78" ht="13.5" customHeight="1" x14ac:dyDescent="0.15">
      <c r="A14" s="2"/>
      <c r="B14" s="56" t="s">
        <v>25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8"/>
      <c r="BK14" s="2"/>
      <c r="BL14" s="62" t="s">
        <v>26</v>
      </c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4"/>
    </row>
    <row r="15" spans="1:78" ht="13.5" customHeight="1" x14ac:dyDescent="0.15">
      <c r="A15" s="2"/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1"/>
      <c r="BK15" s="2"/>
      <c r="BL15" s="65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8" t="s">
        <v>123</v>
      </c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70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8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70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8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70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8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70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8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70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8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70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8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70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8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70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8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70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8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70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8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70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8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70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8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70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8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70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8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70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8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70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8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70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8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70"/>
    </row>
    <row r="34" spans="1:78" ht="13.5" customHeight="1" x14ac:dyDescent="0.15">
      <c r="A34" s="2"/>
      <c r="B34" s="16"/>
      <c r="C34" s="74" t="s">
        <v>27</v>
      </c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19"/>
      <c r="R34" s="74" t="s">
        <v>28</v>
      </c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19"/>
      <c r="AG34" s="74" t="s">
        <v>29</v>
      </c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19"/>
      <c r="AV34" s="74" t="s">
        <v>30</v>
      </c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18"/>
      <c r="BK34" s="2"/>
      <c r="BL34" s="68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70"/>
    </row>
    <row r="35" spans="1:78" ht="13.5" customHeight="1" x14ac:dyDescent="0.15">
      <c r="A35" s="2"/>
      <c r="B35" s="16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19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19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19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18"/>
      <c r="BK35" s="2"/>
      <c r="BL35" s="68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70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8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70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8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70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8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70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8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70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8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70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8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70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8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70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8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70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71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3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2" t="s">
        <v>31</v>
      </c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5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8" t="s">
        <v>125</v>
      </c>
      <c r="BM47" s="69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70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8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70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8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  <c r="BZ49" s="70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8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70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8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70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8"/>
      <c r="BM52" s="69"/>
      <c r="BN52" s="69"/>
      <c r="BO52" s="69"/>
      <c r="BP52" s="69"/>
      <c r="BQ52" s="69"/>
      <c r="BR52" s="69"/>
      <c r="BS52" s="69"/>
      <c r="BT52" s="69"/>
      <c r="BU52" s="69"/>
      <c r="BV52" s="69"/>
      <c r="BW52" s="69"/>
      <c r="BX52" s="69"/>
      <c r="BY52" s="69"/>
      <c r="BZ52" s="70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8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70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8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  <c r="BZ54" s="70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8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70"/>
    </row>
    <row r="56" spans="1:78" ht="13.5" customHeight="1" x14ac:dyDescent="0.15">
      <c r="A56" s="2"/>
      <c r="B56" s="16"/>
      <c r="C56" s="74" t="s">
        <v>32</v>
      </c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19"/>
      <c r="R56" s="74" t="s">
        <v>33</v>
      </c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19"/>
      <c r="AG56" s="74" t="s">
        <v>34</v>
      </c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19"/>
      <c r="AV56" s="74" t="s">
        <v>35</v>
      </c>
      <c r="AW56" s="74"/>
      <c r="AX56" s="74"/>
      <c r="AY56" s="74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18"/>
      <c r="BK56" s="2"/>
      <c r="BL56" s="68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  <c r="BZ56" s="70"/>
    </row>
    <row r="57" spans="1:78" ht="13.5" customHeight="1" x14ac:dyDescent="0.15">
      <c r="A57" s="2"/>
      <c r="B57" s="16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19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19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19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18"/>
      <c r="BK57" s="2"/>
      <c r="BL57" s="68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70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8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9"/>
      <c r="BZ58" s="70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8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  <c r="BZ59" s="70"/>
    </row>
    <row r="60" spans="1:78" ht="13.5" customHeight="1" x14ac:dyDescent="0.15">
      <c r="A60" s="2"/>
      <c r="B60" s="59" t="s">
        <v>36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1"/>
      <c r="BK60" s="2"/>
      <c r="BL60" s="68"/>
      <c r="BM60" s="69"/>
      <c r="BN60" s="69"/>
      <c r="BO60" s="69"/>
      <c r="BP60" s="69"/>
      <c r="BQ60" s="69"/>
      <c r="BR60" s="69"/>
      <c r="BS60" s="69"/>
      <c r="BT60" s="69"/>
      <c r="BU60" s="69"/>
      <c r="BV60" s="69"/>
      <c r="BW60" s="69"/>
      <c r="BX60" s="69"/>
      <c r="BY60" s="69"/>
      <c r="BZ60" s="70"/>
    </row>
    <row r="61" spans="1:78" ht="13.5" customHeight="1" x14ac:dyDescent="0.15">
      <c r="A61" s="2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1"/>
      <c r="BK61" s="2"/>
      <c r="BL61" s="68"/>
      <c r="BM61" s="69"/>
      <c r="BN61" s="69"/>
      <c r="BO61" s="69"/>
      <c r="BP61" s="69"/>
      <c r="BQ61" s="69"/>
      <c r="BR61" s="69"/>
      <c r="BS61" s="69"/>
      <c r="BT61" s="69"/>
      <c r="BU61" s="69"/>
      <c r="BV61" s="69"/>
      <c r="BW61" s="69"/>
      <c r="BX61" s="69"/>
      <c r="BY61" s="69"/>
      <c r="BZ61" s="70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8"/>
      <c r="BM62" s="69"/>
      <c r="BN62" s="69"/>
      <c r="BO62" s="69"/>
      <c r="BP62" s="69"/>
      <c r="BQ62" s="69"/>
      <c r="BR62" s="69"/>
      <c r="BS62" s="69"/>
      <c r="BT62" s="69"/>
      <c r="BU62" s="69"/>
      <c r="BV62" s="69"/>
      <c r="BW62" s="69"/>
      <c r="BX62" s="69"/>
      <c r="BY62" s="69"/>
      <c r="BZ62" s="70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71"/>
      <c r="BM63" s="72"/>
      <c r="BN63" s="72"/>
      <c r="BO63" s="72"/>
      <c r="BP63" s="72"/>
      <c r="BQ63" s="72"/>
      <c r="BR63" s="72"/>
      <c r="BS63" s="72"/>
      <c r="BT63" s="72"/>
      <c r="BU63" s="72"/>
      <c r="BV63" s="72"/>
      <c r="BW63" s="72"/>
      <c r="BX63" s="72"/>
      <c r="BY63" s="72"/>
      <c r="BZ63" s="73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2" t="s">
        <v>37</v>
      </c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5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8" t="s">
        <v>124</v>
      </c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70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8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70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8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70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8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70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8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70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8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70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8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70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8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69"/>
      <c r="BZ73" s="70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8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70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8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70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8"/>
      <c r="BM76" s="69"/>
      <c r="BN76" s="69"/>
      <c r="BO76" s="69"/>
      <c r="BP76" s="69"/>
      <c r="BQ76" s="69"/>
      <c r="BR76" s="69"/>
      <c r="BS76" s="69"/>
      <c r="BT76" s="69"/>
      <c r="BU76" s="69"/>
      <c r="BV76" s="69"/>
      <c r="BW76" s="69"/>
      <c r="BX76" s="69"/>
      <c r="BY76" s="69"/>
      <c r="BZ76" s="70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8"/>
      <c r="BM77" s="69"/>
      <c r="BN77" s="69"/>
      <c r="BO77" s="69"/>
      <c r="BP77" s="69"/>
      <c r="BQ77" s="69"/>
      <c r="BR77" s="69"/>
      <c r="BS77" s="69"/>
      <c r="BT77" s="69"/>
      <c r="BU77" s="69"/>
      <c r="BV77" s="69"/>
      <c r="BW77" s="69"/>
      <c r="BX77" s="69"/>
      <c r="BY77" s="69"/>
      <c r="BZ77" s="70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8"/>
      <c r="BM78" s="69"/>
      <c r="BN78" s="69"/>
      <c r="BO78" s="69"/>
      <c r="BP78" s="69"/>
      <c r="BQ78" s="69"/>
      <c r="BR78" s="69"/>
      <c r="BS78" s="69"/>
      <c r="BT78" s="69"/>
      <c r="BU78" s="69"/>
      <c r="BV78" s="69"/>
      <c r="BW78" s="69"/>
      <c r="BX78" s="69"/>
      <c r="BY78" s="69"/>
      <c r="BZ78" s="70"/>
    </row>
    <row r="79" spans="1:78" ht="13.5" customHeight="1" x14ac:dyDescent="0.15">
      <c r="A79" s="2"/>
      <c r="B79" s="16"/>
      <c r="C79" s="74" t="s">
        <v>38</v>
      </c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19"/>
      <c r="V79" s="19"/>
      <c r="W79" s="74" t="s">
        <v>39</v>
      </c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19"/>
      <c r="AP79" s="19"/>
      <c r="AQ79" s="74" t="s">
        <v>40</v>
      </c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17"/>
      <c r="BJ79" s="18"/>
      <c r="BK79" s="2"/>
      <c r="BL79" s="68"/>
      <c r="BM79" s="69"/>
      <c r="BN79" s="69"/>
      <c r="BO79" s="69"/>
      <c r="BP79" s="69"/>
      <c r="BQ79" s="69"/>
      <c r="BR79" s="69"/>
      <c r="BS79" s="69"/>
      <c r="BT79" s="69"/>
      <c r="BU79" s="69"/>
      <c r="BV79" s="69"/>
      <c r="BW79" s="69"/>
      <c r="BX79" s="69"/>
      <c r="BY79" s="69"/>
      <c r="BZ79" s="70"/>
    </row>
    <row r="80" spans="1:78" ht="13.5" customHeight="1" x14ac:dyDescent="0.15">
      <c r="A80" s="2"/>
      <c r="B80" s="16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19"/>
      <c r="V80" s="19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19"/>
      <c r="AP80" s="19"/>
      <c r="AQ80" s="74"/>
      <c r="AR80" s="74"/>
      <c r="AS80" s="74"/>
      <c r="AT80" s="74"/>
      <c r="AU80" s="74"/>
      <c r="AV80" s="74"/>
      <c r="AW80" s="74"/>
      <c r="AX80" s="74"/>
      <c r="AY80" s="74"/>
      <c r="AZ80" s="74"/>
      <c r="BA80" s="74"/>
      <c r="BB80" s="74"/>
      <c r="BC80" s="74"/>
      <c r="BD80" s="74"/>
      <c r="BE80" s="74"/>
      <c r="BF80" s="74"/>
      <c r="BG80" s="74"/>
      <c r="BH80" s="74"/>
      <c r="BI80" s="17"/>
      <c r="BJ80" s="18"/>
      <c r="BK80" s="2"/>
      <c r="BL80" s="68"/>
      <c r="BM80" s="69"/>
      <c r="BN80" s="69"/>
      <c r="BO80" s="69"/>
      <c r="BP80" s="69"/>
      <c r="BQ80" s="69"/>
      <c r="BR80" s="69"/>
      <c r="BS80" s="69"/>
      <c r="BT80" s="69"/>
      <c r="BU80" s="69"/>
      <c r="BV80" s="69"/>
      <c r="BW80" s="69"/>
      <c r="BX80" s="69"/>
      <c r="BY80" s="69"/>
      <c r="BZ80" s="70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8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  <c r="BZ81" s="70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1"/>
      <c r="BM82" s="72"/>
      <c r="BN82" s="72"/>
      <c r="BO82" s="72"/>
      <c r="BP82" s="72"/>
      <c r="BQ82" s="72"/>
      <c r="BR82" s="72"/>
      <c r="BS82" s="72"/>
      <c r="BT82" s="72"/>
      <c r="BU82" s="72"/>
      <c r="BV82" s="72"/>
      <c r="BW82" s="72"/>
      <c r="BX82" s="72"/>
      <c r="BY82" s="72"/>
      <c r="BZ82" s="73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5" t="s">
        <v>43</v>
      </c>
      <c r="C85" s="25"/>
      <c r="D85" s="25"/>
      <c r="E85" s="25" t="s">
        <v>44</v>
      </c>
      <c r="F85" s="25" t="s">
        <v>45</v>
      </c>
      <c r="G85" s="25" t="s">
        <v>46</v>
      </c>
      <c r="H85" s="25" t="s">
        <v>47</v>
      </c>
      <c r="I85" s="25" t="s">
        <v>48</v>
      </c>
      <c r="J85" s="25" t="s">
        <v>49</v>
      </c>
      <c r="K85" s="25" t="s">
        <v>50</v>
      </c>
      <c r="L85" s="25" t="s">
        <v>51</v>
      </c>
      <c r="M85" s="25" t="s">
        <v>52</v>
      </c>
      <c r="N85" s="25" t="s">
        <v>53</v>
      </c>
      <c r="O85" s="25" t="s">
        <v>54</v>
      </c>
    </row>
    <row r="86" spans="1:78" hidden="1" x14ac:dyDescent="0.15">
      <c r="B86" s="25"/>
      <c r="C86" s="25"/>
      <c r="D86" s="25"/>
      <c r="E86" s="25" t="str">
        <f>データ!AI6</f>
        <v/>
      </c>
      <c r="F86" s="25" t="s">
        <v>55</v>
      </c>
      <c r="G86" s="25" t="s">
        <v>55</v>
      </c>
      <c r="H86" s="25" t="str">
        <f>データ!BP6</f>
        <v>【1,225.44】</v>
      </c>
      <c r="I86" s="25" t="str">
        <f>データ!CA6</f>
        <v>【75.58】</v>
      </c>
      <c r="J86" s="25" t="str">
        <f>データ!CL6</f>
        <v>【215.23】</v>
      </c>
      <c r="K86" s="25" t="str">
        <f>データ!CW6</f>
        <v>【42.66】</v>
      </c>
      <c r="L86" s="25" t="str">
        <f>データ!DH6</f>
        <v>【82.67】</v>
      </c>
      <c r="M86" s="25" t="s">
        <v>55</v>
      </c>
      <c r="N86" s="25" t="s">
        <v>56</v>
      </c>
      <c r="O86" s="25" t="str">
        <f>データ!EO6</f>
        <v>【0.10】</v>
      </c>
    </row>
  </sheetData>
  <sheetProtection algorithmName="SHA-512" hashValue="K+dUUNEKpUAbUblXO+w8Bky6rCZlug6T3mMDbcBrLLQXDxTbUmrzx3CI+oJVSBoAzqJZFVQa0hjgz4/Dx+lw/Q==" saltValue="HNmHkvhYDlTVGIvMGeRLGA==" spinCount="100000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57</v>
      </c>
      <c r="Y1" s="26">
        <v>1</v>
      </c>
      <c r="Z1" s="26">
        <v>1</v>
      </c>
      <c r="AA1" s="26">
        <v>1</v>
      </c>
      <c r="AB1" s="26">
        <v>1</v>
      </c>
      <c r="AC1" s="26">
        <v>1</v>
      </c>
      <c r="AD1" s="26">
        <v>1</v>
      </c>
      <c r="AE1" s="26">
        <v>1</v>
      </c>
      <c r="AF1" s="26">
        <v>1</v>
      </c>
      <c r="AG1" s="26">
        <v>1</v>
      </c>
      <c r="AH1" s="26">
        <v>1</v>
      </c>
      <c r="AI1" s="26"/>
      <c r="AJ1" s="26">
        <v>1</v>
      </c>
      <c r="AK1" s="26">
        <v>1</v>
      </c>
      <c r="AL1" s="26">
        <v>1</v>
      </c>
      <c r="AM1" s="26">
        <v>1</v>
      </c>
      <c r="AN1" s="26">
        <v>1</v>
      </c>
      <c r="AO1" s="26">
        <v>1</v>
      </c>
      <c r="AP1" s="26">
        <v>1</v>
      </c>
      <c r="AQ1" s="26">
        <v>1</v>
      </c>
      <c r="AR1" s="26">
        <v>1</v>
      </c>
      <c r="AS1" s="26">
        <v>1</v>
      </c>
      <c r="AT1" s="26"/>
      <c r="AU1" s="26">
        <v>1</v>
      </c>
      <c r="AV1" s="26">
        <v>1</v>
      </c>
      <c r="AW1" s="26">
        <v>1</v>
      </c>
      <c r="AX1" s="26">
        <v>1</v>
      </c>
      <c r="AY1" s="26">
        <v>1</v>
      </c>
      <c r="AZ1" s="26">
        <v>1</v>
      </c>
      <c r="BA1" s="26">
        <v>1</v>
      </c>
      <c r="BB1" s="26">
        <v>1</v>
      </c>
      <c r="BC1" s="26">
        <v>1</v>
      </c>
      <c r="BD1" s="26">
        <v>1</v>
      </c>
      <c r="BE1" s="26"/>
      <c r="BF1" s="26">
        <v>1</v>
      </c>
      <c r="BG1" s="26">
        <v>1</v>
      </c>
      <c r="BH1" s="26">
        <v>1</v>
      </c>
      <c r="BI1" s="26">
        <v>1</v>
      </c>
      <c r="BJ1" s="26">
        <v>1</v>
      </c>
      <c r="BK1" s="26">
        <v>1</v>
      </c>
      <c r="BL1" s="26">
        <v>1</v>
      </c>
      <c r="BM1" s="26">
        <v>1</v>
      </c>
      <c r="BN1" s="26">
        <v>1</v>
      </c>
      <c r="BO1" s="26">
        <v>1</v>
      </c>
      <c r="BP1" s="26"/>
      <c r="BQ1" s="26">
        <v>1</v>
      </c>
      <c r="BR1" s="26">
        <v>1</v>
      </c>
      <c r="BS1" s="26">
        <v>1</v>
      </c>
      <c r="BT1" s="26">
        <v>1</v>
      </c>
      <c r="BU1" s="26">
        <v>1</v>
      </c>
      <c r="BV1" s="26">
        <v>1</v>
      </c>
      <c r="BW1" s="26">
        <v>1</v>
      </c>
      <c r="BX1" s="26">
        <v>1</v>
      </c>
      <c r="BY1" s="26">
        <v>1</v>
      </c>
      <c r="BZ1" s="26">
        <v>1</v>
      </c>
      <c r="CA1" s="26"/>
      <c r="CB1" s="26">
        <v>1</v>
      </c>
      <c r="CC1" s="26">
        <v>1</v>
      </c>
      <c r="CD1" s="26">
        <v>1</v>
      </c>
      <c r="CE1" s="26">
        <v>1</v>
      </c>
      <c r="CF1" s="26">
        <v>1</v>
      </c>
      <c r="CG1" s="26">
        <v>1</v>
      </c>
      <c r="CH1" s="26">
        <v>1</v>
      </c>
      <c r="CI1" s="26">
        <v>1</v>
      </c>
      <c r="CJ1" s="26">
        <v>1</v>
      </c>
      <c r="CK1" s="26">
        <v>1</v>
      </c>
      <c r="CL1" s="26"/>
      <c r="CM1" s="26">
        <v>1</v>
      </c>
      <c r="CN1" s="26">
        <v>1</v>
      </c>
      <c r="CO1" s="26">
        <v>1</v>
      </c>
      <c r="CP1" s="26">
        <v>1</v>
      </c>
      <c r="CQ1" s="26">
        <v>1</v>
      </c>
      <c r="CR1" s="26">
        <v>1</v>
      </c>
      <c r="CS1" s="26">
        <v>1</v>
      </c>
      <c r="CT1" s="26">
        <v>1</v>
      </c>
      <c r="CU1" s="26">
        <v>1</v>
      </c>
      <c r="CV1" s="26">
        <v>1</v>
      </c>
      <c r="CW1" s="26"/>
      <c r="CX1" s="26">
        <v>1</v>
      </c>
      <c r="CY1" s="26">
        <v>1</v>
      </c>
      <c r="CZ1" s="26">
        <v>1</v>
      </c>
      <c r="DA1" s="26">
        <v>1</v>
      </c>
      <c r="DB1" s="26">
        <v>1</v>
      </c>
      <c r="DC1" s="26">
        <v>1</v>
      </c>
      <c r="DD1" s="26">
        <v>1</v>
      </c>
      <c r="DE1" s="26">
        <v>1</v>
      </c>
      <c r="DF1" s="26">
        <v>1</v>
      </c>
      <c r="DG1" s="26">
        <v>1</v>
      </c>
      <c r="DH1" s="26"/>
      <c r="DI1" s="26">
        <v>1</v>
      </c>
      <c r="DJ1" s="26">
        <v>1</v>
      </c>
      <c r="DK1" s="26">
        <v>1</v>
      </c>
      <c r="DL1" s="26">
        <v>1</v>
      </c>
      <c r="DM1" s="26">
        <v>1</v>
      </c>
      <c r="DN1" s="26">
        <v>1</v>
      </c>
      <c r="DO1" s="26">
        <v>1</v>
      </c>
      <c r="DP1" s="26">
        <v>1</v>
      </c>
      <c r="DQ1" s="26">
        <v>1</v>
      </c>
      <c r="DR1" s="26">
        <v>1</v>
      </c>
      <c r="DS1" s="26"/>
      <c r="DT1" s="26">
        <v>1</v>
      </c>
      <c r="DU1" s="26">
        <v>1</v>
      </c>
      <c r="DV1" s="26">
        <v>1</v>
      </c>
      <c r="DW1" s="26">
        <v>1</v>
      </c>
      <c r="DX1" s="26">
        <v>1</v>
      </c>
      <c r="DY1" s="26">
        <v>1</v>
      </c>
      <c r="DZ1" s="26">
        <v>1</v>
      </c>
      <c r="EA1" s="26">
        <v>1</v>
      </c>
      <c r="EB1" s="26">
        <v>1</v>
      </c>
      <c r="EC1" s="26">
        <v>1</v>
      </c>
      <c r="ED1" s="26"/>
      <c r="EE1" s="26">
        <v>1</v>
      </c>
      <c r="EF1" s="26">
        <v>1</v>
      </c>
      <c r="EG1" s="26">
        <v>1</v>
      </c>
      <c r="EH1" s="26">
        <v>1</v>
      </c>
      <c r="EI1" s="26">
        <v>1</v>
      </c>
      <c r="EJ1" s="26">
        <v>1</v>
      </c>
      <c r="EK1" s="26">
        <v>1</v>
      </c>
      <c r="EL1" s="26">
        <v>1</v>
      </c>
      <c r="EM1" s="26">
        <v>1</v>
      </c>
      <c r="EN1" s="26">
        <v>1</v>
      </c>
      <c r="EO1" s="26"/>
    </row>
    <row r="2" spans="1:145" x14ac:dyDescent="0.15">
      <c r="A2" s="27" t="s">
        <v>58</v>
      </c>
      <c r="B2" s="27">
        <f>COLUMN()-1</f>
        <v>1</v>
      </c>
      <c r="C2" s="27">
        <f t="shared" ref="C2:BS2" si="0">COLUMN()-1</f>
        <v>2</v>
      </c>
      <c r="D2" s="27">
        <f t="shared" si="0"/>
        <v>3</v>
      </c>
      <c r="E2" s="27">
        <f t="shared" si="0"/>
        <v>4</v>
      </c>
      <c r="F2" s="27">
        <f t="shared" si="0"/>
        <v>5</v>
      </c>
      <c r="G2" s="27">
        <f t="shared" si="0"/>
        <v>6</v>
      </c>
      <c r="H2" s="27">
        <f t="shared" si="0"/>
        <v>7</v>
      </c>
      <c r="I2" s="27">
        <f t="shared" si="0"/>
        <v>8</v>
      </c>
      <c r="J2" s="27">
        <f t="shared" si="0"/>
        <v>9</v>
      </c>
      <c r="K2" s="27">
        <f t="shared" si="0"/>
        <v>10</v>
      </c>
      <c r="L2" s="27">
        <f t="shared" si="0"/>
        <v>11</v>
      </c>
      <c r="M2" s="27">
        <f t="shared" si="0"/>
        <v>12</v>
      </c>
      <c r="N2" s="27">
        <f t="shared" si="0"/>
        <v>13</v>
      </c>
      <c r="O2" s="27">
        <f t="shared" si="0"/>
        <v>14</v>
      </c>
      <c r="P2" s="27">
        <f t="shared" si="0"/>
        <v>15</v>
      </c>
      <c r="Q2" s="27">
        <f t="shared" si="0"/>
        <v>16</v>
      </c>
      <c r="R2" s="27">
        <f t="shared" si="0"/>
        <v>17</v>
      </c>
      <c r="S2" s="27">
        <f t="shared" si="0"/>
        <v>18</v>
      </c>
      <c r="T2" s="27">
        <f t="shared" si="0"/>
        <v>19</v>
      </c>
      <c r="U2" s="27">
        <f t="shared" si="0"/>
        <v>20</v>
      </c>
      <c r="V2" s="27">
        <f t="shared" si="0"/>
        <v>21</v>
      </c>
      <c r="W2" s="27">
        <f t="shared" si="0"/>
        <v>22</v>
      </c>
      <c r="X2" s="27">
        <f t="shared" si="0"/>
        <v>23</v>
      </c>
      <c r="Y2" s="27">
        <f t="shared" si="0"/>
        <v>24</v>
      </c>
      <c r="Z2" s="27">
        <f t="shared" si="0"/>
        <v>25</v>
      </c>
      <c r="AA2" s="27">
        <f t="shared" si="0"/>
        <v>26</v>
      </c>
      <c r="AB2" s="27">
        <f t="shared" si="0"/>
        <v>27</v>
      </c>
      <c r="AC2" s="27">
        <f t="shared" si="0"/>
        <v>28</v>
      </c>
      <c r="AD2" s="27">
        <f t="shared" si="0"/>
        <v>29</v>
      </c>
      <c r="AE2" s="27">
        <f t="shared" si="0"/>
        <v>30</v>
      </c>
      <c r="AF2" s="27">
        <f t="shared" si="0"/>
        <v>31</v>
      </c>
      <c r="AG2" s="27">
        <f t="shared" si="0"/>
        <v>32</v>
      </c>
      <c r="AH2" s="27">
        <f t="shared" si="0"/>
        <v>33</v>
      </c>
      <c r="AI2" s="27">
        <f t="shared" si="0"/>
        <v>34</v>
      </c>
      <c r="AJ2" s="27">
        <f t="shared" si="0"/>
        <v>35</v>
      </c>
      <c r="AK2" s="27">
        <f t="shared" si="0"/>
        <v>36</v>
      </c>
      <c r="AL2" s="27">
        <f t="shared" si="0"/>
        <v>37</v>
      </c>
      <c r="AM2" s="27">
        <f t="shared" si="0"/>
        <v>38</v>
      </c>
      <c r="AN2" s="27">
        <f t="shared" si="0"/>
        <v>39</v>
      </c>
      <c r="AO2" s="27">
        <f t="shared" si="0"/>
        <v>40</v>
      </c>
      <c r="AP2" s="27">
        <f t="shared" si="0"/>
        <v>41</v>
      </c>
      <c r="AQ2" s="27">
        <f t="shared" si="0"/>
        <v>42</v>
      </c>
      <c r="AR2" s="27">
        <f t="shared" si="0"/>
        <v>43</v>
      </c>
      <c r="AS2" s="27">
        <f t="shared" si="0"/>
        <v>44</v>
      </c>
      <c r="AT2" s="27">
        <f t="shared" si="0"/>
        <v>45</v>
      </c>
      <c r="AU2" s="27">
        <f t="shared" si="0"/>
        <v>46</v>
      </c>
      <c r="AV2" s="27">
        <f t="shared" si="0"/>
        <v>47</v>
      </c>
      <c r="AW2" s="27">
        <f t="shared" si="0"/>
        <v>48</v>
      </c>
      <c r="AX2" s="27">
        <f t="shared" si="0"/>
        <v>49</v>
      </c>
      <c r="AY2" s="27">
        <f t="shared" si="0"/>
        <v>50</v>
      </c>
      <c r="AZ2" s="27">
        <f t="shared" si="0"/>
        <v>51</v>
      </c>
      <c r="BA2" s="27">
        <f t="shared" si="0"/>
        <v>52</v>
      </c>
      <c r="BB2" s="27">
        <f t="shared" si="0"/>
        <v>53</v>
      </c>
      <c r="BC2" s="27">
        <f t="shared" si="0"/>
        <v>54</v>
      </c>
      <c r="BD2" s="27">
        <f t="shared" si="0"/>
        <v>55</v>
      </c>
      <c r="BE2" s="27">
        <f t="shared" si="0"/>
        <v>56</v>
      </c>
      <c r="BF2" s="27">
        <f t="shared" si="0"/>
        <v>57</v>
      </c>
      <c r="BG2" s="27">
        <f t="shared" si="0"/>
        <v>58</v>
      </c>
      <c r="BH2" s="27">
        <f t="shared" si="0"/>
        <v>59</v>
      </c>
      <c r="BI2" s="27">
        <f t="shared" si="0"/>
        <v>60</v>
      </c>
      <c r="BJ2" s="27">
        <f t="shared" si="0"/>
        <v>61</v>
      </c>
      <c r="BK2" s="27">
        <f t="shared" si="0"/>
        <v>62</v>
      </c>
      <c r="BL2" s="27">
        <f t="shared" si="0"/>
        <v>63</v>
      </c>
      <c r="BM2" s="27">
        <f t="shared" si="0"/>
        <v>64</v>
      </c>
      <c r="BN2" s="27">
        <f t="shared" si="0"/>
        <v>65</v>
      </c>
      <c r="BO2" s="27">
        <f t="shared" si="0"/>
        <v>66</v>
      </c>
      <c r="BP2" s="27">
        <f t="shared" si="0"/>
        <v>67</v>
      </c>
      <c r="BQ2" s="27">
        <f t="shared" si="0"/>
        <v>68</v>
      </c>
      <c r="BR2" s="27">
        <f t="shared" si="0"/>
        <v>69</v>
      </c>
      <c r="BS2" s="27">
        <f t="shared" si="0"/>
        <v>70</v>
      </c>
      <c r="BT2" s="27">
        <f t="shared" ref="BT2:EE2" si="1">COLUMN()-1</f>
        <v>71</v>
      </c>
      <c r="BU2" s="27">
        <f t="shared" si="1"/>
        <v>72</v>
      </c>
      <c r="BV2" s="27">
        <f t="shared" si="1"/>
        <v>73</v>
      </c>
      <c r="BW2" s="27">
        <f t="shared" si="1"/>
        <v>74</v>
      </c>
      <c r="BX2" s="27">
        <f t="shared" si="1"/>
        <v>75</v>
      </c>
      <c r="BY2" s="27">
        <f t="shared" si="1"/>
        <v>76</v>
      </c>
      <c r="BZ2" s="27">
        <f t="shared" si="1"/>
        <v>77</v>
      </c>
      <c r="CA2" s="27">
        <f t="shared" si="1"/>
        <v>78</v>
      </c>
      <c r="CB2" s="27">
        <f t="shared" si="1"/>
        <v>79</v>
      </c>
      <c r="CC2" s="27">
        <f t="shared" si="1"/>
        <v>80</v>
      </c>
      <c r="CD2" s="27">
        <f t="shared" si="1"/>
        <v>81</v>
      </c>
      <c r="CE2" s="27">
        <f t="shared" si="1"/>
        <v>82</v>
      </c>
      <c r="CF2" s="27">
        <f t="shared" si="1"/>
        <v>83</v>
      </c>
      <c r="CG2" s="27">
        <f t="shared" si="1"/>
        <v>84</v>
      </c>
      <c r="CH2" s="27">
        <f t="shared" si="1"/>
        <v>85</v>
      </c>
      <c r="CI2" s="27">
        <f t="shared" si="1"/>
        <v>86</v>
      </c>
      <c r="CJ2" s="27">
        <f t="shared" si="1"/>
        <v>87</v>
      </c>
      <c r="CK2" s="27">
        <f t="shared" si="1"/>
        <v>88</v>
      </c>
      <c r="CL2" s="27">
        <f t="shared" si="1"/>
        <v>89</v>
      </c>
      <c r="CM2" s="27">
        <f t="shared" si="1"/>
        <v>90</v>
      </c>
      <c r="CN2" s="27">
        <f t="shared" si="1"/>
        <v>91</v>
      </c>
      <c r="CO2" s="27">
        <f t="shared" si="1"/>
        <v>92</v>
      </c>
      <c r="CP2" s="27">
        <f t="shared" si="1"/>
        <v>93</v>
      </c>
      <c r="CQ2" s="27">
        <f t="shared" si="1"/>
        <v>94</v>
      </c>
      <c r="CR2" s="27">
        <f t="shared" si="1"/>
        <v>95</v>
      </c>
      <c r="CS2" s="27">
        <f t="shared" si="1"/>
        <v>96</v>
      </c>
      <c r="CT2" s="27">
        <f t="shared" si="1"/>
        <v>97</v>
      </c>
      <c r="CU2" s="27">
        <f t="shared" si="1"/>
        <v>98</v>
      </c>
      <c r="CV2" s="27">
        <f t="shared" si="1"/>
        <v>99</v>
      </c>
      <c r="CW2" s="27">
        <f t="shared" si="1"/>
        <v>100</v>
      </c>
      <c r="CX2" s="27">
        <f t="shared" si="1"/>
        <v>101</v>
      </c>
      <c r="CY2" s="27">
        <f t="shared" si="1"/>
        <v>102</v>
      </c>
      <c r="CZ2" s="27">
        <f t="shared" si="1"/>
        <v>103</v>
      </c>
      <c r="DA2" s="27">
        <f t="shared" si="1"/>
        <v>104</v>
      </c>
      <c r="DB2" s="27">
        <f t="shared" si="1"/>
        <v>105</v>
      </c>
      <c r="DC2" s="27">
        <f t="shared" si="1"/>
        <v>106</v>
      </c>
      <c r="DD2" s="27">
        <f t="shared" si="1"/>
        <v>107</v>
      </c>
      <c r="DE2" s="27">
        <f t="shared" si="1"/>
        <v>108</v>
      </c>
      <c r="DF2" s="27">
        <f t="shared" si="1"/>
        <v>109</v>
      </c>
      <c r="DG2" s="27">
        <f t="shared" si="1"/>
        <v>110</v>
      </c>
      <c r="DH2" s="27">
        <f t="shared" si="1"/>
        <v>111</v>
      </c>
      <c r="DI2" s="27">
        <f t="shared" si="1"/>
        <v>112</v>
      </c>
      <c r="DJ2" s="27">
        <f t="shared" si="1"/>
        <v>113</v>
      </c>
      <c r="DK2" s="27">
        <f t="shared" si="1"/>
        <v>114</v>
      </c>
      <c r="DL2" s="27">
        <f t="shared" si="1"/>
        <v>115</v>
      </c>
      <c r="DM2" s="27">
        <f t="shared" si="1"/>
        <v>116</v>
      </c>
      <c r="DN2" s="27">
        <f t="shared" si="1"/>
        <v>117</v>
      </c>
      <c r="DO2" s="27">
        <f t="shared" si="1"/>
        <v>118</v>
      </c>
      <c r="DP2" s="27">
        <f t="shared" si="1"/>
        <v>119</v>
      </c>
      <c r="DQ2" s="27">
        <f t="shared" si="1"/>
        <v>120</v>
      </c>
      <c r="DR2" s="27">
        <f t="shared" si="1"/>
        <v>121</v>
      </c>
      <c r="DS2" s="27">
        <f t="shared" si="1"/>
        <v>122</v>
      </c>
      <c r="DT2" s="27">
        <f t="shared" si="1"/>
        <v>123</v>
      </c>
      <c r="DU2" s="27">
        <f t="shared" si="1"/>
        <v>124</v>
      </c>
      <c r="DV2" s="27">
        <f t="shared" si="1"/>
        <v>125</v>
      </c>
      <c r="DW2" s="27">
        <f t="shared" si="1"/>
        <v>126</v>
      </c>
      <c r="DX2" s="27">
        <f t="shared" si="1"/>
        <v>127</v>
      </c>
      <c r="DY2" s="27">
        <f t="shared" si="1"/>
        <v>128</v>
      </c>
      <c r="DZ2" s="27">
        <f t="shared" si="1"/>
        <v>129</v>
      </c>
      <c r="EA2" s="27">
        <f t="shared" si="1"/>
        <v>130</v>
      </c>
      <c r="EB2" s="27">
        <f t="shared" si="1"/>
        <v>131</v>
      </c>
      <c r="EC2" s="27">
        <f t="shared" si="1"/>
        <v>132</v>
      </c>
      <c r="ED2" s="27">
        <f t="shared" si="1"/>
        <v>133</v>
      </c>
      <c r="EE2" s="27">
        <f t="shared" si="1"/>
        <v>134</v>
      </c>
      <c r="EF2" s="27">
        <f t="shared" ref="EF2:EO2" si="2">COLUMN()-1</f>
        <v>135</v>
      </c>
      <c r="EG2" s="27">
        <f t="shared" si="2"/>
        <v>136</v>
      </c>
      <c r="EH2" s="27">
        <f t="shared" si="2"/>
        <v>137</v>
      </c>
      <c r="EI2" s="27">
        <f t="shared" si="2"/>
        <v>138</v>
      </c>
      <c r="EJ2" s="27">
        <f t="shared" si="2"/>
        <v>139</v>
      </c>
      <c r="EK2" s="27">
        <f t="shared" si="2"/>
        <v>140</v>
      </c>
      <c r="EL2" s="27">
        <f t="shared" si="2"/>
        <v>141</v>
      </c>
      <c r="EM2" s="27">
        <f t="shared" si="2"/>
        <v>142</v>
      </c>
      <c r="EN2" s="27">
        <f t="shared" si="2"/>
        <v>143</v>
      </c>
      <c r="EO2" s="27">
        <f t="shared" si="2"/>
        <v>144</v>
      </c>
    </row>
    <row r="3" spans="1:145" x14ac:dyDescent="0.15">
      <c r="A3" s="27" t="s">
        <v>59</v>
      </c>
      <c r="B3" s="28" t="s">
        <v>60</v>
      </c>
      <c r="C3" s="28" t="s">
        <v>61</v>
      </c>
      <c r="D3" s="28" t="s">
        <v>62</v>
      </c>
      <c r="E3" s="28" t="s">
        <v>63</v>
      </c>
      <c r="F3" s="28" t="s">
        <v>64</v>
      </c>
      <c r="G3" s="28" t="s">
        <v>65</v>
      </c>
      <c r="H3" s="76" t="s">
        <v>66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67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68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7" t="s">
        <v>69</v>
      </c>
      <c r="B4" s="29"/>
      <c r="C4" s="29"/>
      <c r="D4" s="29"/>
      <c r="E4" s="29"/>
      <c r="F4" s="29"/>
      <c r="G4" s="29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70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71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72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73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74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75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76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77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78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79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80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7" t="s">
        <v>81</v>
      </c>
      <c r="B5" s="30"/>
      <c r="C5" s="30"/>
      <c r="D5" s="30"/>
      <c r="E5" s="30"/>
      <c r="F5" s="30"/>
      <c r="G5" s="30"/>
      <c r="H5" s="31" t="s">
        <v>82</v>
      </c>
      <c r="I5" s="31" t="s">
        <v>83</v>
      </c>
      <c r="J5" s="31" t="s">
        <v>84</v>
      </c>
      <c r="K5" s="31" t="s">
        <v>85</v>
      </c>
      <c r="L5" s="31" t="s">
        <v>86</v>
      </c>
      <c r="M5" s="31" t="s">
        <v>5</v>
      </c>
      <c r="N5" s="31" t="s">
        <v>87</v>
      </c>
      <c r="O5" s="31" t="s">
        <v>88</v>
      </c>
      <c r="P5" s="31" t="s">
        <v>89</v>
      </c>
      <c r="Q5" s="31" t="s">
        <v>90</v>
      </c>
      <c r="R5" s="31" t="s">
        <v>91</v>
      </c>
      <c r="S5" s="31" t="s">
        <v>92</v>
      </c>
      <c r="T5" s="31" t="s">
        <v>93</v>
      </c>
      <c r="U5" s="31" t="s">
        <v>94</v>
      </c>
      <c r="V5" s="31" t="s">
        <v>95</v>
      </c>
      <c r="W5" s="31" t="s">
        <v>96</v>
      </c>
      <c r="X5" s="31" t="s">
        <v>97</v>
      </c>
      <c r="Y5" s="31" t="s">
        <v>98</v>
      </c>
      <c r="Z5" s="31" t="s">
        <v>99</v>
      </c>
      <c r="AA5" s="31" t="s">
        <v>100</v>
      </c>
      <c r="AB5" s="31" t="s">
        <v>101</v>
      </c>
      <c r="AC5" s="31" t="s">
        <v>102</v>
      </c>
      <c r="AD5" s="31" t="s">
        <v>103</v>
      </c>
      <c r="AE5" s="31" t="s">
        <v>104</v>
      </c>
      <c r="AF5" s="31" t="s">
        <v>105</v>
      </c>
      <c r="AG5" s="31" t="s">
        <v>106</v>
      </c>
      <c r="AH5" s="31" t="s">
        <v>107</v>
      </c>
      <c r="AI5" s="31" t="s">
        <v>43</v>
      </c>
      <c r="AJ5" s="31" t="s">
        <v>98</v>
      </c>
      <c r="AK5" s="31" t="s">
        <v>99</v>
      </c>
      <c r="AL5" s="31" t="s">
        <v>100</v>
      </c>
      <c r="AM5" s="31" t="s">
        <v>101</v>
      </c>
      <c r="AN5" s="31" t="s">
        <v>102</v>
      </c>
      <c r="AO5" s="31" t="s">
        <v>103</v>
      </c>
      <c r="AP5" s="31" t="s">
        <v>104</v>
      </c>
      <c r="AQ5" s="31" t="s">
        <v>105</v>
      </c>
      <c r="AR5" s="31" t="s">
        <v>106</v>
      </c>
      <c r="AS5" s="31" t="s">
        <v>107</v>
      </c>
      <c r="AT5" s="31" t="s">
        <v>108</v>
      </c>
      <c r="AU5" s="31" t="s">
        <v>98</v>
      </c>
      <c r="AV5" s="31" t="s">
        <v>99</v>
      </c>
      <c r="AW5" s="31" t="s">
        <v>100</v>
      </c>
      <c r="AX5" s="31" t="s">
        <v>101</v>
      </c>
      <c r="AY5" s="31" t="s">
        <v>102</v>
      </c>
      <c r="AZ5" s="31" t="s">
        <v>103</v>
      </c>
      <c r="BA5" s="31" t="s">
        <v>104</v>
      </c>
      <c r="BB5" s="31" t="s">
        <v>105</v>
      </c>
      <c r="BC5" s="31" t="s">
        <v>106</v>
      </c>
      <c r="BD5" s="31" t="s">
        <v>107</v>
      </c>
      <c r="BE5" s="31" t="s">
        <v>108</v>
      </c>
      <c r="BF5" s="31" t="s">
        <v>98</v>
      </c>
      <c r="BG5" s="31" t="s">
        <v>99</v>
      </c>
      <c r="BH5" s="31" t="s">
        <v>100</v>
      </c>
      <c r="BI5" s="31" t="s">
        <v>101</v>
      </c>
      <c r="BJ5" s="31" t="s">
        <v>102</v>
      </c>
      <c r="BK5" s="31" t="s">
        <v>103</v>
      </c>
      <c r="BL5" s="31" t="s">
        <v>104</v>
      </c>
      <c r="BM5" s="31" t="s">
        <v>105</v>
      </c>
      <c r="BN5" s="31" t="s">
        <v>106</v>
      </c>
      <c r="BO5" s="31" t="s">
        <v>107</v>
      </c>
      <c r="BP5" s="31" t="s">
        <v>108</v>
      </c>
      <c r="BQ5" s="31" t="s">
        <v>98</v>
      </c>
      <c r="BR5" s="31" t="s">
        <v>99</v>
      </c>
      <c r="BS5" s="31" t="s">
        <v>100</v>
      </c>
      <c r="BT5" s="31" t="s">
        <v>101</v>
      </c>
      <c r="BU5" s="31" t="s">
        <v>102</v>
      </c>
      <c r="BV5" s="31" t="s">
        <v>103</v>
      </c>
      <c r="BW5" s="31" t="s">
        <v>104</v>
      </c>
      <c r="BX5" s="31" t="s">
        <v>105</v>
      </c>
      <c r="BY5" s="31" t="s">
        <v>106</v>
      </c>
      <c r="BZ5" s="31" t="s">
        <v>107</v>
      </c>
      <c r="CA5" s="31" t="s">
        <v>108</v>
      </c>
      <c r="CB5" s="31" t="s">
        <v>98</v>
      </c>
      <c r="CC5" s="31" t="s">
        <v>99</v>
      </c>
      <c r="CD5" s="31" t="s">
        <v>100</v>
      </c>
      <c r="CE5" s="31" t="s">
        <v>101</v>
      </c>
      <c r="CF5" s="31" t="s">
        <v>102</v>
      </c>
      <c r="CG5" s="31" t="s">
        <v>103</v>
      </c>
      <c r="CH5" s="31" t="s">
        <v>104</v>
      </c>
      <c r="CI5" s="31" t="s">
        <v>105</v>
      </c>
      <c r="CJ5" s="31" t="s">
        <v>106</v>
      </c>
      <c r="CK5" s="31" t="s">
        <v>107</v>
      </c>
      <c r="CL5" s="31" t="s">
        <v>108</v>
      </c>
      <c r="CM5" s="31" t="s">
        <v>98</v>
      </c>
      <c r="CN5" s="31" t="s">
        <v>99</v>
      </c>
      <c r="CO5" s="31" t="s">
        <v>100</v>
      </c>
      <c r="CP5" s="31" t="s">
        <v>101</v>
      </c>
      <c r="CQ5" s="31" t="s">
        <v>102</v>
      </c>
      <c r="CR5" s="31" t="s">
        <v>103</v>
      </c>
      <c r="CS5" s="31" t="s">
        <v>104</v>
      </c>
      <c r="CT5" s="31" t="s">
        <v>105</v>
      </c>
      <c r="CU5" s="31" t="s">
        <v>106</v>
      </c>
      <c r="CV5" s="31" t="s">
        <v>107</v>
      </c>
      <c r="CW5" s="31" t="s">
        <v>108</v>
      </c>
      <c r="CX5" s="31" t="s">
        <v>98</v>
      </c>
      <c r="CY5" s="31" t="s">
        <v>99</v>
      </c>
      <c r="CZ5" s="31" t="s">
        <v>100</v>
      </c>
      <c r="DA5" s="31" t="s">
        <v>101</v>
      </c>
      <c r="DB5" s="31" t="s">
        <v>102</v>
      </c>
      <c r="DC5" s="31" t="s">
        <v>103</v>
      </c>
      <c r="DD5" s="31" t="s">
        <v>104</v>
      </c>
      <c r="DE5" s="31" t="s">
        <v>105</v>
      </c>
      <c r="DF5" s="31" t="s">
        <v>106</v>
      </c>
      <c r="DG5" s="31" t="s">
        <v>107</v>
      </c>
      <c r="DH5" s="31" t="s">
        <v>108</v>
      </c>
      <c r="DI5" s="31" t="s">
        <v>98</v>
      </c>
      <c r="DJ5" s="31" t="s">
        <v>99</v>
      </c>
      <c r="DK5" s="31" t="s">
        <v>100</v>
      </c>
      <c r="DL5" s="31" t="s">
        <v>101</v>
      </c>
      <c r="DM5" s="31" t="s">
        <v>102</v>
      </c>
      <c r="DN5" s="31" t="s">
        <v>103</v>
      </c>
      <c r="DO5" s="31" t="s">
        <v>104</v>
      </c>
      <c r="DP5" s="31" t="s">
        <v>105</v>
      </c>
      <c r="DQ5" s="31" t="s">
        <v>106</v>
      </c>
      <c r="DR5" s="31" t="s">
        <v>107</v>
      </c>
      <c r="DS5" s="31" t="s">
        <v>108</v>
      </c>
      <c r="DT5" s="31" t="s">
        <v>98</v>
      </c>
      <c r="DU5" s="31" t="s">
        <v>99</v>
      </c>
      <c r="DV5" s="31" t="s">
        <v>100</v>
      </c>
      <c r="DW5" s="31" t="s">
        <v>101</v>
      </c>
      <c r="DX5" s="31" t="s">
        <v>102</v>
      </c>
      <c r="DY5" s="31" t="s">
        <v>103</v>
      </c>
      <c r="DZ5" s="31" t="s">
        <v>104</v>
      </c>
      <c r="EA5" s="31" t="s">
        <v>105</v>
      </c>
      <c r="EB5" s="31" t="s">
        <v>106</v>
      </c>
      <c r="EC5" s="31" t="s">
        <v>107</v>
      </c>
      <c r="ED5" s="31" t="s">
        <v>108</v>
      </c>
      <c r="EE5" s="31" t="s">
        <v>98</v>
      </c>
      <c r="EF5" s="31" t="s">
        <v>99</v>
      </c>
      <c r="EG5" s="31" t="s">
        <v>100</v>
      </c>
      <c r="EH5" s="31" t="s">
        <v>101</v>
      </c>
      <c r="EI5" s="31" t="s">
        <v>102</v>
      </c>
      <c r="EJ5" s="31" t="s">
        <v>103</v>
      </c>
      <c r="EK5" s="31" t="s">
        <v>104</v>
      </c>
      <c r="EL5" s="31" t="s">
        <v>105</v>
      </c>
      <c r="EM5" s="31" t="s">
        <v>106</v>
      </c>
      <c r="EN5" s="31" t="s">
        <v>107</v>
      </c>
      <c r="EO5" s="31" t="s">
        <v>108</v>
      </c>
    </row>
    <row r="6" spans="1:145" s="35" customFormat="1" x14ac:dyDescent="0.15">
      <c r="A6" s="27" t="s">
        <v>109</v>
      </c>
      <c r="B6" s="32">
        <f>B7</f>
        <v>2017</v>
      </c>
      <c r="C6" s="32">
        <f t="shared" ref="C6:X6" si="3">C7</f>
        <v>313904</v>
      </c>
      <c r="D6" s="32">
        <f t="shared" si="3"/>
        <v>47</v>
      </c>
      <c r="E6" s="32">
        <f t="shared" si="3"/>
        <v>17</v>
      </c>
      <c r="F6" s="32">
        <f t="shared" si="3"/>
        <v>4</v>
      </c>
      <c r="G6" s="32">
        <f t="shared" si="3"/>
        <v>0</v>
      </c>
      <c r="H6" s="32" t="str">
        <f t="shared" si="3"/>
        <v>鳥取県　伯耆町</v>
      </c>
      <c r="I6" s="32" t="str">
        <f t="shared" si="3"/>
        <v>法非適用</v>
      </c>
      <c r="J6" s="32" t="str">
        <f t="shared" si="3"/>
        <v>下水道事業</v>
      </c>
      <c r="K6" s="32" t="str">
        <f t="shared" si="3"/>
        <v>特定環境保全公共下水道</v>
      </c>
      <c r="L6" s="32" t="str">
        <f t="shared" si="3"/>
        <v>D2</v>
      </c>
      <c r="M6" s="32" t="str">
        <f t="shared" si="3"/>
        <v>非設置</v>
      </c>
      <c r="N6" s="33" t="str">
        <f t="shared" si="3"/>
        <v>-</v>
      </c>
      <c r="O6" s="33" t="str">
        <f t="shared" si="3"/>
        <v>該当数値なし</v>
      </c>
      <c r="P6" s="33">
        <f t="shared" si="3"/>
        <v>40.83</v>
      </c>
      <c r="Q6" s="33">
        <f t="shared" si="3"/>
        <v>100</v>
      </c>
      <c r="R6" s="33">
        <f t="shared" si="3"/>
        <v>3888</v>
      </c>
      <c r="S6" s="33">
        <f t="shared" si="3"/>
        <v>11107</v>
      </c>
      <c r="T6" s="33">
        <f t="shared" si="3"/>
        <v>139.44</v>
      </c>
      <c r="U6" s="33">
        <f t="shared" si="3"/>
        <v>79.650000000000006</v>
      </c>
      <c r="V6" s="33">
        <f t="shared" si="3"/>
        <v>4506</v>
      </c>
      <c r="W6" s="33">
        <f t="shared" si="3"/>
        <v>1.42</v>
      </c>
      <c r="X6" s="33">
        <f t="shared" si="3"/>
        <v>3173.24</v>
      </c>
      <c r="Y6" s="34">
        <f>IF(Y7="",NA(),Y7)</f>
        <v>101.95</v>
      </c>
      <c r="Z6" s="34">
        <f t="shared" ref="Z6:AH6" si="4">IF(Z7="",NA(),Z7)</f>
        <v>97.62</v>
      </c>
      <c r="AA6" s="34">
        <f t="shared" si="4"/>
        <v>93.28</v>
      </c>
      <c r="AB6" s="34">
        <f t="shared" si="4"/>
        <v>99.33</v>
      </c>
      <c r="AC6" s="34">
        <f t="shared" si="4"/>
        <v>98.59</v>
      </c>
      <c r="AD6" s="33" t="e">
        <f t="shared" si="4"/>
        <v>#N/A</v>
      </c>
      <c r="AE6" s="33" t="e">
        <f t="shared" si="4"/>
        <v>#N/A</v>
      </c>
      <c r="AF6" s="33" t="e">
        <f t="shared" si="4"/>
        <v>#N/A</v>
      </c>
      <c r="AG6" s="33" t="e">
        <f t="shared" si="4"/>
        <v>#N/A</v>
      </c>
      <c r="AH6" s="33" t="e">
        <f t="shared" si="4"/>
        <v>#N/A</v>
      </c>
      <c r="AI6" s="33" t="str">
        <f>IF(AI7="","",IF(AI7="-","【-】","【"&amp;SUBSTITUTE(TEXT(AI7,"#,##0.00"),"-","△")&amp;"】"))</f>
        <v/>
      </c>
      <c r="AJ6" s="33" t="e">
        <f>IF(AJ7="",NA(),AJ7)</f>
        <v>#N/A</v>
      </c>
      <c r="AK6" s="33" t="e">
        <f t="shared" ref="AK6:AS6" si="5">IF(AK7="",NA(),AK7)</f>
        <v>#N/A</v>
      </c>
      <c r="AL6" s="33" t="e">
        <f t="shared" si="5"/>
        <v>#N/A</v>
      </c>
      <c r="AM6" s="33" t="e">
        <f t="shared" si="5"/>
        <v>#N/A</v>
      </c>
      <c r="AN6" s="33" t="e">
        <f t="shared" si="5"/>
        <v>#N/A</v>
      </c>
      <c r="AO6" s="33" t="e">
        <f t="shared" si="5"/>
        <v>#N/A</v>
      </c>
      <c r="AP6" s="33" t="e">
        <f t="shared" si="5"/>
        <v>#N/A</v>
      </c>
      <c r="AQ6" s="33" t="e">
        <f t="shared" si="5"/>
        <v>#N/A</v>
      </c>
      <c r="AR6" s="33" t="e">
        <f t="shared" si="5"/>
        <v>#N/A</v>
      </c>
      <c r="AS6" s="33" t="e">
        <f t="shared" si="5"/>
        <v>#N/A</v>
      </c>
      <c r="AT6" s="33" t="str">
        <f>IF(AT7="","",IF(AT7="-","【-】","【"&amp;SUBSTITUTE(TEXT(AT7,"#,##0.00"),"-","△")&amp;"】"))</f>
        <v/>
      </c>
      <c r="AU6" s="33" t="e">
        <f>IF(AU7="",NA(),AU7)</f>
        <v>#N/A</v>
      </c>
      <c r="AV6" s="33" t="e">
        <f t="shared" ref="AV6:BD6" si="6">IF(AV7="",NA(),AV7)</f>
        <v>#N/A</v>
      </c>
      <c r="AW6" s="33" t="e">
        <f t="shared" si="6"/>
        <v>#N/A</v>
      </c>
      <c r="AX6" s="33" t="e">
        <f t="shared" si="6"/>
        <v>#N/A</v>
      </c>
      <c r="AY6" s="33" t="e">
        <f t="shared" si="6"/>
        <v>#N/A</v>
      </c>
      <c r="AZ6" s="33" t="e">
        <f t="shared" si="6"/>
        <v>#N/A</v>
      </c>
      <c r="BA6" s="33" t="e">
        <f t="shared" si="6"/>
        <v>#N/A</v>
      </c>
      <c r="BB6" s="33" t="e">
        <f t="shared" si="6"/>
        <v>#N/A</v>
      </c>
      <c r="BC6" s="33" t="e">
        <f t="shared" si="6"/>
        <v>#N/A</v>
      </c>
      <c r="BD6" s="33" t="e">
        <f t="shared" si="6"/>
        <v>#N/A</v>
      </c>
      <c r="BE6" s="33" t="str">
        <f>IF(BE7="","",IF(BE7="-","【-】","【"&amp;SUBSTITUTE(TEXT(BE7,"#,##0.00"),"-","△")&amp;"】"))</f>
        <v/>
      </c>
      <c r="BF6" s="34">
        <f>IF(BF7="",NA(),BF7)</f>
        <v>1614.49</v>
      </c>
      <c r="BG6" s="34">
        <f t="shared" ref="BG6:BO6" si="7">IF(BG7="",NA(),BG7)</f>
        <v>1441.1</v>
      </c>
      <c r="BH6" s="34">
        <f t="shared" si="7"/>
        <v>418.97</v>
      </c>
      <c r="BI6" s="34">
        <f t="shared" si="7"/>
        <v>284.05</v>
      </c>
      <c r="BJ6" s="34">
        <f t="shared" si="7"/>
        <v>310.33999999999997</v>
      </c>
      <c r="BK6" s="34">
        <f t="shared" si="7"/>
        <v>1569.13</v>
      </c>
      <c r="BL6" s="34">
        <f t="shared" si="7"/>
        <v>1436</v>
      </c>
      <c r="BM6" s="34">
        <f t="shared" si="7"/>
        <v>1434.89</v>
      </c>
      <c r="BN6" s="34">
        <f t="shared" si="7"/>
        <v>1298.9100000000001</v>
      </c>
      <c r="BO6" s="34">
        <f t="shared" si="7"/>
        <v>1243.71</v>
      </c>
      <c r="BP6" s="33" t="str">
        <f>IF(BP7="","",IF(BP7="-","【-】","【"&amp;SUBSTITUTE(TEXT(BP7,"#,##0.00"),"-","△")&amp;"】"))</f>
        <v>【1,225.44】</v>
      </c>
      <c r="BQ6" s="34">
        <f>IF(BQ7="",NA(),BQ7)</f>
        <v>100.67</v>
      </c>
      <c r="BR6" s="34">
        <f t="shared" ref="BR6:BZ6" si="8">IF(BR7="",NA(),BR7)</f>
        <v>90.46</v>
      </c>
      <c r="BS6" s="34">
        <f t="shared" si="8"/>
        <v>86.86</v>
      </c>
      <c r="BT6" s="34">
        <f t="shared" si="8"/>
        <v>97.65</v>
      </c>
      <c r="BU6" s="34">
        <f t="shared" si="8"/>
        <v>92.16</v>
      </c>
      <c r="BV6" s="34">
        <f t="shared" si="8"/>
        <v>64.63</v>
      </c>
      <c r="BW6" s="34">
        <f t="shared" si="8"/>
        <v>66.56</v>
      </c>
      <c r="BX6" s="34">
        <f t="shared" si="8"/>
        <v>66.22</v>
      </c>
      <c r="BY6" s="34">
        <f t="shared" si="8"/>
        <v>69.87</v>
      </c>
      <c r="BZ6" s="34">
        <f t="shared" si="8"/>
        <v>74.3</v>
      </c>
      <c r="CA6" s="33" t="str">
        <f>IF(CA7="","",IF(CA7="-","【-】","【"&amp;SUBSTITUTE(TEXT(CA7,"#,##0.00"),"-","△")&amp;"】"))</f>
        <v>【75.58】</v>
      </c>
      <c r="CB6" s="34">
        <f>IF(CB7="",NA(),CB7)</f>
        <v>172.62</v>
      </c>
      <c r="CC6" s="34">
        <f t="shared" ref="CC6:CK6" si="9">IF(CC7="",NA(),CC7)</f>
        <v>195.06</v>
      </c>
      <c r="CD6" s="34">
        <f t="shared" si="9"/>
        <v>206.32</v>
      </c>
      <c r="CE6" s="34">
        <f t="shared" si="9"/>
        <v>179.67</v>
      </c>
      <c r="CF6" s="34">
        <f t="shared" si="9"/>
        <v>188.81</v>
      </c>
      <c r="CG6" s="34">
        <f t="shared" si="9"/>
        <v>245.75</v>
      </c>
      <c r="CH6" s="34">
        <f t="shared" si="9"/>
        <v>244.29</v>
      </c>
      <c r="CI6" s="34">
        <f t="shared" si="9"/>
        <v>246.72</v>
      </c>
      <c r="CJ6" s="34">
        <f t="shared" si="9"/>
        <v>234.96</v>
      </c>
      <c r="CK6" s="34">
        <f t="shared" si="9"/>
        <v>221.81</v>
      </c>
      <c r="CL6" s="33" t="str">
        <f>IF(CL7="","",IF(CL7="-","【-】","【"&amp;SUBSTITUTE(TEXT(CL7,"#,##0.00"),"-","△")&amp;"】"))</f>
        <v>【215.23】</v>
      </c>
      <c r="CM6" s="34">
        <f>IF(CM7="",NA(),CM7)</f>
        <v>89.26</v>
      </c>
      <c r="CN6" s="34">
        <f t="shared" ref="CN6:CV6" si="10">IF(CN7="",NA(),CN7)</f>
        <v>89.26</v>
      </c>
      <c r="CO6" s="34">
        <f t="shared" si="10"/>
        <v>90.5</v>
      </c>
      <c r="CP6" s="34">
        <f t="shared" si="10"/>
        <v>91.89</v>
      </c>
      <c r="CQ6" s="34">
        <f t="shared" si="10"/>
        <v>92.26</v>
      </c>
      <c r="CR6" s="34">
        <f t="shared" si="10"/>
        <v>43.65</v>
      </c>
      <c r="CS6" s="34">
        <f t="shared" si="10"/>
        <v>43.58</v>
      </c>
      <c r="CT6" s="34">
        <f t="shared" si="10"/>
        <v>41.35</v>
      </c>
      <c r="CU6" s="34">
        <f t="shared" si="10"/>
        <v>42.9</v>
      </c>
      <c r="CV6" s="34">
        <f t="shared" si="10"/>
        <v>43.36</v>
      </c>
      <c r="CW6" s="33" t="str">
        <f>IF(CW7="","",IF(CW7="-","【-】","【"&amp;SUBSTITUTE(TEXT(CW7,"#,##0.00"),"-","△")&amp;"】"))</f>
        <v>【42.66】</v>
      </c>
      <c r="CX6" s="34">
        <f>IF(CX7="",NA(),CX7)</f>
        <v>85.61</v>
      </c>
      <c r="CY6" s="34">
        <f t="shared" ref="CY6:DG6" si="11">IF(CY7="",NA(),CY7)</f>
        <v>86.08</v>
      </c>
      <c r="CZ6" s="34">
        <f t="shared" si="11"/>
        <v>87.38</v>
      </c>
      <c r="DA6" s="34">
        <f t="shared" si="11"/>
        <v>89.17</v>
      </c>
      <c r="DB6" s="34">
        <f t="shared" si="11"/>
        <v>89.28</v>
      </c>
      <c r="DC6" s="34">
        <f t="shared" si="11"/>
        <v>82.2</v>
      </c>
      <c r="DD6" s="34">
        <f t="shared" si="11"/>
        <v>82.35</v>
      </c>
      <c r="DE6" s="34">
        <f t="shared" si="11"/>
        <v>82.9</v>
      </c>
      <c r="DF6" s="34">
        <f t="shared" si="11"/>
        <v>83.5</v>
      </c>
      <c r="DG6" s="34">
        <f t="shared" si="11"/>
        <v>83.06</v>
      </c>
      <c r="DH6" s="33" t="str">
        <f>IF(DH7="","",IF(DH7="-","【-】","【"&amp;SUBSTITUTE(TEXT(DH7,"#,##0.00"),"-","△")&amp;"】"))</f>
        <v>【82.67】</v>
      </c>
      <c r="DI6" s="33" t="e">
        <f>IF(DI7="",NA(),DI7)</f>
        <v>#N/A</v>
      </c>
      <c r="DJ6" s="33" t="e">
        <f t="shared" ref="DJ6:DR6" si="12">IF(DJ7="",NA(),DJ7)</f>
        <v>#N/A</v>
      </c>
      <c r="DK6" s="33" t="e">
        <f t="shared" si="12"/>
        <v>#N/A</v>
      </c>
      <c r="DL6" s="33" t="e">
        <f t="shared" si="12"/>
        <v>#N/A</v>
      </c>
      <c r="DM6" s="33" t="e">
        <f t="shared" si="12"/>
        <v>#N/A</v>
      </c>
      <c r="DN6" s="33" t="e">
        <f t="shared" si="12"/>
        <v>#N/A</v>
      </c>
      <c r="DO6" s="33" t="e">
        <f t="shared" si="12"/>
        <v>#N/A</v>
      </c>
      <c r="DP6" s="33" t="e">
        <f t="shared" si="12"/>
        <v>#N/A</v>
      </c>
      <c r="DQ6" s="33" t="e">
        <f t="shared" si="12"/>
        <v>#N/A</v>
      </c>
      <c r="DR6" s="33" t="e">
        <f t="shared" si="12"/>
        <v>#N/A</v>
      </c>
      <c r="DS6" s="33" t="str">
        <f>IF(DS7="","",IF(DS7="-","【-】","【"&amp;SUBSTITUTE(TEXT(DS7,"#,##0.00"),"-","△")&amp;"】"))</f>
        <v/>
      </c>
      <c r="DT6" s="33" t="e">
        <f>IF(DT7="",NA(),DT7)</f>
        <v>#N/A</v>
      </c>
      <c r="DU6" s="33" t="e">
        <f t="shared" ref="DU6:EC6" si="13">IF(DU7="",NA(),DU7)</f>
        <v>#N/A</v>
      </c>
      <c r="DV6" s="33" t="e">
        <f t="shared" si="13"/>
        <v>#N/A</v>
      </c>
      <c r="DW6" s="33" t="e">
        <f t="shared" si="13"/>
        <v>#N/A</v>
      </c>
      <c r="DX6" s="33" t="e">
        <f t="shared" si="13"/>
        <v>#N/A</v>
      </c>
      <c r="DY6" s="33" t="e">
        <f t="shared" si="13"/>
        <v>#N/A</v>
      </c>
      <c r="DZ6" s="33" t="e">
        <f t="shared" si="13"/>
        <v>#N/A</v>
      </c>
      <c r="EA6" s="33" t="e">
        <f t="shared" si="13"/>
        <v>#N/A</v>
      </c>
      <c r="EB6" s="33" t="e">
        <f t="shared" si="13"/>
        <v>#N/A</v>
      </c>
      <c r="EC6" s="33" t="e">
        <f t="shared" si="13"/>
        <v>#N/A</v>
      </c>
      <c r="ED6" s="33" t="str">
        <f>IF(ED7="","",IF(ED7="-","【-】","【"&amp;SUBSTITUTE(TEXT(ED7,"#,##0.00"),"-","△")&amp;"】"))</f>
        <v/>
      </c>
      <c r="EE6" s="33">
        <f>IF(EE7="",NA(),EE7)</f>
        <v>0</v>
      </c>
      <c r="EF6" s="33">
        <f t="shared" ref="EF6:EN6" si="14">IF(EF7="",NA(),EF7)</f>
        <v>0</v>
      </c>
      <c r="EG6" s="33">
        <f t="shared" si="14"/>
        <v>0</v>
      </c>
      <c r="EH6" s="33">
        <f t="shared" si="14"/>
        <v>0</v>
      </c>
      <c r="EI6" s="33">
        <f t="shared" si="14"/>
        <v>0</v>
      </c>
      <c r="EJ6" s="34">
        <f t="shared" si="14"/>
        <v>0.05</v>
      </c>
      <c r="EK6" s="34">
        <f t="shared" si="14"/>
        <v>0.04</v>
      </c>
      <c r="EL6" s="34">
        <f t="shared" si="14"/>
        <v>7.0000000000000007E-2</v>
      </c>
      <c r="EM6" s="34">
        <f t="shared" si="14"/>
        <v>0.09</v>
      </c>
      <c r="EN6" s="34">
        <f t="shared" si="14"/>
        <v>0.09</v>
      </c>
      <c r="EO6" s="33" t="str">
        <f>IF(EO7="","",IF(EO7="-","【-】","【"&amp;SUBSTITUTE(TEXT(EO7,"#,##0.00"),"-","△")&amp;"】"))</f>
        <v>【0.10】</v>
      </c>
    </row>
    <row r="7" spans="1:145" s="35" customFormat="1" x14ac:dyDescent="0.15">
      <c r="A7" s="27"/>
      <c r="B7" s="36">
        <v>2017</v>
      </c>
      <c r="C7" s="36">
        <v>313904</v>
      </c>
      <c r="D7" s="36">
        <v>47</v>
      </c>
      <c r="E7" s="36">
        <v>17</v>
      </c>
      <c r="F7" s="36">
        <v>4</v>
      </c>
      <c r="G7" s="36">
        <v>0</v>
      </c>
      <c r="H7" s="36" t="s">
        <v>110</v>
      </c>
      <c r="I7" s="36" t="s">
        <v>111</v>
      </c>
      <c r="J7" s="36" t="s">
        <v>112</v>
      </c>
      <c r="K7" s="36" t="s">
        <v>113</v>
      </c>
      <c r="L7" s="36" t="s">
        <v>114</v>
      </c>
      <c r="M7" s="36" t="s">
        <v>115</v>
      </c>
      <c r="N7" s="37" t="s">
        <v>116</v>
      </c>
      <c r="O7" s="37" t="s">
        <v>117</v>
      </c>
      <c r="P7" s="37">
        <v>40.83</v>
      </c>
      <c r="Q7" s="37">
        <v>100</v>
      </c>
      <c r="R7" s="37">
        <v>3888</v>
      </c>
      <c r="S7" s="37">
        <v>11107</v>
      </c>
      <c r="T7" s="37">
        <v>139.44</v>
      </c>
      <c r="U7" s="37">
        <v>79.650000000000006</v>
      </c>
      <c r="V7" s="37">
        <v>4506</v>
      </c>
      <c r="W7" s="37">
        <v>1.42</v>
      </c>
      <c r="X7" s="37">
        <v>3173.24</v>
      </c>
      <c r="Y7" s="37">
        <v>101.95</v>
      </c>
      <c r="Z7" s="37">
        <v>97.62</v>
      </c>
      <c r="AA7" s="37">
        <v>93.28</v>
      </c>
      <c r="AB7" s="37">
        <v>99.33</v>
      </c>
      <c r="AC7" s="37">
        <v>98.59</v>
      </c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>
        <v>1614.49</v>
      </c>
      <c r="BG7" s="37">
        <v>1441.1</v>
      </c>
      <c r="BH7" s="37">
        <v>418.97</v>
      </c>
      <c r="BI7" s="37">
        <v>284.05</v>
      </c>
      <c r="BJ7" s="37">
        <v>310.33999999999997</v>
      </c>
      <c r="BK7" s="37">
        <v>1569.13</v>
      </c>
      <c r="BL7" s="37">
        <v>1436</v>
      </c>
      <c r="BM7" s="37">
        <v>1434.89</v>
      </c>
      <c r="BN7" s="37">
        <v>1298.9100000000001</v>
      </c>
      <c r="BO7" s="37">
        <v>1243.71</v>
      </c>
      <c r="BP7" s="37">
        <v>1225.44</v>
      </c>
      <c r="BQ7" s="37">
        <v>100.67</v>
      </c>
      <c r="BR7" s="37">
        <v>90.46</v>
      </c>
      <c r="BS7" s="37">
        <v>86.86</v>
      </c>
      <c r="BT7" s="37">
        <v>97.65</v>
      </c>
      <c r="BU7" s="37">
        <v>92.16</v>
      </c>
      <c r="BV7" s="37">
        <v>64.63</v>
      </c>
      <c r="BW7" s="37">
        <v>66.56</v>
      </c>
      <c r="BX7" s="37">
        <v>66.22</v>
      </c>
      <c r="BY7" s="37">
        <v>69.87</v>
      </c>
      <c r="BZ7" s="37">
        <v>74.3</v>
      </c>
      <c r="CA7" s="37">
        <v>75.58</v>
      </c>
      <c r="CB7" s="37">
        <v>172.62</v>
      </c>
      <c r="CC7" s="37">
        <v>195.06</v>
      </c>
      <c r="CD7" s="37">
        <v>206.32</v>
      </c>
      <c r="CE7" s="37">
        <v>179.67</v>
      </c>
      <c r="CF7" s="37">
        <v>188.81</v>
      </c>
      <c r="CG7" s="37">
        <v>245.75</v>
      </c>
      <c r="CH7" s="37">
        <v>244.29</v>
      </c>
      <c r="CI7" s="37">
        <v>246.72</v>
      </c>
      <c r="CJ7" s="37">
        <v>234.96</v>
      </c>
      <c r="CK7" s="37">
        <v>221.81</v>
      </c>
      <c r="CL7" s="37">
        <v>215.23</v>
      </c>
      <c r="CM7" s="37">
        <v>89.26</v>
      </c>
      <c r="CN7" s="37">
        <v>89.26</v>
      </c>
      <c r="CO7" s="37">
        <v>90.5</v>
      </c>
      <c r="CP7" s="37">
        <v>91.89</v>
      </c>
      <c r="CQ7" s="37">
        <v>92.26</v>
      </c>
      <c r="CR7" s="37">
        <v>43.65</v>
      </c>
      <c r="CS7" s="37">
        <v>43.58</v>
      </c>
      <c r="CT7" s="37">
        <v>41.35</v>
      </c>
      <c r="CU7" s="37">
        <v>42.9</v>
      </c>
      <c r="CV7" s="37">
        <v>43.36</v>
      </c>
      <c r="CW7" s="37">
        <v>42.66</v>
      </c>
      <c r="CX7" s="37">
        <v>85.61</v>
      </c>
      <c r="CY7" s="37">
        <v>86.08</v>
      </c>
      <c r="CZ7" s="37">
        <v>87.38</v>
      </c>
      <c r="DA7" s="37">
        <v>89.17</v>
      </c>
      <c r="DB7" s="37">
        <v>89.28</v>
      </c>
      <c r="DC7" s="37">
        <v>82.2</v>
      </c>
      <c r="DD7" s="37">
        <v>82.35</v>
      </c>
      <c r="DE7" s="37">
        <v>82.9</v>
      </c>
      <c r="DF7" s="37">
        <v>83.5</v>
      </c>
      <c r="DG7" s="37">
        <v>83.06</v>
      </c>
      <c r="DH7" s="37">
        <v>82.67</v>
      </c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>
        <v>0</v>
      </c>
      <c r="EF7" s="37">
        <v>0</v>
      </c>
      <c r="EG7" s="37">
        <v>0</v>
      </c>
      <c r="EH7" s="37">
        <v>0</v>
      </c>
      <c r="EI7" s="37">
        <v>0</v>
      </c>
      <c r="EJ7" s="37">
        <v>0.05</v>
      </c>
      <c r="EK7" s="37">
        <v>0.04</v>
      </c>
      <c r="EL7" s="37">
        <v>7.0000000000000007E-2</v>
      </c>
      <c r="EM7" s="37">
        <v>0.09</v>
      </c>
      <c r="EN7" s="37">
        <v>0.09</v>
      </c>
      <c r="EO7" s="37">
        <v>0.1</v>
      </c>
    </row>
    <row r="8" spans="1:145" x14ac:dyDescent="0.15"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</row>
    <row r="9" spans="1:145" x14ac:dyDescent="0.15">
      <c r="A9" s="39"/>
      <c r="B9" s="39" t="s">
        <v>118</v>
      </c>
      <c r="C9" s="39" t="s">
        <v>119</v>
      </c>
      <c r="D9" s="39" t="s">
        <v>120</v>
      </c>
      <c r="E9" s="39" t="s">
        <v>121</v>
      </c>
      <c r="F9" s="39" t="s">
        <v>122</v>
      </c>
      <c r="R9" s="38"/>
      <c r="Y9" s="38"/>
      <c r="Z9" s="38"/>
      <c r="AA9" s="38"/>
      <c r="AB9" s="38"/>
      <c r="AC9" s="38"/>
      <c r="AD9" s="38"/>
      <c r="AE9" s="38"/>
      <c r="AF9" s="38"/>
      <c r="AG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D9" s="38"/>
      <c r="EE9" s="38"/>
      <c r="EF9" s="38"/>
      <c r="EG9" s="38"/>
      <c r="EH9" s="38"/>
      <c r="EI9" s="38"/>
      <c r="EJ9" s="38"/>
      <c r="EK9" s="38"/>
      <c r="EL9" s="38"/>
      <c r="EM9" s="38"/>
    </row>
    <row r="10" spans="1:145" x14ac:dyDescent="0.15">
      <c r="A10" s="39" t="s">
        <v>60</v>
      </c>
      <c r="B10" s="40">
        <f>DATEVALUE($B$6-4&amp;"年1月1日")</f>
        <v>41275</v>
      </c>
      <c r="C10" s="40">
        <f>DATEVALUE($B$6-3&amp;"年1月1日")</f>
        <v>41640</v>
      </c>
      <c r="D10" s="40">
        <f>DATEVALUE($B$6-2&amp;"年1月1日")</f>
        <v>42005</v>
      </c>
      <c r="E10" s="40">
        <f>DATEVALUE($B$6-1&amp;"年1月1日")</f>
        <v>42370</v>
      </c>
      <c r="F10" s="40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伯耆町</cp:lastModifiedBy>
  <cp:lastPrinted>2019-01-27T04:41:53Z</cp:lastPrinted>
  <dcterms:created xsi:type="dcterms:W3CDTF">2018-12-03T09:16:22Z</dcterms:created>
  <dcterms:modified xsi:type="dcterms:W3CDTF">2019-01-30T05:32:44Z</dcterms:modified>
  <cp:category/>
</cp:coreProperties>
</file>