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60 地域整備課\20 上下水道室\04共通\70.「経営比較分析表」について\H29\"/>
    </mc:Choice>
  </mc:AlternateContent>
  <workbookProtection workbookAlgorithmName="SHA-512" workbookHashValue="ZDzKZdUhltSowCVR0YLD9taqrK+ucOk0SQeXSEDN1CgKTcdI+Vr3aRouM7noQ8EP+5YfdOdSuJpCJ1sm+5J8Kw==" workbookSaltValue="cuUDKiCbK96kjxKViknc2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<sst xmlns="http://schemas.openxmlformats.org/spreadsheetml/2006/main" count="240" uniqueCount="126">
  <si>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</si>
  <si>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</si>
  <si>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</si>
  <si>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</si>
  <si>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</si>
  <si>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</si>
  <si>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</si>
  <si>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</si>
  <si>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</si>
  <si>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</si>
  <si>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</si>
  <si>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</si>
  <si>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</si>
  <si>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</si>
  <si>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</si>
  <si>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</si>
  <si>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</si>
  <si>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</si>
  <si>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</si>
  <si>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</si>
  <si>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</si>
  <si>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</si>
  <si>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</si>
  <si>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</si>
  <si>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</si>
  <si>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</si>
  <si>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</si>
  <si>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</si>
  <si>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</si>
  <si>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</si>
  <si>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</si>
  <si>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</si>
  <si>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</si>
  <si>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</si>
  <si>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</si>
  <si>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</si>
  <si>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</si>
  <si>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</si>
  <si>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</si>
  <si>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</si>
  <si>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</si>
  <si>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</si>
  <si>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</si>
  <si>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</si>
  <si>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</si>
  <si>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</si>
  <si>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</si>
  <si>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</si>
  <si>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</si>
  <si>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</si>
  <si>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</si>
  <si>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</si>
  <si>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</si>
  <si>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</si>
  <si>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</si>
  <si>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</si>
  <si>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</si>
  <si>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</si>
  <si>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</si>
  <si>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</si>
  <si>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</si>
  <si>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</si>
  <si>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</si>
  <si>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</si>
  <si>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</si>
  <si>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</si>
  <si>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</si>
  <si>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</si>
  <si>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</si>
  <si>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</si>
  <si>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</si>
  <si>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</si>
  <si>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</si>
  <si>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</si>
  <si>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</si>
  <si>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</si>
  <si>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</si>
  <si>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</si>
  <si>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</si>
  <si>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</si>
  <si>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</si>
  <si>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</si>
  <si>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</si>
  <si>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</si>
  <si>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</si>
  <si>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</si>
  <si>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</si>
  <si>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</si>
  <si>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</si>
  <si>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</si>
  <si>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</si>
  <si>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</si>
  <si>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</si>
  <si>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</si>
  <si>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</si>
  <si>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</si>
  <si>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</si>
  <si>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</si>
  <si>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</si>
  <si>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</si>
  <si>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</si>
  <si>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</si>
  <si>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</si>
  <si>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</si>
  <si>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</si>
  <si>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</si>
  <si>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</si>
  <si>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</si>
  <si>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</si>
  <si>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</si>
  <si>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伯耆町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</si>
  <si>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</si>
  <si>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</si>
  <si>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</si>
  <si>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</si>
  <si>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</si>
  <si>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</si>
  <si>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</si>
  <si>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</si>
  <si>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</si>
  <si>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</si>
  <si>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</si>
  <si>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</si>
  <si>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100%を下回っている。支出の多くを占める起債償還額が主な要因だと考えられる。
⑤経費回収率
100%を下回っているものの、全国平均・類似団体と比べると高い値を示しており、比較的健全経営ができていると判断される。
⑧水洗化率
全国平均・類似団体を上回っている。今後も未水洗化人口の解消に向け啓発を行い、100%に近づけていけるよう努めたい。</t>
    <rPh sb="14" eb="16">
      <t>シタマワ</t>
    </rPh>
    <rPh sb="72" eb="74">
      <t>ゼンコク</t>
    </rPh>
    <rPh sb="74" eb="76">
      <t>ヘイキン</t>
    </rPh>
    <rPh sb="82" eb="83">
      <t>クラ</t>
    </rPh>
    <rPh sb="124" eb="126">
      <t>ゼンコク</t>
    </rPh>
    <rPh sb="126" eb="128">
      <t>ヘイキン</t>
    </rPh>
    <rPh sb="144" eb="145">
      <t>ミ</t>
    </rPh>
    <rPh sb="145" eb="148">
      <t>スイセンカ</t>
    </rPh>
    <rPh sb="148" eb="150">
      <t>ジンコウ</t>
    </rPh>
    <rPh sb="151" eb="153">
      <t>カイショウ</t>
    </rPh>
    <rPh sb="154" eb="155">
      <t>ム</t>
    </rPh>
    <rPh sb="156" eb="158">
      <t>ケイハツ</t>
    </rPh>
    <rPh sb="159" eb="160">
      <t>オコナ</t>
    </rPh>
    <phoneticPr fontId="4"/>
  </si>
  <si>
    <t xml:space="preserve">　経営状況に関しては、大きな問題は見受けられない。収支比率等は100%を下回っており健全経営ができているとはいえないが、特定環境保全公共下水道事業は全国的にこの傾向にあり、また本町においては他団体と比較して良好な値を示している。
　企業債残高は徐々に減ってきているが、平成２４年度から長寿命化事業(施設）を実施しており、起債償還額が若干増加する見込みである。
　固定資産の管理を適正に行い、必要な時期に必要な更新ができるよう注意したい。
</t>
    <rPh sb="149" eb="151">
      <t>シセツ</t>
    </rPh>
    <rPh sb="162" eb="164">
      <t>ショウカン</t>
    </rPh>
    <rPh sb="166" eb="168">
      <t>ジャッカン</t>
    </rPh>
    <phoneticPr fontId="4"/>
  </si>
  <si>
    <t>③管渠改善率
特定環境保全公共下水道事業の管渠については、現在まで不具合もなく、改善、更新を実施していない。
法定耐用年数が経過するまで期間があるため、計画的な更新が必要な時期は未定である。　
　</t>
    <rPh sb="1" eb="3">
      <t>カンキョ</t>
    </rPh>
    <rPh sb="3" eb="5">
      <t>カイゼン</t>
    </rPh>
    <rPh sb="5" eb="6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</si>
</sst>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3B-4F90-A3E4-5F90850DD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485448"/>
        <c:axId val="467488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3B-4F90-A3E4-5F90850DD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485448"/>
        <c:axId val="467488584"/>
      </c:lineChart>
      <c:dateAx>
        <c:axId val="467485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488584"/>
        <c:crosses val="autoZero"/>
        <c:auto val="1"/>
        <c:lblOffset val="100"/>
        <c:baseTimeUnit val="years"/>
      </c:dateAx>
      <c:valAx>
        <c:axId val="467488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485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89.26</c:v>
                </c:pt>
                <c:pt idx="1">
                  <c:v>89.26</c:v>
                </c:pt>
                <c:pt idx="2">
                  <c:v>90.5</c:v>
                </c:pt>
                <c:pt idx="3">
                  <c:v>91.89</c:v>
                </c:pt>
                <c:pt idx="4">
                  <c:v>92.26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27-4F6C-8AC3-B31D22932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454808"/>
        <c:axId val="47345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27-4F6C-8AC3-B31D22932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54808"/>
        <c:axId val="473455200"/>
      </c:lineChart>
      <c:dateAx>
        <c:axId val="473454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455200"/>
        <c:crosses val="autoZero"/>
        <c:auto val="1"/>
        <c:lblOffset val="100"/>
        <c:baseTimeUnit val="years"/>
      </c:dateAx>
      <c:valAx>
        <c:axId val="47345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454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85.61</c:v>
                </c:pt>
                <c:pt idx="1">
                  <c:v>86.08</c:v>
                </c:pt>
                <c:pt idx="2">
                  <c:v>87.38</c:v>
                </c:pt>
                <c:pt idx="3">
                  <c:v>89.17</c:v>
                </c:pt>
                <c:pt idx="4">
                  <c:v>89.28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F0-4AAD-8AE5-824A34569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456376"/>
        <c:axId val="47345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0-4AAD-8AE5-824A34569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56376"/>
        <c:axId val="473456768"/>
      </c:lineChart>
      <c:dateAx>
        <c:axId val="47345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456768"/>
        <c:crosses val="autoZero"/>
        <c:auto val="1"/>
        <c:lblOffset val="100"/>
        <c:baseTimeUnit val="years"/>
      </c:dateAx>
      <c:valAx>
        <c:axId val="47345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45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101.95</c:v>
                </c:pt>
                <c:pt idx="1">
                  <c:v>97.62</c:v>
                </c:pt>
                <c:pt idx="2">
                  <c:v>93.28</c:v>
                </c:pt>
                <c:pt idx="3">
                  <c:v>99.33</c:v>
                </c:pt>
                <c:pt idx="4">
                  <c:v>98.59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29-46DD-8413-718735AA7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487408"/>
        <c:axId val="46748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29-46DD-8413-718735AA7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487408"/>
        <c:axId val="467487016"/>
      </c:lineChart>
      <c:dateAx>
        <c:axId val="46748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487016"/>
        <c:crosses val="autoZero"/>
        <c:auto val="1"/>
        <c:lblOffset val="100"/>
        <c:baseTimeUnit val="years"/>
      </c:dateAx>
      <c:valAx>
        <c:axId val="46748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48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47-42BB-A265-C025DB802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516912"/>
        <c:axId val="464517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47-42BB-A265-C025DB802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516912"/>
        <c:axId val="464517304"/>
      </c:lineChart>
      <c:dateAx>
        <c:axId val="46451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517304"/>
        <c:crosses val="autoZero"/>
        <c:auto val="1"/>
        <c:lblOffset val="100"/>
        <c:baseTimeUnit val="years"/>
      </c:dateAx>
      <c:valAx>
        <c:axId val="464517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51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6A-4915-BCCA-15B5C73E1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58608"/>
        <c:axId val="46457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6A-4915-BCCA-15B5C73E1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58608"/>
        <c:axId val="464572208"/>
      </c:lineChart>
      <c:dateAx>
        <c:axId val="33995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572208"/>
        <c:crosses val="autoZero"/>
        <c:auto val="1"/>
        <c:lblOffset val="100"/>
        <c:baseTimeUnit val="years"/>
      </c:dateAx>
      <c:valAx>
        <c:axId val="46457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95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B4-462C-820B-564B7624B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718848"/>
        <c:axId val="458551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B4-462C-820B-564B7624B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18848"/>
        <c:axId val="458551064"/>
      </c:lineChart>
      <c:dateAx>
        <c:axId val="46271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551064"/>
        <c:crosses val="autoZero"/>
        <c:auto val="1"/>
        <c:lblOffset val="100"/>
        <c:baseTimeUnit val="years"/>
      </c:dateAx>
      <c:valAx>
        <c:axId val="458551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71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B7-4741-9B10-2143CF394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19600"/>
        <c:axId val="462519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7-4741-9B10-2143CF394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19600"/>
        <c:axId val="462519992"/>
      </c:lineChart>
      <c:dateAx>
        <c:axId val="46251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519992"/>
        <c:crosses val="autoZero"/>
        <c:auto val="1"/>
        <c:lblOffset val="100"/>
        <c:baseTimeUnit val="years"/>
      </c:dateAx>
      <c:valAx>
        <c:axId val="462519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51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1614.49</c:v>
                </c:pt>
                <c:pt idx="1">
                  <c:v>1441.1</c:v>
                </c:pt>
                <c:pt idx="2">
                  <c:v>418.97</c:v>
                </c:pt>
                <c:pt idx="3">
                  <c:v>284.05</c:v>
                </c:pt>
                <c:pt idx="4">
                  <c:v>310.33999999999997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70-43AA-B61F-B54169D20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21168"/>
        <c:axId val="462521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70-43AA-B61F-B54169D20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21168"/>
        <c:axId val="462521560"/>
      </c:lineChart>
      <c:dateAx>
        <c:axId val="46252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521560"/>
        <c:crosses val="autoZero"/>
        <c:auto val="1"/>
        <c:lblOffset val="100"/>
        <c:baseTimeUnit val="years"/>
      </c:dateAx>
      <c:valAx>
        <c:axId val="462521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52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100.67</c:v>
                </c:pt>
                <c:pt idx="1">
                  <c:v>90.46</c:v>
                </c:pt>
                <c:pt idx="2">
                  <c:v>86.86</c:v>
                </c:pt>
                <c:pt idx="3">
                  <c:v>97.65</c:v>
                </c:pt>
                <c:pt idx="4">
                  <c:v>92.16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AB-4A3F-ACFF-6A57C1C8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22736"/>
        <c:axId val="47345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AB-4A3F-ACFF-6A57C1C8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22736"/>
        <c:axId val="473452064"/>
      </c:lineChart>
      <c:dateAx>
        <c:axId val="46252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452064"/>
        <c:crosses val="autoZero"/>
        <c:auto val="1"/>
        <c:lblOffset val="100"/>
        <c:baseTimeUnit val="years"/>
      </c:dateAx>
      <c:valAx>
        <c:axId val="47345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52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172.62</c:v>
                </c:pt>
                <c:pt idx="1">
                  <c:v>195.06</c:v>
                </c:pt>
                <c:pt idx="2">
                  <c:v>206.32</c:v>
                </c:pt>
                <c:pt idx="3">
                  <c:v>179.67</c:v>
                </c:pt>
                <c:pt idx="4">
                  <c:v>188.81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9-4771-B8A2-847C94AA3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453240"/>
        <c:axId val="47345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79-4771-B8A2-847C94AA3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53240"/>
        <c:axId val="473453632"/>
      </c:lineChart>
      <c:dateAx>
        <c:axId val="473453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453632"/>
        <c:crosses val="autoZero"/>
        <c:auto val="1"/>
        <c:lblOffset val="100"/>
        <c:baseTimeUnit val="years"/>
      </c:dateAx>
      <c:valAx>
        <c:axId val="47345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453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34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鳥取県　伯耆町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11107</v>
      </c>
      <c r="AM8" s="49"/>
      <c r="AN8" s="49"/>
      <c r="AO8" s="49"/>
      <c r="AP8" s="49"/>
      <c r="AQ8" s="49"/>
      <c r="AR8" s="49"/>
      <c r="AS8" s="49"/>
      <c r="AT8" s="44">
        <f>データ!T6</f>
        <v>139.44</v>
      </c>
      <c r="AU8" s="44"/>
      <c r="AV8" s="44"/>
      <c r="AW8" s="44"/>
      <c r="AX8" s="44"/>
      <c r="AY8" s="44"/>
      <c r="AZ8" s="44"/>
      <c r="BA8" s="44"/>
      <c r="BB8" s="44">
        <f>データ!U6</f>
        <v>79.650000000000006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40.83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3888</v>
      </c>
      <c r="AE10" s="49"/>
      <c r="AF10" s="49"/>
      <c r="AG10" s="49"/>
      <c r="AH10" s="49"/>
      <c r="AI10" s="49"/>
      <c r="AJ10" s="49"/>
      <c r="AK10" s="2"/>
      <c r="AL10" s="49">
        <f>データ!V6</f>
        <v>4506</v>
      </c>
      <c r="AM10" s="49"/>
      <c r="AN10" s="49"/>
      <c r="AO10" s="49"/>
      <c r="AP10" s="49"/>
      <c r="AQ10" s="49"/>
      <c r="AR10" s="49"/>
      <c r="AS10" s="49"/>
      <c r="AT10" s="44">
        <f>データ!W6</f>
        <v>1.42</v>
      </c>
      <c r="AU10" s="44"/>
      <c r="AV10" s="44"/>
      <c r="AW10" s="44"/>
      <c r="AX10" s="44"/>
      <c r="AY10" s="44"/>
      <c r="AZ10" s="44"/>
      <c r="BA10" s="44"/>
      <c r="BB10" s="44">
        <f>データ!X6</f>
        <v>3173.24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56</v>
      </c>
      <c r="O86" s="25" t="str">
        <f>データ!EO6</f>
        <v>【0.10】</v>
      </c>
    </row>
  </sheetData>
  <sheetProtection algorithmName="SHA-512" hashValue="K+dUUNEKpUAbUblXO+w8Bky6rCZlug6T3mMDbcBrLLQXDxTbUmrzx3CI+oJVSBoAzqJZFVQa0hjgz4/Dx+lw/Q==" saltValue="HNmHkvhYDlTVGIvMGeRLG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313904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鳥取県　伯耆町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40.83</v>
      </c>
      <c r="Q6" s="33">
        <f t="shared" si="3"/>
        <v>100</v>
      </c>
      <c r="R6" s="33">
        <f t="shared" si="3"/>
        <v>3888</v>
      </c>
      <c r="S6" s="33">
        <f t="shared" si="3"/>
        <v>11107</v>
      </c>
      <c r="T6" s="33">
        <f t="shared" si="3"/>
        <v>139.44</v>
      </c>
      <c r="U6" s="33">
        <f t="shared" si="3"/>
        <v>79.650000000000006</v>
      </c>
      <c r="V6" s="33">
        <f t="shared" si="3"/>
        <v>4506</v>
      </c>
      <c r="W6" s="33">
        <f t="shared" si="3"/>
        <v>1.42</v>
      </c>
      <c r="X6" s="33">
        <f t="shared" si="3"/>
        <v>3173.24</v>
      </c>
      <c r="Y6" s="34">
        <f>IF(Y7="",NA(),Y7)</f>
        <v>101.95</v>
      </c>
      <c r="Z6" s="34">
        <f t="shared" ref="Z6:AH6" si="4">IF(Z7="",NA(),Z7)</f>
        <v>97.62</v>
      </c>
      <c r="AA6" s="34">
        <f t="shared" si="4"/>
        <v>93.28</v>
      </c>
      <c r="AB6" s="34">
        <f t="shared" si="4"/>
        <v>99.33</v>
      </c>
      <c r="AC6" s="34">
        <f t="shared" si="4"/>
        <v>98.59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1614.49</v>
      </c>
      <c r="BG6" s="34">
        <f t="shared" ref="BG6:BO6" si="7">IF(BG7="",NA(),BG7)</f>
        <v>1441.1</v>
      </c>
      <c r="BH6" s="34">
        <f t="shared" si="7"/>
        <v>418.97</v>
      </c>
      <c r="BI6" s="34">
        <f t="shared" si="7"/>
        <v>284.05</v>
      </c>
      <c r="BJ6" s="34">
        <f t="shared" si="7"/>
        <v>310.33999999999997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100.67</v>
      </c>
      <c r="BR6" s="34">
        <f t="shared" ref="BR6:BZ6" si="8">IF(BR7="",NA(),BR7)</f>
        <v>90.46</v>
      </c>
      <c r="BS6" s="34">
        <f t="shared" si="8"/>
        <v>86.86</v>
      </c>
      <c r="BT6" s="34">
        <f t="shared" si="8"/>
        <v>97.65</v>
      </c>
      <c r="BU6" s="34">
        <f t="shared" si="8"/>
        <v>92.16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172.62</v>
      </c>
      <c r="CC6" s="34">
        <f t="shared" ref="CC6:CK6" si="9">IF(CC7="",NA(),CC7)</f>
        <v>195.06</v>
      </c>
      <c r="CD6" s="34">
        <f t="shared" si="9"/>
        <v>206.32</v>
      </c>
      <c r="CE6" s="34">
        <f t="shared" si="9"/>
        <v>179.67</v>
      </c>
      <c r="CF6" s="34">
        <f t="shared" si="9"/>
        <v>188.81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89.26</v>
      </c>
      <c r="CN6" s="34">
        <f t="shared" ref="CN6:CV6" si="10">IF(CN7="",NA(),CN7)</f>
        <v>89.26</v>
      </c>
      <c r="CO6" s="34">
        <f t="shared" si="10"/>
        <v>90.5</v>
      </c>
      <c r="CP6" s="34">
        <f t="shared" si="10"/>
        <v>91.89</v>
      </c>
      <c r="CQ6" s="34">
        <f t="shared" si="10"/>
        <v>92.26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85.61</v>
      </c>
      <c r="CY6" s="34">
        <f t="shared" ref="CY6:DG6" si="11">IF(CY7="",NA(),CY7)</f>
        <v>86.08</v>
      </c>
      <c r="CZ6" s="34">
        <f t="shared" si="11"/>
        <v>87.38</v>
      </c>
      <c r="DA6" s="34">
        <f t="shared" si="11"/>
        <v>89.17</v>
      </c>
      <c r="DB6" s="34">
        <f t="shared" si="11"/>
        <v>89.28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313904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40.83</v>
      </c>
      <c r="Q7" s="37">
        <v>100</v>
      </c>
      <c r="R7" s="37">
        <v>3888</v>
      </c>
      <c r="S7" s="37">
        <v>11107</v>
      </c>
      <c r="T7" s="37">
        <v>139.44</v>
      </c>
      <c r="U7" s="37">
        <v>79.650000000000006</v>
      </c>
      <c r="V7" s="37">
        <v>4506</v>
      </c>
      <c r="W7" s="37">
        <v>1.42</v>
      </c>
      <c r="X7" s="37">
        <v>3173.24</v>
      </c>
      <c r="Y7" s="37">
        <v>101.95</v>
      </c>
      <c r="Z7" s="37">
        <v>97.62</v>
      </c>
      <c r="AA7" s="37">
        <v>93.28</v>
      </c>
      <c r="AB7" s="37">
        <v>99.33</v>
      </c>
      <c r="AC7" s="37">
        <v>98.59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1614.49</v>
      </c>
      <c r="BG7" s="37">
        <v>1441.1</v>
      </c>
      <c r="BH7" s="37">
        <v>418.97</v>
      </c>
      <c r="BI7" s="37">
        <v>284.05</v>
      </c>
      <c r="BJ7" s="37">
        <v>310.33999999999997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100.67</v>
      </c>
      <c r="BR7" s="37">
        <v>90.46</v>
      </c>
      <c r="BS7" s="37">
        <v>86.86</v>
      </c>
      <c r="BT7" s="37">
        <v>97.65</v>
      </c>
      <c r="BU7" s="37">
        <v>92.16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172.62</v>
      </c>
      <c r="CC7" s="37">
        <v>195.06</v>
      </c>
      <c r="CD7" s="37">
        <v>206.32</v>
      </c>
      <c r="CE7" s="37">
        <v>179.67</v>
      </c>
      <c r="CF7" s="37">
        <v>188.81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89.26</v>
      </c>
      <c r="CN7" s="37">
        <v>89.26</v>
      </c>
      <c r="CO7" s="37">
        <v>90.5</v>
      </c>
      <c r="CP7" s="37">
        <v>91.89</v>
      </c>
      <c r="CQ7" s="37">
        <v>92.26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85.61</v>
      </c>
      <c r="CY7" s="37">
        <v>86.08</v>
      </c>
      <c r="CZ7" s="37">
        <v>87.38</v>
      </c>
      <c r="DA7" s="37">
        <v>89.17</v>
      </c>
      <c r="DB7" s="37">
        <v>89.28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伯耆町</cp:lastModifiedBy>
  <cp:lastPrinted>2019-01-27T04:41:53Z</cp:lastPrinted>
  <dcterms:created xsi:type="dcterms:W3CDTF">2018-12-03T09:16:22Z</dcterms:created>
  <dcterms:modified xsi:type="dcterms:W3CDTF">2019-01-30T05:32:44Z</dcterms:modified>
  <cp:category/>
</cp:coreProperties>
</file>