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各課フォルダ\022水道課\03下水道\30各種調査(集排・公共・環境)◆\40総務省\Ｈ３０\経営比較分析表\提出分ファイル\"/>
    </mc:Choice>
  </mc:AlternateContent>
  <workbookProtection workbookAlgorithmName="SHA-512" workbookHashValue="19WDZAAEYVoCkcLbvFPS5TkB2Pcbau+T5icTEpgDbYuulY1X9jfgvqgi6667t8eHHQmuQszrs0voSArIZsmScA==" workbookSaltValue="Eyn3XTQC5eqjHeXCaNhy3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<sst xmlns="http://schemas.openxmlformats.org/spreadsheetml/2006/main" count="240" uniqueCount="125">
  <si>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</si>
  <si>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</si>
  <si>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</si>
  <si>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</si>
  <si>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</si>
  <si>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</si>
  <si>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</si>
  <si>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</si>
  <si>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</si>
  <si>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</si>
  <si>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</si>
  <si>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</si>
  <si>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</si>
  <si>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</si>
  <si>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</si>
  <si>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</si>
  <si>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</si>
  <si>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</si>
  <si>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</si>
  <si>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</si>
  <si>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</si>
  <si>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</si>
  <si>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</si>
  <si>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</si>
  <si>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</si>
  <si>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</si>
  <si>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</si>
  <si>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</si>
  <si>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</si>
  <si>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</si>
  <si>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</si>
  <si>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</si>
  <si>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</si>
  <si>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</si>
  <si>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</si>
  <si>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</si>
  <si>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</si>
  <si>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</si>
  <si>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</si>
  <si>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</si>
  <si>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</si>
  <si>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</si>
  <si>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</si>
  <si>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</si>
  <si>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</si>
  <si>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</si>
  <si>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</si>
  <si>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</si>
  <si>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</si>
  <si>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</si>
  <si>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</si>
  <si>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</si>
  <si>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</si>
  <si>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</si>
  <si>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</si>
  <si>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</si>
  <si>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</si>
  <si>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</si>
  <si>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</si>
  <si>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</si>
  <si>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</si>
  <si>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</si>
  <si>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</si>
  <si>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</si>
  <si>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</si>
  <si>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</si>
  <si>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</si>
  <si>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</si>
  <si>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</si>
  <si>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</si>
  <si>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</si>
  <si>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</si>
  <si>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</si>
  <si>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</si>
  <si>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</si>
  <si>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</si>
  <si>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</si>
  <si>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</si>
  <si>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</si>
  <si>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</si>
  <si>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</si>
  <si>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</si>
  <si>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</si>
  <si>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</si>
  <si>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</si>
  <si>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</si>
  <si>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</si>
  <si>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</si>
  <si>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</si>
  <si>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</si>
  <si>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</si>
  <si>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</si>
  <si>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</si>
  <si>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</si>
  <si>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</si>
  <si>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</si>
  <si>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</si>
  <si>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</si>
  <si>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</si>
  <si>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</si>
  <si>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</si>
  <si>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</si>
  <si>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</si>
  <si>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</si>
  <si>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</si>
  <si>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</si>
  <si>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</si>
  <si>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</si>
  <si>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</si>
  <si>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大山町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</si>
  <si>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</si>
  <si>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</si>
  <si>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</si>
  <si>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</si>
  <si>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</si>
  <si>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</si>
  <si>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</si>
  <si>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</si>
  <si>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</si>
  <si>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</si>
  <si>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</si>
  <si>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</si>
  <si>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事業は17処理区有り、古いものは供用開始から29年が経過している。施設の経年劣化が進み、更新時期となっている。これらの施設については調査・点検を行い、計画的に更新を行い延命する必要がある。経過年数が進むにつれ、更新や修繕の必要箇所は増加傾向となっている。平成28年度ですべての地区の機能診断調査が終了し、調査結果による終末処理場の統廃合や更新計画を進めている。また管渠については、耐用年数が経過するまで期間があるため、今後は計画的に調査を行い、老朽化対策をする必要があると思われる。
</t>
    <rPh sb="95" eb="97">
      <t>ヒツヨウ</t>
    </rPh>
    <phoneticPr fontId="15"/>
  </si>
  <si>
    <t xml:space="preserve">　平成28年度に算定基礎の見直しをしており、そのため①収益的収支比率と⑤経費回収率は上がり、⑥汚水処理原価は下がる結果となった。平成29年度から料金統一化を図ったが、現状では健全経営が出来ているとはいえず、引き続き経費削減に努めている。
　④企業債残高対事業規模比率については昨年算定基礎の見直しで0となったが、再度見直しをしたことにより適正数値を割り出した。
あわせて④企業債残高対事業規模比率についても算定基礎の見直しをした結果0となった。⑦施設利用率は全国平均、類似団体と近似値の状況であり、施設の効率性はほぼ全国平均の水準を保っている。施設の見直しと計画的な施設管理を行い、今後も改善を進めたい。⑧水洗化率は全国平均、類似団体を上回っており、今後も指標を100％に近づいていけれるよう努めたい。
</t>
    <rPh sb="258" eb="260">
      <t>ゼンコク</t>
    </rPh>
    <rPh sb="260" eb="262">
      <t>ヘイキン</t>
    </rPh>
    <rPh sb="263" eb="265">
      <t>スイジュン</t>
    </rPh>
    <rPh sb="266" eb="267">
      <t>タモ</t>
    </rPh>
    <phoneticPr fontId="15"/>
  </si>
  <si>
    <t xml:space="preserve">　農業集落排水事業は一般会計からの繰入で費用を賄っている部分が大きい。資産額からも財政全体に与える影響も大きいことがあることを踏まえ、将来的に施設の予防保全に努めなければならないと考える。また発生対応型で心配される短期間に集中しての施設の老朽化による修繕や更新にかかる費用増大とならないよう、計画的な費用配分を検討し、維持管理をしていかなければならない。財源については適正化を考え、平成29年度に使用料の統一化を行ったが、人口減少が予想される状況を考慮し、施設の統廃合等による経費削減と併せ、地方公営企業会計の法適用化で一層の経営改善を進めていく必要がある。
</t>
    <rPh sb="188" eb="189">
      <t>カンガ</t>
    </rPh>
    <rPh sb="191" eb="193">
      <t>ヘイセイ</t>
    </rPh>
    <rPh sb="195" eb="197">
      <t>ネンド</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</si>
</sst>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31-465A-B252-4B0C3C0920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8C31-465A-B252-4B0C3C0920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52.74</c:v>
                </c:pt>
                <c:pt idx="1">
                  <c:v>52.74</c:v>
                </c:pt>
                <c:pt idx="2">
                  <c:v>50.62</c:v>
                </c:pt>
                <c:pt idx="3">
                  <c:v>50.74</c:v>
                </c:pt>
                <c:pt idx="4">
                  <c:v>50.45</c:v>
                </c:pt>
              </c:numCache>
            </c:numRef>
          </c:val>
          <c:extLst>
            <c:ext xmlns:c16="http://schemas.microsoft.com/office/drawing/2014/chart" uri="{C3380CC4-5D6E-409C-BE32-E72D297353CC}">
              <c16:uniqueId val="{00000000-78A2-49CD-8059-AF892425CA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78A2-49CD-8059-AF892425CA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89.78</c:v>
                </c:pt>
                <c:pt idx="1">
                  <c:v>90.31</c:v>
                </c:pt>
                <c:pt idx="2">
                  <c:v>89.63</c:v>
                </c:pt>
                <c:pt idx="3">
                  <c:v>90.29</c:v>
                </c:pt>
                <c:pt idx="4">
                  <c:v>90.73</c:v>
                </c:pt>
              </c:numCache>
            </c:numRef>
          </c:val>
          <c:extLst>
            <c:ext xmlns:c16="http://schemas.microsoft.com/office/drawing/2014/chart" uri="{C3380CC4-5D6E-409C-BE32-E72D297353CC}">
              <c16:uniqueId val="{00000000-452F-4FAD-839F-E1366D0CDB6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452F-4FAD-839F-E1366D0CDB6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61.88</c:v>
                </c:pt>
                <c:pt idx="1">
                  <c:v>41.88</c:v>
                </c:pt>
                <c:pt idx="2">
                  <c:v>45.58</c:v>
                </c:pt>
                <c:pt idx="3">
                  <c:v>94.18</c:v>
                </c:pt>
                <c:pt idx="4">
                  <c:v>93.31</c:v>
                </c:pt>
              </c:numCache>
            </c:numRef>
          </c:val>
          <c:extLst>
            <c:ext xmlns:c16="http://schemas.microsoft.com/office/drawing/2014/chart" uri="{C3380CC4-5D6E-409C-BE32-E72D297353CC}">
              <c16:uniqueId val="{00000000-5806-4BEF-A5F1-48E4CD6FA70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06-4BEF-A5F1-48E4CD6FA70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BE-4567-BE78-D58936195FB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BE-4567-BE78-D58936195FB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2A-43A3-9CF0-BC529CA1E7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2A-43A3-9CF0-BC529CA1E7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CE-4E6F-9AD9-6F09B3CC65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CE-4E6F-9AD9-6F09B3CC65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69-4FD2-BD30-E3B22F8DAD1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69-4FD2-BD30-E3B22F8DAD1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2046.2</c:v>
                </c:pt>
                <c:pt idx="1">
                  <c:v>1682.51</c:v>
                </c:pt>
                <c:pt idx="2">
                  <c:v>2030.77</c:v>
                </c:pt>
                <c:pt idx="3" formatCode="#,##0.00;&quot;△&quot;#,##0.00">
                  <c:v>0</c:v>
                </c:pt>
                <c:pt idx="4">
                  <c:v>123.24</c:v>
                </c:pt>
              </c:numCache>
            </c:numRef>
          </c:val>
          <c:extLst>
            <c:ext xmlns:c16="http://schemas.microsoft.com/office/drawing/2014/chart" uri="{C3380CC4-5D6E-409C-BE32-E72D297353CC}">
              <c16:uniqueId val="{00000000-9A79-4749-AF63-E3F7925A7D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9A79-4749-AF63-E3F7925A7D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42.34</c:v>
                </c:pt>
                <c:pt idx="1">
                  <c:v>52.66</c:v>
                </c:pt>
                <c:pt idx="2">
                  <c:v>36.33</c:v>
                </c:pt>
                <c:pt idx="3">
                  <c:v>66.81</c:v>
                </c:pt>
                <c:pt idx="4">
                  <c:v>86.02</c:v>
                </c:pt>
              </c:numCache>
            </c:numRef>
          </c:val>
          <c:extLst>
            <c:ext xmlns:c16="http://schemas.microsoft.com/office/drawing/2014/chart" uri="{C3380CC4-5D6E-409C-BE32-E72D297353CC}">
              <c16:uniqueId val="{00000000-1182-4F28-B4E6-335025DA0FA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1182-4F28-B4E6-335025DA0FA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382.71</c:v>
                </c:pt>
                <c:pt idx="1">
                  <c:v>317.94</c:v>
                </c:pt>
                <c:pt idx="2">
                  <c:v>463.74</c:v>
                </c:pt>
                <c:pt idx="3">
                  <c:v>252.99</c:v>
                </c:pt>
                <c:pt idx="4">
                  <c:v>201.47</c:v>
                </c:pt>
              </c:numCache>
            </c:numRef>
          </c:val>
          <c:extLst>
            <c:ext xmlns:c16="http://schemas.microsoft.com/office/drawing/2014/chart" uri="{C3380CC4-5D6E-409C-BE32-E72D297353CC}">
              <c16:uniqueId val="{00000000-1D2F-482A-A4EC-F34D977406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1D2F-482A-A4EC-F34D977406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大山町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16575</v>
      </c>
      <c r="AM8" s="49"/>
      <c r="AN8" s="49"/>
      <c r="AO8" s="49"/>
      <c r="AP8" s="49"/>
      <c r="AQ8" s="49"/>
      <c r="AR8" s="49"/>
      <c r="AS8" s="49"/>
      <c r="AT8" s="44">
        <f>データ!T6</f>
        <v>189.83</v>
      </c>
      <c r="AU8" s="44"/>
      <c r="AV8" s="44"/>
      <c r="AW8" s="44"/>
      <c r="AX8" s="44"/>
      <c r="AY8" s="44"/>
      <c r="AZ8" s="44"/>
      <c r="BA8" s="44"/>
      <c r="BB8" s="44">
        <f>データ!U6</f>
        <v>87.31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47.46</v>
      </c>
      <c r="Q10" s="44"/>
      <c r="R10" s="44"/>
      <c r="S10" s="44"/>
      <c r="T10" s="44"/>
      <c r="U10" s="44"/>
      <c r="V10" s="44"/>
      <c r="W10" s="44">
        <f>データ!Q6</f>
        <v>100</v>
      </c>
      <c r="X10" s="44"/>
      <c r="Y10" s="44"/>
      <c r="Z10" s="44"/>
      <c r="AA10" s="44"/>
      <c r="AB10" s="44"/>
      <c r="AC10" s="44"/>
      <c r="AD10" s="49">
        <f>データ!R6</f>
        <v>3602</v>
      </c>
      <c r="AE10" s="49"/>
      <c r="AF10" s="49"/>
      <c r="AG10" s="49"/>
      <c r="AH10" s="49"/>
      <c r="AI10" s="49"/>
      <c r="AJ10" s="49"/>
      <c r="AK10" s="2"/>
      <c r="AL10" s="49">
        <f>データ!V6</f>
        <v>7813</v>
      </c>
      <c r="AM10" s="49"/>
      <c r="AN10" s="49"/>
      <c r="AO10" s="49"/>
      <c r="AP10" s="49"/>
      <c r="AQ10" s="49"/>
      <c r="AR10" s="49"/>
      <c r="AS10" s="49"/>
      <c r="AT10" s="44">
        <f>データ!W6</f>
        <v>11.26</v>
      </c>
      <c r="AU10" s="44"/>
      <c r="AV10" s="44"/>
      <c r="AW10" s="44"/>
      <c r="AX10" s="44"/>
      <c r="AY10" s="44"/>
      <c r="AZ10" s="44"/>
      <c r="BA10" s="44"/>
      <c r="BB10" s="44">
        <f>データ!X6</f>
        <v>693.87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124</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VXcbeatQ2q7N2edClYwzdhO8iqbcubbRMr4Kq2BVreISnlrcxw5UzCV+u0Q5mB94zvZN1gmc9f1gdYsjvobq1Q==" saltValue="m3oSTSvtG1FtxEic9p6E4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0" t="s">
        <v>65</v>
      </c>
      <c r="I3" s="71"/>
      <c r="J3" s="71"/>
      <c r="K3" s="71"/>
      <c r="L3" s="71"/>
      <c r="M3" s="71"/>
      <c r="N3" s="71"/>
      <c r="O3" s="71"/>
      <c r="P3" s="71"/>
      <c r="Q3" s="71"/>
      <c r="R3" s="71"/>
      <c r="S3" s="71"/>
      <c r="T3" s="71"/>
      <c r="U3" s="71"/>
      <c r="V3" s="71"/>
      <c r="W3" s="71"/>
      <c r="X3" s="72"/>
      <c r="Y3" s="76" t="s">
        <v>66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313866</v>
      </c>
      <c r="D6" s="32">
        <f t="shared" si="3"/>
        <v>47</v>
      </c>
      <c r="E6" s="32">
        <f t="shared" si="3"/>
        <v>17</v>
      </c>
      <c r="F6" s="32">
        <f t="shared" si="3"/>
        <v>5</v>
      </c>
      <c r="G6" s="32">
        <f t="shared" si="3"/>
        <v>0</v>
      </c>
      <c r="H6" s="32" t="str">
        <f t="shared" si="3"/>
        <v>鳥取県　大山町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47.46</v>
      </c>
      <c r="Q6" s="33">
        <f t="shared" si="3"/>
        <v>100</v>
      </c>
      <c r="R6" s="33">
        <f t="shared" si="3"/>
        <v>3602</v>
      </c>
      <c r="S6" s="33">
        <f t="shared" si="3"/>
        <v>16575</v>
      </c>
      <c r="T6" s="33">
        <f t="shared" si="3"/>
        <v>189.83</v>
      </c>
      <c r="U6" s="33">
        <f t="shared" si="3"/>
        <v>87.31</v>
      </c>
      <c r="V6" s="33">
        <f t="shared" si="3"/>
        <v>7813</v>
      </c>
      <c r="W6" s="33">
        <f t="shared" si="3"/>
        <v>11.26</v>
      </c>
      <c r="X6" s="33">
        <f t="shared" si="3"/>
        <v>693.87</v>
      </c>
      <c r="Y6" s="34">
        <f>IF(Y7="",NA(),Y7)</f>
        <v>61.88</v>
      </c>
      <c r="Z6" s="34">
        <f t="shared" ref="Z6:AH6" si="4">IF(Z7="",NA(),Z7)</f>
        <v>41.88</v>
      </c>
      <c r="AA6" s="34">
        <f t="shared" si="4"/>
        <v>45.58</v>
      </c>
      <c r="AB6" s="34">
        <f t="shared" si="4"/>
        <v>94.18</v>
      </c>
      <c r="AC6" s="34">
        <f t="shared" si="4"/>
        <v>93.31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2046.2</v>
      </c>
      <c r="BG6" s="34">
        <f t="shared" ref="BG6:BO6" si="7">IF(BG7="",NA(),BG7)</f>
        <v>1682.51</v>
      </c>
      <c r="BH6" s="34">
        <f t="shared" si="7"/>
        <v>2030.77</v>
      </c>
      <c r="BI6" s="33">
        <f t="shared" si="7"/>
        <v>0</v>
      </c>
      <c r="BJ6" s="34">
        <f t="shared" si="7"/>
        <v>123.24</v>
      </c>
      <c r="BK6" s="34">
        <f t="shared" si="7"/>
        <v>1126.77</v>
      </c>
      <c r="BL6" s="34">
        <f t="shared" si="7"/>
        <v>1044.8</v>
      </c>
      <c r="BM6" s="34">
        <f t="shared" si="7"/>
        <v>1081.8</v>
      </c>
      <c r="BN6" s="34">
        <f t="shared" si="7"/>
        <v>974.93</v>
      </c>
      <c r="BO6" s="34">
        <f t="shared" si="7"/>
        <v>855.8</v>
      </c>
      <c r="BP6" s="33" t="str">
        <f>IF(BP7="","",IF(BP7="-","【-】","【"&amp;SUBSTITUTE(TEXT(BP7,"#,##0.00"),"-","△")&amp;"】"))</f>
        <v>【814.89】</v>
      </c>
      <c r="BQ6" s="34">
        <f>IF(BQ7="",NA(),BQ7)</f>
        <v>42.34</v>
      </c>
      <c r="BR6" s="34">
        <f t="shared" ref="BR6:BZ6" si="8">IF(BR7="",NA(),BR7)</f>
        <v>52.66</v>
      </c>
      <c r="BS6" s="34">
        <f t="shared" si="8"/>
        <v>36.33</v>
      </c>
      <c r="BT6" s="34">
        <f t="shared" si="8"/>
        <v>66.81</v>
      </c>
      <c r="BU6" s="34">
        <f t="shared" si="8"/>
        <v>86.02</v>
      </c>
      <c r="BV6" s="34">
        <f t="shared" si="8"/>
        <v>50.9</v>
      </c>
      <c r="BW6" s="34">
        <f t="shared" si="8"/>
        <v>50.82</v>
      </c>
      <c r="BX6" s="34">
        <f t="shared" si="8"/>
        <v>52.19</v>
      </c>
      <c r="BY6" s="34">
        <f t="shared" si="8"/>
        <v>55.32</v>
      </c>
      <c r="BZ6" s="34">
        <f t="shared" si="8"/>
        <v>59.8</v>
      </c>
      <c r="CA6" s="33" t="str">
        <f>IF(CA7="","",IF(CA7="-","【-】","【"&amp;SUBSTITUTE(TEXT(CA7,"#,##0.00"),"-","△")&amp;"】"))</f>
        <v>【60.64】</v>
      </c>
      <c r="CB6" s="34">
        <f>IF(CB7="",NA(),CB7)</f>
        <v>382.71</v>
      </c>
      <c r="CC6" s="34">
        <f t="shared" ref="CC6:CK6" si="9">IF(CC7="",NA(),CC7)</f>
        <v>317.94</v>
      </c>
      <c r="CD6" s="34">
        <f t="shared" si="9"/>
        <v>463.74</v>
      </c>
      <c r="CE6" s="34">
        <f t="shared" si="9"/>
        <v>252.99</v>
      </c>
      <c r="CF6" s="34">
        <f t="shared" si="9"/>
        <v>201.47</v>
      </c>
      <c r="CG6" s="34">
        <f t="shared" si="9"/>
        <v>293.27</v>
      </c>
      <c r="CH6" s="34">
        <f t="shared" si="9"/>
        <v>300.52</v>
      </c>
      <c r="CI6" s="34">
        <f t="shared" si="9"/>
        <v>296.14</v>
      </c>
      <c r="CJ6" s="34">
        <f t="shared" si="9"/>
        <v>283.17</v>
      </c>
      <c r="CK6" s="34">
        <f t="shared" si="9"/>
        <v>263.76</v>
      </c>
      <c r="CL6" s="33" t="str">
        <f>IF(CL7="","",IF(CL7="-","【-】","【"&amp;SUBSTITUTE(TEXT(CL7,"#,##0.00"),"-","△")&amp;"】"))</f>
        <v>【255.52】</v>
      </c>
      <c r="CM6" s="34">
        <f>IF(CM7="",NA(),CM7)</f>
        <v>52.74</v>
      </c>
      <c r="CN6" s="34">
        <f t="shared" ref="CN6:CV6" si="10">IF(CN7="",NA(),CN7)</f>
        <v>52.74</v>
      </c>
      <c r="CO6" s="34">
        <f t="shared" si="10"/>
        <v>50.62</v>
      </c>
      <c r="CP6" s="34">
        <f t="shared" si="10"/>
        <v>50.74</v>
      </c>
      <c r="CQ6" s="34">
        <f t="shared" si="10"/>
        <v>50.45</v>
      </c>
      <c r="CR6" s="34">
        <f t="shared" si="10"/>
        <v>53.78</v>
      </c>
      <c r="CS6" s="34">
        <f t="shared" si="10"/>
        <v>53.24</v>
      </c>
      <c r="CT6" s="34">
        <f t="shared" si="10"/>
        <v>52.31</v>
      </c>
      <c r="CU6" s="34">
        <f t="shared" si="10"/>
        <v>60.65</v>
      </c>
      <c r="CV6" s="34">
        <f t="shared" si="10"/>
        <v>51.75</v>
      </c>
      <c r="CW6" s="33" t="str">
        <f>IF(CW7="","",IF(CW7="-","【-】","【"&amp;SUBSTITUTE(TEXT(CW7,"#,##0.00"),"-","△")&amp;"】"))</f>
        <v>【52.49】</v>
      </c>
      <c r="CX6" s="34">
        <f>IF(CX7="",NA(),CX7)</f>
        <v>89.78</v>
      </c>
      <c r="CY6" s="34">
        <f t="shared" ref="CY6:DG6" si="11">IF(CY7="",NA(),CY7)</f>
        <v>90.31</v>
      </c>
      <c r="CZ6" s="34">
        <f t="shared" si="11"/>
        <v>89.63</v>
      </c>
      <c r="DA6" s="34">
        <f t="shared" si="11"/>
        <v>90.29</v>
      </c>
      <c r="DB6" s="34">
        <f t="shared" si="11"/>
        <v>90.73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313866</v>
      </c>
      <c r="D7" s="36">
        <v>47</v>
      </c>
      <c r="E7" s="36">
        <v>17</v>
      </c>
      <c r="F7" s="36">
        <v>5</v>
      </c>
      <c r="G7" s="36">
        <v>0</v>
      </c>
      <c r="H7" s="36" t="s">
        <v>109</v>
      </c>
      <c r="I7" s="36" t="s">
        <v>110</v>
      </c>
      <c r="J7" s="36" t="s">
        <v>111</v>
      </c>
      <c r="K7" s="36" t="s">
        <v>112</v>
      </c>
      <c r="L7" s="36" t="s">
        <v>113</v>
      </c>
      <c r="M7" s="36" t="s">
        <v>114</v>
      </c>
      <c r="N7" s="37" t="s">
        <v>115</v>
      </c>
      <c r="O7" s="37" t="s">
        <v>116</v>
      </c>
      <c r="P7" s="37">
        <v>47.46</v>
      </c>
      <c r="Q7" s="37">
        <v>100</v>
      </c>
      <c r="R7" s="37">
        <v>3602</v>
      </c>
      <c r="S7" s="37">
        <v>16575</v>
      </c>
      <c r="T7" s="37">
        <v>189.83</v>
      </c>
      <c r="U7" s="37">
        <v>87.31</v>
      </c>
      <c r="V7" s="37">
        <v>7813</v>
      </c>
      <c r="W7" s="37">
        <v>11.26</v>
      </c>
      <c r="X7" s="37">
        <v>693.87</v>
      </c>
      <c r="Y7" s="37">
        <v>61.88</v>
      </c>
      <c r="Z7" s="37">
        <v>41.88</v>
      </c>
      <c r="AA7" s="37">
        <v>45.58</v>
      </c>
      <c r="AB7" s="37">
        <v>94.18</v>
      </c>
      <c r="AC7" s="37">
        <v>93.31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2046.2</v>
      </c>
      <c r="BG7" s="37">
        <v>1682.51</v>
      </c>
      <c r="BH7" s="37">
        <v>2030.77</v>
      </c>
      <c r="BI7" s="37">
        <v>0</v>
      </c>
      <c r="BJ7" s="37">
        <v>123.24</v>
      </c>
      <c r="BK7" s="37">
        <v>1126.77</v>
      </c>
      <c r="BL7" s="37">
        <v>1044.8</v>
      </c>
      <c r="BM7" s="37">
        <v>1081.8</v>
      </c>
      <c r="BN7" s="37">
        <v>974.93</v>
      </c>
      <c r="BO7" s="37">
        <v>855.8</v>
      </c>
      <c r="BP7" s="37">
        <v>814.89</v>
      </c>
      <c r="BQ7" s="37">
        <v>42.34</v>
      </c>
      <c r="BR7" s="37">
        <v>52.66</v>
      </c>
      <c r="BS7" s="37">
        <v>36.33</v>
      </c>
      <c r="BT7" s="37">
        <v>66.81</v>
      </c>
      <c r="BU7" s="37">
        <v>86.02</v>
      </c>
      <c r="BV7" s="37">
        <v>50.9</v>
      </c>
      <c r="BW7" s="37">
        <v>50.82</v>
      </c>
      <c r="BX7" s="37">
        <v>52.19</v>
      </c>
      <c r="BY7" s="37">
        <v>55.32</v>
      </c>
      <c r="BZ7" s="37">
        <v>59.8</v>
      </c>
      <c r="CA7" s="37">
        <v>60.64</v>
      </c>
      <c r="CB7" s="37">
        <v>382.71</v>
      </c>
      <c r="CC7" s="37">
        <v>317.94</v>
      </c>
      <c r="CD7" s="37">
        <v>463.74</v>
      </c>
      <c r="CE7" s="37">
        <v>252.99</v>
      </c>
      <c r="CF7" s="37">
        <v>201.47</v>
      </c>
      <c r="CG7" s="37">
        <v>293.27</v>
      </c>
      <c r="CH7" s="37">
        <v>300.52</v>
      </c>
      <c r="CI7" s="37">
        <v>296.14</v>
      </c>
      <c r="CJ7" s="37">
        <v>283.17</v>
      </c>
      <c r="CK7" s="37">
        <v>263.76</v>
      </c>
      <c r="CL7" s="37">
        <v>255.52</v>
      </c>
      <c r="CM7" s="37">
        <v>52.74</v>
      </c>
      <c r="CN7" s="37">
        <v>52.74</v>
      </c>
      <c r="CO7" s="37">
        <v>50.62</v>
      </c>
      <c r="CP7" s="37">
        <v>50.74</v>
      </c>
      <c r="CQ7" s="37">
        <v>50.45</v>
      </c>
      <c r="CR7" s="37">
        <v>53.78</v>
      </c>
      <c r="CS7" s="37">
        <v>53.24</v>
      </c>
      <c r="CT7" s="37">
        <v>52.31</v>
      </c>
      <c r="CU7" s="37">
        <v>60.65</v>
      </c>
      <c r="CV7" s="37">
        <v>51.75</v>
      </c>
      <c r="CW7" s="37">
        <v>52.49</v>
      </c>
      <c r="CX7" s="37">
        <v>89.78</v>
      </c>
      <c r="CY7" s="37">
        <v>90.31</v>
      </c>
      <c r="CZ7" s="37">
        <v>89.63</v>
      </c>
      <c r="DA7" s="37">
        <v>90.29</v>
      </c>
      <c r="DB7" s="37">
        <v>90.73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2019-01-30T13:26:48Z</cp:lastPrinted>
  <dcterms:created xsi:type="dcterms:W3CDTF">2018-12-03T09:27:40Z</dcterms:created>
  <dcterms:modified xsi:type="dcterms:W3CDTF">2019-01-30T23:55:57Z</dcterms:modified>
  <cp:category/>
</cp:coreProperties>
</file>