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y1It3bCL3ankU8SF6XuVh/k8/zm0YX5aJ3YwMDNDis9FgzNAs29mIhs0LoMFZOS9Wr928bhnYDCuEfzqvaqxKg==" workbookSaltValue="ul3Ap1IegcTjFglrJ6/NM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P10" i="4"/>
  <c r="I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<sst xmlns="http://schemas.openxmlformats.org/spreadsheetml/2006/main" count="240" uniqueCount="127">
  <si>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</si>
  <si>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</si>
  <si>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</si>
  <si>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</si>
  <si>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</si>
  <si>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</si>
  <si>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</si>
  <si>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</si>
  <si>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</si>
  <si>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</si>
  <si>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</si>
  <si>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</si>
  <si>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</si>
  <si>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</si>
  <si>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</si>
  <si>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</si>
  <si>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</si>
  <si>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</si>
  <si>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</si>
  <si>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</si>
  <si>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</si>
  <si>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</si>
  <si>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</si>
  <si>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</si>
  <si>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</si>
  <si>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</si>
  <si>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</si>
  <si>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</si>
  <si>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</si>
  <si>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</si>
  <si>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</si>
  <si>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</si>
  <si>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</si>
  <si>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</si>
  <si>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</si>
  <si>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</si>
  <si>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</si>
  <si>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</si>
  <si>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</si>
  <si>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</si>
  <si>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</si>
  <si>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</si>
  <si>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</si>
  <si>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</si>
  <si>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</si>
  <si>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</si>
  <si>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</si>
  <si>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</si>
  <si>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</si>
  <si>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</si>
  <si>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</si>
  <si>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</si>
  <si>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</si>
  <si>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</si>
  <si>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</si>
  <si>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</si>
  <si>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</si>
  <si>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</si>
  <si>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</si>
  <si>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</si>
  <si>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</si>
  <si>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</si>
  <si>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</si>
  <si>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</si>
  <si>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</si>
  <si>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</si>
  <si>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</si>
  <si>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</si>
  <si>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</si>
  <si>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</si>
  <si>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</si>
  <si>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</si>
  <si>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</si>
  <si>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</si>
  <si>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</si>
  <si>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</si>
  <si>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</si>
  <si>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</si>
  <si>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</si>
  <si>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</si>
  <si>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</si>
  <si>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</si>
  <si>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</si>
  <si>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</si>
  <si>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</si>
  <si>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</si>
  <si>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</si>
  <si>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</si>
  <si>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</si>
  <si>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</si>
  <si>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</si>
  <si>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</si>
  <si>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</si>
  <si>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</si>
  <si>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</si>
  <si>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</si>
  <si>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</si>
  <si>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</si>
  <si>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</si>
  <si>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</si>
  <si>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</si>
  <si>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</si>
  <si>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</si>
  <si>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</si>
  <si>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</si>
  <si>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</si>
  <si>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</si>
  <si>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</si>
  <si>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</si>
  <si>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</si>
  <si>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</si>
  <si>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湯梨浜町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</si>
  <si>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</si>
  <si>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</si>
  <si>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</si>
  <si>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</si>
  <si>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</si>
  <si>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</si>
  <si>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</si>
  <si>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</si>
  <si>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</si>
  <si>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</si>
  <si>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</si>
  <si>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</si>
  <si>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現在、老朽化の現状はない。
　しかし、今後は、汚水処理施設設備及び管渠の老朽化により、改善の必要が生じるものと考えられる。</t>
    <rPh sb="1" eb="3">
      <t>ゲンザイ</t>
    </rPh>
    <rPh sb="4" eb="7">
      <t>ロウキュウカ</t>
    </rPh>
    <rPh sb="8" eb="10">
      <t>ゲンジョウ</t>
    </rPh>
    <rPh sb="20" eb="22">
      <t>コンゴ</t>
    </rPh>
    <rPh sb="24" eb="26">
      <t>オスイ</t>
    </rPh>
    <rPh sb="26" eb="28">
      <t>ショリ</t>
    </rPh>
    <rPh sb="28" eb="30">
      <t>シセツ</t>
    </rPh>
    <rPh sb="30" eb="32">
      <t>セツビ</t>
    </rPh>
    <rPh sb="32" eb="33">
      <t>オヨ</t>
    </rPh>
    <rPh sb="34" eb="36">
      <t>カンキョ</t>
    </rPh>
    <rPh sb="37" eb="40">
      <t>ロウキュウカ</t>
    </rPh>
    <rPh sb="44" eb="46">
      <t>カイゼン</t>
    </rPh>
    <rPh sb="47" eb="49">
      <t>ヒツヨウ</t>
    </rPh>
    <rPh sb="50" eb="51">
      <t>ショウ</t>
    </rPh>
    <rPh sb="56" eb="57">
      <t>カンガ</t>
    </rPh>
    <phoneticPr fontId="4"/>
  </si>
  <si>
    <t>　今後老朽化する処理場・管渠などの更新を控えており、より一層の経営の健全化・効率化のためには、他の3事業を含めた料金体系の見直しが必要である。
　また、地理的状況により、他の下水道3事業との統合化は極めて困難である。
　さらには、維持管理費などを見直し、費用の削減に努める。</t>
    <rPh sb="1" eb="3">
      <t>コンゴ</t>
    </rPh>
    <rPh sb="3" eb="6">
      <t>ロウキュウカ</t>
    </rPh>
    <rPh sb="8" eb="11">
      <t>ショリジョウ</t>
    </rPh>
    <rPh sb="12" eb="14">
      <t>カンキョ</t>
    </rPh>
    <rPh sb="17" eb="19">
      <t>コウシン</t>
    </rPh>
    <rPh sb="20" eb="21">
      <t>ヒカ</t>
    </rPh>
    <rPh sb="28" eb="30">
      <t>イッソウ</t>
    </rPh>
    <rPh sb="31" eb="33">
      <t>ケイエイ</t>
    </rPh>
    <rPh sb="34" eb="37">
      <t>ケンゼンカ</t>
    </rPh>
    <rPh sb="38" eb="41">
      <t>コウリツカ</t>
    </rPh>
    <rPh sb="47" eb="48">
      <t>タ</t>
    </rPh>
    <rPh sb="50" eb="52">
      <t>ジギョウ</t>
    </rPh>
    <rPh sb="53" eb="54">
      <t>フク</t>
    </rPh>
    <rPh sb="56" eb="58">
      <t>リョウキン</t>
    </rPh>
    <rPh sb="58" eb="60">
      <t>タイケイ</t>
    </rPh>
    <rPh sb="61" eb="63">
      <t>ミナオ</t>
    </rPh>
    <rPh sb="65" eb="67">
      <t>ヒツヨウ</t>
    </rPh>
    <rPh sb="76" eb="79">
      <t>チリテキ</t>
    </rPh>
    <rPh sb="79" eb="81">
      <t>ジョウキョウ</t>
    </rPh>
    <rPh sb="85" eb="86">
      <t>タ</t>
    </rPh>
    <rPh sb="87" eb="90">
      <t>ゲスイドウ</t>
    </rPh>
    <rPh sb="91" eb="93">
      <t>ジギョウ</t>
    </rPh>
    <rPh sb="95" eb="97">
      <t>トウゴウ</t>
    </rPh>
    <rPh sb="97" eb="98">
      <t>カ</t>
    </rPh>
    <rPh sb="99" eb="100">
      <t>キワ</t>
    </rPh>
    <rPh sb="102" eb="104">
      <t>コンナン</t>
    </rPh>
    <rPh sb="115" eb="117">
      <t>イジ</t>
    </rPh>
    <rPh sb="117" eb="120">
      <t>カンリヒ</t>
    </rPh>
    <rPh sb="123" eb="125">
      <t>ミナオ</t>
    </rPh>
    <rPh sb="127" eb="129">
      <t>ヒヨウ</t>
    </rPh>
    <rPh sb="130" eb="132">
      <t>サクゲン</t>
    </rPh>
    <rPh sb="133" eb="134">
      <t>ツト</t>
    </rPh>
    <phoneticPr fontId="4"/>
  </si>
  <si>
    <t xml:space="preserve"> 整備が完了しており、業務の主体はほぼ維持管理のみとなっている。
　収益的収支比率は減少、企業債残高対事業規模比率は増加、経費回収率も減少、汚水処理原価は増加、施設利用率は据置、水洗化率は以前より100％である。</t>
    <rPh sb="1" eb="3">
      <t>セイビ</t>
    </rPh>
    <rPh sb="4" eb="6">
      <t>カンリョウ</t>
    </rPh>
    <rPh sb="11" eb="13">
      <t>ギョウム</t>
    </rPh>
    <rPh sb="14" eb="16">
      <t>シュタイ</t>
    </rPh>
    <rPh sb="19" eb="21">
      <t>イジ</t>
    </rPh>
    <rPh sb="21" eb="23">
      <t>カンリ</t>
    </rPh>
    <rPh sb="34" eb="37">
      <t>シュウエキテキ</t>
    </rPh>
    <rPh sb="37" eb="39">
      <t>シュウシ</t>
    </rPh>
    <rPh sb="39" eb="41">
      <t>ヒリツ</t>
    </rPh>
    <rPh sb="42" eb="44">
      <t>ゲンショウ</t>
    </rPh>
    <rPh sb="45" eb="47">
      <t>キギョウ</t>
    </rPh>
    <rPh sb="47" eb="48">
      <t>サイ</t>
    </rPh>
    <rPh sb="48" eb="50">
      <t>ザンダカ</t>
    </rPh>
    <rPh sb="50" eb="51">
      <t>タイ</t>
    </rPh>
    <rPh sb="51" eb="53">
      <t>ジギョウ</t>
    </rPh>
    <rPh sb="53" eb="55">
      <t>キボ</t>
    </rPh>
    <rPh sb="55" eb="57">
      <t>ヒリツ</t>
    </rPh>
    <rPh sb="58" eb="60">
      <t>ゾウカ</t>
    </rPh>
    <rPh sb="61" eb="63">
      <t>ケイヒ</t>
    </rPh>
    <rPh sb="63" eb="65">
      <t>カイシュウ</t>
    </rPh>
    <rPh sb="67" eb="69">
      <t>ゲンショウ</t>
    </rPh>
    <rPh sb="70" eb="72">
      <t>オスイ</t>
    </rPh>
    <rPh sb="72" eb="74">
      <t>ショリ</t>
    </rPh>
    <rPh sb="74" eb="76">
      <t>ゲンカ</t>
    </rPh>
    <rPh sb="77" eb="79">
      <t>ゾウカ</t>
    </rPh>
    <rPh sb="80" eb="82">
      <t>シセツ</t>
    </rPh>
    <rPh sb="82" eb="85">
      <t>リヨウリツ</t>
    </rPh>
    <rPh sb="86" eb="88">
      <t>スエオキ</t>
    </rPh>
    <rPh sb="89" eb="92">
      <t>スイセンカ</t>
    </rPh>
    <rPh sb="92" eb="93">
      <t>リツ</t>
    </rPh>
    <rPh sb="94" eb="96">
      <t>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</si>
</sst>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C9-4B27-89DC-15BC1265B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55648"/>
        <c:axId val="4055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C9-4B27-89DC-15BC1265B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5648"/>
        <c:axId val="40557568"/>
      </c:lineChart>
      <c:dateAx>
        <c:axId val="4055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57568"/>
        <c:crosses val="autoZero"/>
        <c:auto val="1"/>
        <c:lblOffset val="100"/>
        <c:baseTimeUnit val="years"/>
      </c:dateAx>
      <c:valAx>
        <c:axId val="4055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5564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12.5</c:v>
                </c:pt>
                <c:pt idx="1">
                  <c:v>37.5</c:v>
                </c:pt>
                <c:pt idx="2">
                  <c:v>37.5</c:v>
                </c:pt>
                <c:pt idx="3">
                  <c:v>37.5</c:v>
                </c:pt>
                <c:pt idx="4">
                  <c:v>37.5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3E-42B3-AFE5-F52D2B848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62496"/>
        <c:axId val="7636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41.24</c:v>
                </c:pt>
                <c:pt idx="1">
                  <c:v>43.1</c:v>
                </c:pt>
                <c:pt idx="2">
                  <c:v>34.92</c:v>
                </c:pt>
                <c:pt idx="3">
                  <c:v>36.44</c:v>
                </c:pt>
                <c:pt idx="4">
                  <c:v>34.29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3E-42B3-AFE5-F52D2B848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62496"/>
        <c:axId val="76364416"/>
      </c:lineChart>
      <c:dateAx>
        <c:axId val="7636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364416"/>
        <c:crosses val="autoZero"/>
        <c:auto val="1"/>
        <c:lblOffset val="100"/>
        <c:baseTimeUnit val="years"/>
      </c:dateAx>
      <c:valAx>
        <c:axId val="7636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36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52-4A51-AF18-2F2CA9C7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95648"/>
        <c:axId val="7639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88.34</c:v>
                </c:pt>
                <c:pt idx="1">
                  <c:v>88.02</c:v>
                </c:pt>
                <c:pt idx="2">
                  <c:v>88.64</c:v>
                </c:pt>
                <c:pt idx="3">
                  <c:v>89.93</c:v>
                </c:pt>
                <c:pt idx="4">
                  <c:v>89.88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52-4A51-AF18-2F2CA9C7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648"/>
        <c:axId val="76397568"/>
      </c:lineChart>
      <c:dateAx>
        <c:axId val="7639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397568"/>
        <c:crosses val="autoZero"/>
        <c:auto val="1"/>
        <c:lblOffset val="100"/>
        <c:baseTimeUnit val="years"/>
      </c:dateAx>
      <c:valAx>
        <c:axId val="7639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39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53.46</c:v>
                </c:pt>
                <c:pt idx="1">
                  <c:v>47.6</c:v>
                </c:pt>
                <c:pt idx="2">
                  <c:v>37.07</c:v>
                </c:pt>
                <c:pt idx="3">
                  <c:v>68.36</c:v>
                </c:pt>
                <c:pt idx="4">
                  <c:v>67.680000000000007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2A-467F-9F68-21722BE39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41184"/>
        <c:axId val="5494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2A-467F-9F68-21722BE39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41184"/>
        <c:axId val="54943104"/>
      </c:lineChart>
      <c:dateAx>
        <c:axId val="5494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943104"/>
        <c:crosses val="autoZero"/>
        <c:auto val="1"/>
        <c:lblOffset val="100"/>
        <c:baseTimeUnit val="years"/>
      </c:dateAx>
      <c:valAx>
        <c:axId val="5494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94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2D-443B-B31A-D2466742E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70240"/>
        <c:axId val="7497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2D-443B-B31A-D2466742E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70240"/>
        <c:axId val="74977280"/>
      </c:lineChart>
      <c:dateAx>
        <c:axId val="5497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977280"/>
        <c:crosses val="autoZero"/>
        <c:auto val="1"/>
        <c:lblOffset val="100"/>
        <c:baseTimeUnit val="years"/>
      </c:dateAx>
      <c:valAx>
        <c:axId val="7497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97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B5-47FE-83EE-C5EAFB8CA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12352"/>
        <c:axId val="7501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5-47FE-83EE-C5EAFB8CA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12352"/>
        <c:axId val="75018624"/>
      </c:lineChart>
      <c:dateAx>
        <c:axId val="7501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018624"/>
        <c:crosses val="autoZero"/>
        <c:auto val="1"/>
        <c:lblOffset val="100"/>
        <c:baseTimeUnit val="years"/>
      </c:dateAx>
      <c:valAx>
        <c:axId val="7501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01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F4-4F75-B6CB-CAD942379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58176"/>
        <c:axId val="7506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F4-4F75-B6CB-CAD942379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58176"/>
        <c:axId val="75064448"/>
      </c:lineChart>
      <c:dateAx>
        <c:axId val="7505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064448"/>
        <c:crosses val="autoZero"/>
        <c:auto val="1"/>
        <c:lblOffset val="100"/>
        <c:baseTimeUnit val="years"/>
      </c:dateAx>
      <c:valAx>
        <c:axId val="7506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05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5A-4B53-8900-6D2FDA653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7232"/>
        <c:axId val="7509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5A-4B53-8900-6D2FDA653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87232"/>
        <c:axId val="75093504"/>
      </c:lineChart>
      <c:dateAx>
        <c:axId val="7508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093504"/>
        <c:crosses val="autoZero"/>
        <c:auto val="1"/>
        <c:lblOffset val="100"/>
        <c:baseTimeUnit val="years"/>
      </c:dateAx>
      <c:valAx>
        <c:axId val="7509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08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9643.65</c:v>
                </c:pt>
                <c:pt idx="1">
                  <c:v>7840.46</c:v>
                </c:pt>
                <c:pt idx="2">
                  <c:v>11682.57</c:v>
                </c:pt>
                <c:pt idx="3">
                  <c:v>4532.16</c:v>
                </c:pt>
                <c:pt idx="4">
                  <c:v>9954.69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ED-4A2D-A85B-05C11FBC5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32928"/>
        <c:axId val="7513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2574.4699999999998</c:v>
                </c:pt>
                <c:pt idx="1">
                  <c:v>2784</c:v>
                </c:pt>
                <c:pt idx="2">
                  <c:v>2464.06</c:v>
                </c:pt>
                <c:pt idx="3">
                  <c:v>1914.94</c:v>
                </c:pt>
                <c:pt idx="4">
                  <c:v>1759.36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ED-4A2D-A85B-05C11FBC5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32928"/>
        <c:axId val="75134848"/>
      </c:lineChart>
      <c:dateAx>
        <c:axId val="7513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34848"/>
        <c:crosses val="autoZero"/>
        <c:auto val="1"/>
        <c:lblOffset val="100"/>
        <c:baseTimeUnit val="years"/>
      </c:dateAx>
      <c:valAx>
        <c:axId val="7513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3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10.53</c:v>
                </c:pt>
                <c:pt idx="1">
                  <c:v>19.170000000000002</c:v>
                </c:pt>
                <c:pt idx="2">
                  <c:v>14.18</c:v>
                </c:pt>
                <c:pt idx="3">
                  <c:v>45.26</c:v>
                </c:pt>
                <c:pt idx="4">
                  <c:v>20.97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44-4B88-B9A4-49511C87B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84288"/>
        <c:axId val="7628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31.04</c:v>
                </c:pt>
                <c:pt idx="1">
                  <c:v>29.21</c:v>
                </c:pt>
                <c:pt idx="2">
                  <c:v>32.909999999999997</c:v>
                </c:pt>
                <c:pt idx="3">
                  <c:v>34.020000000000003</c:v>
                </c:pt>
                <c:pt idx="4">
                  <c:v>37.200000000000003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44-4B88-B9A4-49511C87B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84288"/>
        <c:axId val="76286208"/>
      </c:lineChart>
      <c:dateAx>
        <c:axId val="7628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286208"/>
        <c:crosses val="autoZero"/>
        <c:auto val="1"/>
        <c:lblOffset val="100"/>
        <c:baseTimeUnit val="years"/>
      </c:dateAx>
      <c:valAx>
        <c:axId val="7628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28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1716.2</c:v>
                </c:pt>
                <c:pt idx="1">
                  <c:v>1088.3599999999999</c:v>
                </c:pt>
                <c:pt idx="2">
                  <c:v>1382.15</c:v>
                </c:pt>
                <c:pt idx="3">
                  <c:v>430.3</c:v>
                </c:pt>
                <c:pt idx="4">
                  <c:v>894.09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DC-4C8F-B25C-A848A28C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21152"/>
        <c:axId val="7632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589.39</c:v>
                </c:pt>
                <c:pt idx="1">
                  <c:v>620.01</c:v>
                </c:pt>
                <c:pt idx="2">
                  <c:v>561.54</c:v>
                </c:pt>
                <c:pt idx="3">
                  <c:v>553.77</c:v>
                </c:pt>
                <c:pt idx="4">
                  <c:v>508.64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DC-4C8F-B25C-A848A28C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21152"/>
        <c:axId val="76323072"/>
      </c:lineChart>
      <c:dateAx>
        <c:axId val="7632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323072"/>
        <c:crosses val="autoZero"/>
        <c:auto val="1"/>
        <c:lblOffset val="100"/>
        <c:baseTimeUnit val="years"/>
      </c:dateAx>
      <c:valAx>
        <c:axId val="7632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32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【1,943.90】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鳥取県　湯梨浜町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小規模集合排水処理</v>
      </c>
      <c r="Q8" s="47"/>
      <c r="R8" s="47"/>
      <c r="S8" s="47"/>
      <c r="T8" s="47"/>
      <c r="U8" s="47"/>
      <c r="V8" s="47"/>
      <c r="W8" s="47" t="str">
        <f>データ!L6</f>
        <v>I2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17030</v>
      </c>
      <c r="AM8" s="49"/>
      <c r="AN8" s="49"/>
      <c r="AO8" s="49"/>
      <c r="AP8" s="49"/>
      <c r="AQ8" s="49"/>
      <c r="AR8" s="49"/>
      <c r="AS8" s="49"/>
      <c r="AT8" s="44">
        <f>データ!T6</f>
        <v>77.94</v>
      </c>
      <c r="AU8" s="44"/>
      <c r="AV8" s="44"/>
      <c r="AW8" s="44"/>
      <c r="AX8" s="44"/>
      <c r="AY8" s="44"/>
      <c r="AZ8" s="44"/>
      <c r="BA8" s="44"/>
      <c r="BB8" s="44">
        <f>データ!U6</f>
        <v>218.5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0.19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3295</v>
      </c>
      <c r="AE10" s="49"/>
      <c r="AF10" s="49"/>
      <c r="AG10" s="49"/>
      <c r="AH10" s="49"/>
      <c r="AI10" s="49"/>
      <c r="AJ10" s="49"/>
      <c r="AK10" s="2"/>
      <c r="AL10" s="49">
        <f>データ!V6</f>
        <v>33</v>
      </c>
      <c r="AM10" s="49"/>
      <c r="AN10" s="49"/>
      <c r="AO10" s="49"/>
      <c r="AP10" s="49"/>
      <c r="AQ10" s="49"/>
      <c r="AR10" s="49"/>
      <c r="AS10" s="49"/>
      <c r="AT10" s="44">
        <f>データ!W6</f>
        <v>0.01</v>
      </c>
      <c r="AU10" s="44"/>
      <c r="AV10" s="44"/>
      <c r="AW10" s="44"/>
      <c r="AX10" s="44"/>
      <c r="AY10" s="44"/>
      <c r="AZ10" s="44"/>
      <c r="BA10" s="44"/>
      <c r="BB10" s="44">
        <f>データ!X6</f>
        <v>3300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126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【1,943.90】</v>
      </c>
      <c r="I86" s="25" t="str">
        <f>データ!CA6</f>
        <v>【37.34】</v>
      </c>
      <c r="J86" s="25" t="str">
        <f>データ!CL6</f>
        <v>【502.45】</v>
      </c>
      <c r="K86" s="25" t="str">
        <f>データ!CW6</f>
        <v>【35.35】</v>
      </c>
      <c r="L86" s="25" t="str">
        <f>データ!DH6</f>
        <v>【89.79】</v>
      </c>
      <c r="M86" s="25" t="s">
        <v>56</v>
      </c>
      <c r="N86" s="25" t="s">
        <v>57</v>
      </c>
      <c r="O86" s="25" t="str">
        <f>データ!EO6</f>
        <v>【0.00】</v>
      </c>
    </row>
  </sheetData>
  <sheetProtection algorithmName="SHA-512" hashValue="hLKd30FlWTCKbVp4TWs3Lnn+ibl54sxopieGSVP6pJblbb/nnSgqLSuIko6WX+FeK3OjEYpf5bC24rKZwwgd7A==" saltValue="Vwg1YtjRbKb088pgYmlWN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313700</v>
      </c>
      <c r="D6" s="32">
        <f t="shared" si="3"/>
        <v>47</v>
      </c>
      <c r="E6" s="32">
        <f t="shared" si="3"/>
        <v>17</v>
      </c>
      <c r="F6" s="32">
        <f t="shared" si="3"/>
        <v>9</v>
      </c>
      <c r="G6" s="32">
        <f t="shared" si="3"/>
        <v>0</v>
      </c>
      <c r="H6" s="32" t="str">
        <f t="shared" si="3"/>
        <v>鳥取県　湯梨浜町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小規模集合排水処理</v>
      </c>
      <c r="L6" s="32" t="str">
        <f t="shared" si="3"/>
        <v>I2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0.19</v>
      </c>
      <c r="Q6" s="33">
        <f t="shared" si="3"/>
        <v>100</v>
      </c>
      <c r="R6" s="33">
        <f t="shared" si="3"/>
        <v>3295</v>
      </c>
      <c r="S6" s="33">
        <f t="shared" si="3"/>
        <v>17030</v>
      </c>
      <c r="T6" s="33">
        <f t="shared" si="3"/>
        <v>77.94</v>
      </c>
      <c r="U6" s="33">
        <f t="shared" si="3"/>
        <v>218.5</v>
      </c>
      <c r="V6" s="33">
        <f t="shared" si="3"/>
        <v>33</v>
      </c>
      <c r="W6" s="33">
        <f t="shared" si="3"/>
        <v>0.01</v>
      </c>
      <c r="X6" s="33">
        <f t="shared" si="3"/>
        <v>3300</v>
      </c>
      <c r="Y6" s="34">
        <f>IF(Y7="",NA(),Y7)</f>
        <v>53.46</v>
      </c>
      <c r="Z6" s="34">
        <f t="shared" ref="Z6:AH6" si="4">IF(Z7="",NA(),Z7)</f>
        <v>47.6</v>
      </c>
      <c r="AA6" s="34">
        <f t="shared" si="4"/>
        <v>37.07</v>
      </c>
      <c r="AB6" s="34">
        <f t="shared" si="4"/>
        <v>68.36</v>
      </c>
      <c r="AC6" s="34">
        <f t="shared" si="4"/>
        <v>67.680000000000007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9643.65</v>
      </c>
      <c r="BG6" s="34">
        <f t="shared" ref="BG6:BO6" si="7">IF(BG7="",NA(),BG7)</f>
        <v>7840.46</v>
      </c>
      <c r="BH6" s="34">
        <f t="shared" si="7"/>
        <v>11682.57</v>
      </c>
      <c r="BI6" s="34">
        <f t="shared" si="7"/>
        <v>4532.16</v>
      </c>
      <c r="BJ6" s="34">
        <f t="shared" si="7"/>
        <v>9954.69</v>
      </c>
      <c r="BK6" s="34">
        <f t="shared" si="7"/>
        <v>2574.4699999999998</v>
      </c>
      <c r="BL6" s="34">
        <f t="shared" si="7"/>
        <v>2784</v>
      </c>
      <c r="BM6" s="34">
        <f t="shared" si="7"/>
        <v>2464.06</v>
      </c>
      <c r="BN6" s="34">
        <f t="shared" si="7"/>
        <v>1914.94</v>
      </c>
      <c r="BO6" s="34">
        <f t="shared" si="7"/>
        <v>1759.36</v>
      </c>
      <c r="BP6" s="33" t="str">
        <f>IF(BP7="","",IF(BP7="-","【-】","【"&amp;SUBSTITUTE(TEXT(BP7,"#,##0.00"),"-","△")&amp;"】"))</f>
        <v>【1,943.90】</v>
      </c>
      <c r="BQ6" s="34">
        <f>IF(BQ7="",NA(),BQ7)</f>
        <v>10.53</v>
      </c>
      <c r="BR6" s="34">
        <f t="shared" ref="BR6:BZ6" si="8">IF(BR7="",NA(),BR7)</f>
        <v>19.170000000000002</v>
      </c>
      <c r="BS6" s="34">
        <f t="shared" si="8"/>
        <v>14.18</v>
      </c>
      <c r="BT6" s="34">
        <f t="shared" si="8"/>
        <v>45.26</v>
      </c>
      <c r="BU6" s="34">
        <f t="shared" si="8"/>
        <v>20.97</v>
      </c>
      <c r="BV6" s="34">
        <f t="shared" si="8"/>
        <v>31.04</v>
      </c>
      <c r="BW6" s="34">
        <f t="shared" si="8"/>
        <v>29.21</v>
      </c>
      <c r="BX6" s="34">
        <f t="shared" si="8"/>
        <v>32.909999999999997</v>
      </c>
      <c r="BY6" s="34">
        <f t="shared" si="8"/>
        <v>34.020000000000003</v>
      </c>
      <c r="BZ6" s="34">
        <f t="shared" si="8"/>
        <v>37.200000000000003</v>
      </c>
      <c r="CA6" s="33" t="str">
        <f>IF(CA7="","",IF(CA7="-","【-】","【"&amp;SUBSTITUTE(TEXT(CA7,"#,##0.00"),"-","△")&amp;"】"))</f>
        <v>【37.34】</v>
      </c>
      <c r="CB6" s="34">
        <f>IF(CB7="",NA(),CB7)</f>
        <v>1716.2</v>
      </c>
      <c r="CC6" s="34">
        <f t="shared" ref="CC6:CK6" si="9">IF(CC7="",NA(),CC7)</f>
        <v>1088.3599999999999</v>
      </c>
      <c r="CD6" s="34">
        <f t="shared" si="9"/>
        <v>1382.15</v>
      </c>
      <c r="CE6" s="34">
        <f t="shared" si="9"/>
        <v>430.3</v>
      </c>
      <c r="CF6" s="34">
        <f t="shared" si="9"/>
        <v>894.09</v>
      </c>
      <c r="CG6" s="34">
        <f t="shared" si="9"/>
        <v>589.39</v>
      </c>
      <c r="CH6" s="34">
        <f t="shared" si="9"/>
        <v>620.01</v>
      </c>
      <c r="CI6" s="34">
        <f t="shared" si="9"/>
        <v>561.54</v>
      </c>
      <c r="CJ6" s="34">
        <f t="shared" si="9"/>
        <v>553.77</v>
      </c>
      <c r="CK6" s="34">
        <f t="shared" si="9"/>
        <v>508.64</v>
      </c>
      <c r="CL6" s="33" t="str">
        <f>IF(CL7="","",IF(CL7="-","【-】","【"&amp;SUBSTITUTE(TEXT(CL7,"#,##0.00"),"-","△")&amp;"】"))</f>
        <v>【502.45】</v>
      </c>
      <c r="CM6" s="34">
        <f>IF(CM7="",NA(),CM7)</f>
        <v>12.5</v>
      </c>
      <c r="CN6" s="34">
        <f t="shared" ref="CN6:CV6" si="10">IF(CN7="",NA(),CN7)</f>
        <v>37.5</v>
      </c>
      <c r="CO6" s="34">
        <f t="shared" si="10"/>
        <v>37.5</v>
      </c>
      <c r="CP6" s="34">
        <f t="shared" si="10"/>
        <v>37.5</v>
      </c>
      <c r="CQ6" s="34">
        <f t="shared" si="10"/>
        <v>37.5</v>
      </c>
      <c r="CR6" s="34">
        <f t="shared" si="10"/>
        <v>41.24</v>
      </c>
      <c r="CS6" s="34">
        <f t="shared" si="10"/>
        <v>43.1</v>
      </c>
      <c r="CT6" s="34">
        <f t="shared" si="10"/>
        <v>34.92</v>
      </c>
      <c r="CU6" s="34">
        <f t="shared" si="10"/>
        <v>36.44</v>
      </c>
      <c r="CV6" s="34">
        <f t="shared" si="10"/>
        <v>34.29</v>
      </c>
      <c r="CW6" s="33" t="str">
        <f>IF(CW7="","",IF(CW7="-","【-】","【"&amp;SUBSTITUTE(TEXT(CW7,"#,##0.00"),"-","△")&amp;"】"))</f>
        <v>【35.35】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88.34</v>
      </c>
      <c r="DD6" s="34">
        <f t="shared" si="11"/>
        <v>88.02</v>
      </c>
      <c r="DE6" s="34">
        <f t="shared" si="11"/>
        <v>88.64</v>
      </c>
      <c r="DF6" s="34">
        <f t="shared" si="11"/>
        <v>89.93</v>
      </c>
      <c r="DG6" s="34">
        <f t="shared" si="11"/>
        <v>89.88</v>
      </c>
      <c r="DH6" s="33" t="str">
        <f>IF(DH7="","",IF(DH7="-","【-】","【"&amp;SUBSTITUTE(TEXT(DH7,"#,##0.00"),"-","△")&amp;"】"))</f>
        <v>【89.79】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3">
        <f t="shared" si="14"/>
        <v>0</v>
      </c>
      <c r="EL6" s="33">
        <f t="shared" si="14"/>
        <v>0</v>
      </c>
      <c r="EM6" s="34">
        <f t="shared" si="14"/>
        <v>0.01</v>
      </c>
      <c r="EN6" s="33">
        <f t="shared" si="14"/>
        <v>0</v>
      </c>
      <c r="EO6" s="33" t="str">
        <f>IF(EO7="","",IF(EO7="-","【-】","【"&amp;SUBSTITUTE(TEXT(EO7,"#,##0.00"),"-","△")&amp;"】"))</f>
        <v>【0.00】</v>
      </c>
    </row>
    <row r="7" spans="1:145" s="35" customFormat="1" x14ac:dyDescent="0.15">
      <c r="A7" s="27"/>
      <c r="B7" s="36">
        <v>2017</v>
      </c>
      <c r="C7" s="36">
        <v>313700</v>
      </c>
      <c r="D7" s="36">
        <v>47</v>
      </c>
      <c r="E7" s="36">
        <v>17</v>
      </c>
      <c r="F7" s="36">
        <v>9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0.19</v>
      </c>
      <c r="Q7" s="37">
        <v>100</v>
      </c>
      <c r="R7" s="37">
        <v>3295</v>
      </c>
      <c r="S7" s="37">
        <v>17030</v>
      </c>
      <c r="T7" s="37">
        <v>77.94</v>
      </c>
      <c r="U7" s="37">
        <v>218.5</v>
      </c>
      <c r="V7" s="37">
        <v>33</v>
      </c>
      <c r="W7" s="37">
        <v>0.01</v>
      </c>
      <c r="X7" s="37">
        <v>3300</v>
      </c>
      <c r="Y7" s="37">
        <v>53.46</v>
      </c>
      <c r="Z7" s="37">
        <v>47.6</v>
      </c>
      <c r="AA7" s="37">
        <v>37.07</v>
      </c>
      <c r="AB7" s="37">
        <v>68.36</v>
      </c>
      <c r="AC7" s="37">
        <v>67.680000000000007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9643.65</v>
      </c>
      <c r="BG7" s="37">
        <v>7840.46</v>
      </c>
      <c r="BH7" s="37">
        <v>11682.57</v>
      </c>
      <c r="BI7" s="37">
        <v>4532.16</v>
      </c>
      <c r="BJ7" s="37">
        <v>9954.69</v>
      </c>
      <c r="BK7" s="37">
        <v>2574.4699999999998</v>
      </c>
      <c r="BL7" s="37">
        <v>2784</v>
      </c>
      <c r="BM7" s="37">
        <v>2464.06</v>
      </c>
      <c r="BN7" s="37">
        <v>1914.94</v>
      </c>
      <c r="BO7" s="37">
        <v>1759.36</v>
      </c>
      <c r="BP7" s="37">
        <v>1943.9</v>
      </c>
      <c r="BQ7" s="37">
        <v>10.53</v>
      </c>
      <c r="BR7" s="37">
        <v>19.170000000000002</v>
      </c>
      <c r="BS7" s="37">
        <v>14.18</v>
      </c>
      <c r="BT7" s="37">
        <v>45.26</v>
      </c>
      <c r="BU7" s="37">
        <v>20.97</v>
      </c>
      <c r="BV7" s="37">
        <v>31.04</v>
      </c>
      <c r="BW7" s="37">
        <v>29.21</v>
      </c>
      <c r="BX7" s="37">
        <v>32.909999999999997</v>
      </c>
      <c r="BY7" s="37">
        <v>34.020000000000003</v>
      </c>
      <c r="BZ7" s="37">
        <v>37.200000000000003</v>
      </c>
      <c r="CA7" s="37">
        <v>37.340000000000003</v>
      </c>
      <c r="CB7" s="37">
        <v>1716.2</v>
      </c>
      <c r="CC7" s="37">
        <v>1088.3599999999999</v>
      </c>
      <c r="CD7" s="37">
        <v>1382.15</v>
      </c>
      <c r="CE7" s="37">
        <v>430.3</v>
      </c>
      <c r="CF7" s="37">
        <v>894.09</v>
      </c>
      <c r="CG7" s="37">
        <v>589.39</v>
      </c>
      <c r="CH7" s="37">
        <v>620.01</v>
      </c>
      <c r="CI7" s="37">
        <v>561.54</v>
      </c>
      <c r="CJ7" s="37">
        <v>553.77</v>
      </c>
      <c r="CK7" s="37">
        <v>508.64</v>
      </c>
      <c r="CL7" s="37">
        <v>502.45</v>
      </c>
      <c r="CM7" s="37">
        <v>12.5</v>
      </c>
      <c r="CN7" s="37">
        <v>37.5</v>
      </c>
      <c r="CO7" s="37">
        <v>37.5</v>
      </c>
      <c r="CP7" s="37">
        <v>37.5</v>
      </c>
      <c r="CQ7" s="37">
        <v>37.5</v>
      </c>
      <c r="CR7" s="37">
        <v>41.24</v>
      </c>
      <c r="CS7" s="37">
        <v>43.1</v>
      </c>
      <c r="CT7" s="37">
        <v>34.92</v>
      </c>
      <c r="CU7" s="37">
        <v>36.44</v>
      </c>
      <c r="CV7" s="37">
        <v>34.29</v>
      </c>
      <c r="CW7" s="37">
        <v>35.35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88.34</v>
      </c>
      <c r="DD7" s="37">
        <v>88.02</v>
      </c>
      <c r="DE7" s="37">
        <v>88.64</v>
      </c>
      <c r="DF7" s="37">
        <v>89.93</v>
      </c>
      <c r="DG7" s="37">
        <v>89.88</v>
      </c>
      <c r="DH7" s="37">
        <v>89.79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</v>
      </c>
      <c r="EL7" s="37">
        <v>0</v>
      </c>
      <c r="EM7" s="37">
        <v>0.01</v>
      </c>
      <c r="EN7" s="37">
        <v>0</v>
      </c>
      <c r="EO7" s="37">
        <v>0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中村　武史</cp:lastModifiedBy>
  <cp:lastPrinted>2019-01-22T04:57:15Z</cp:lastPrinted>
  <dcterms:created xsi:type="dcterms:W3CDTF">2018-12-03T09:36:52Z</dcterms:created>
  <dcterms:modified xsi:type="dcterms:W3CDTF">2019-01-23T03:05:24Z</dcterms:modified>
  <cp:category/>
</cp:coreProperties>
</file>