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QAdhT0XL4y9oQyyFFVryWBlKg471qWtAklgXS2mdRpts7Yh7inrRSASM7ToKQZ4PlC9FD+AyREDz32rqsE59w==" workbookSaltValue="6SS1kfIsjwYzfPZaF2WmI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<sst xmlns="http://schemas.openxmlformats.org/spreadsheetml/2006/main" count="244" uniqueCount="126">
  <si>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</si>
  <si>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</si>
  <si>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</si>
  <si>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</si>
  <si>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</si>
  <si>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</si>
  <si>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</si>
  <si>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</si>
  <si>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</si>
  <si>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</si>
  <si>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</si>
  <si>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</si>
  <si>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</si>
  <si>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</si>
  <si>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</si>
  <si>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</si>
  <si>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</si>
  <si>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</si>
  <si>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</si>
  <si>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</si>
  <si>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</si>
  <si>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</si>
  <si>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</si>
  <si>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</si>
  <si>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</si>
  <si>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</si>
  <si>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</si>
  <si>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</si>
  <si>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</si>
  <si>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</si>
  <si>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</si>
  <si>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</si>
  <si>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</si>
  <si>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</si>
  <si>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</si>
  <si>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</si>
  <si>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</si>
  <si>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</si>
  <si>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</si>
  <si>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</si>
  <si>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</si>
  <si>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</si>
  <si>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</si>
  <si>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</si>
  <si>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</si>
  <si>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</si>
  <si>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</si>
  <si>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</si>
  <si>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</si>
  <si>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</si>
  <si>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</si>
  <si>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</si>
  <si>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</si>
  <si>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</si>
  <si>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</si>
  <si>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</si>
  <si>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</si>
  <si>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</si>
  <si>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</si>
  <si>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</si>
  <si>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</si>
  <si>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</si>
  <si>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</si>
  <si>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</si>
  <si>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</si>
  <si>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</si>
  <si>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</si>
  <si>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</si>
  <si>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</si>
  <si>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</si>
  <si>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</si>
  <si>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</si>
  <si>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</si>
  <si>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</si>
  <si>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</si>
  <si>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</si>
  <si>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</si>
  <si>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</si>
  <si>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</si>
  <si>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</si>
  <si>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</si>
  <si>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</si>
  <si>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</si>
  <si>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</si>
  <si>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</si>
  <si>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</si>
  <si>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</si>
  <si>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</si>
  <si>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</si>
  <si>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</si>
  <si>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</si>
  <si>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</si>
  <si>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</si>
  <si>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</si>
  <si>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</si>
  <si>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</si>
  <si>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</si>
  <si>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</si>
  <si>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</si>
  <si>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</si>
  <si>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</si>
  <si>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</si>
  <si>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</si>
  <si>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</si>
  <si>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</si>
  <si>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</si>
  <si>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</si>
  <si>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</si>
  <si>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</si>
  <si>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</si>
  <si>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</si>
  <si>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</si>
  <si>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</si>
  <si>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</si>
  <si>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</si>
  <si>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</si>
  <si>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</si>
  <si>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</si>
  <si>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</si>
  <si>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</si>
  <si>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</si>
  <si>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</si>
  <si>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</si>
  <si>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一部の地域で管渠の老朽化が進んでいる状況を踏まえ、長寿命化計画により年次的に管渠構築（更生工法）を進めた。</t>
    <rPh sb="1" eb="3">
      <t>イチブ</t>
    </rPh>
    <rPh sb="4" eb="6">
      <t>チイキ</t>
    </rPh>
    <rPh sb="7" eb="9">
      <t>カンキョ</t>
    </rPh>
    <rPh sb="10" eb="13">
      <t>ロウキュウカ</t>
    </rPh>
    <rPh sb="14" eb="15">
      <t>スス</t>
    </rPh>
    <rPh sb="19" eb="21">
      <t>ジョウキョウ</t>
    </rPh>
    <rPh sb="22" eb="23">
      <t>フ</t>
    </rPh>
    <rPh sb="26" eb="27">
      <t>チョウ</t>
    </rPh>
    <rPh sb="27" eb="30">
      <t>ジュミョウカ</t>
    </rPh>
    <rPh sb="30" eb="32">
      <t>ケイカク</t>
    </rPh>
    <rPh sb="35" eb="37">
      <t>ネンジ</t>
    </rPh>
    <rPh sb="37" eb="38">
      <t>テキ</t>
    </rPh>
    <rPh sb="39" eb="41">
      <t>カンキョ</t>
    </rPh>
    <rPh sb="41" eb="43">
      <t>コウチク</t>
    </rPh>
    <rPh sb="44" eb="46">
      <t>コウセイ</t>
    </rPh>
    <rPh sb="46" eb="48">
      <t>コウホウ</t>
    </rPh>
    <rPh sb="50" eb="51">
      <t>スス</t>
    </rPh>
    <phoneticPr fontId="4"/>
  </si>
  <si>
    <t>　今後も、老朽化したポンプ場・マンホールポンプなどの更新を控えており、より一層の経営健全化・効率性のためには、他の下水道3事業を含めた料金体系の見直しは不可欠である。
　また、近傍の農業集落排水処理施設との統合の検討も進めている。
　さらには、維持管理費などを見直し費用の削減に努める。</t>
    <rPh sb="1" eb="3">
      <t>コンゴ</t>
    </rPh>
    <rPh sb="5" eb="8">
      <t>ロウキュウカ</t>
    </rPh>
    <rPh sb="13" eb="14">
      <t>ジョウ</t>
    </rPh>
    <rPh sb="26" eb="28">
      <t>コウシン</t>
    </rPh>
    <rPh sb="29" eb="30">
      <t>ヒカ</t>
    </rPh>
    <rPh sb="37" eb="39">
      <t>イッソウ</t>
    </rPh>
    <rPh sb="40" eb="42">
      <t>ケイエイ</t>
    </rPh>
    <rPh sb="42" eb="45">
      <t>ケンゼンカ</t>
    </rPh>
    <rPh sb="46" eb="49">
      <t>コウリツセイ</t>
    </rPh>
    <rPh sb="55" eb="56">
      <t>ホカ</t>
    </rPh>
    <rPh sb="57" eb="60">
      <t>ゲスイドウ</t>
    </rPh>
    <rPh sb="61" eb="63">
      <t>ジギョウ</t>
    </rPh>
    <rPh sb="64" eb="65">
      <t>フク</t>
    </rPh>
    <rPh sb="67" eb="69">
      <t>リョウキン</t>
    </rPh>
    <rPh sb="69" eb="71">
      <t>タイケイ</t>
    </rPh>
    <rPh sb="72" eb="74">
      <t>ミナオ</t>
    </rPh>
    <rPh sb="76" eb="79">
      <t>フカケツ</t>
    </rPh>
    <rPh sb="88" eb="89">
      <t>キン</t>
    </rPh>
    <rPh sb="89" eb="90">
      <t>ソバ</t>
    </rPh>
    <rPh sb="91" eb="93">
      <t>ノウギョウ</t>
    </rPh>
    <rPh sb="93" eb="95">
      <t>シュウラク</t>
    </rPh>
    <rPh sb="95" eb="97">
      <t>ハイスイ</t>
    </rPh>
    <rPh sb="97" eb="99">
      <t>ショリ</t>
    </rPh>
    <rPh sb="99" eb="101">
      <t>シセツ</t>
    </rPh>
    <rPh sb="103" eb="105">
      <t>トウゴウ</t>
    </rPh>
    <rPh sb="106" eb="108">
      <t>ケントウ</t>
    </rPh>
    <rPh sb="109" eb="110">
      <t>スス</t>
    </rPh>
    <rPh sb="122" eb="124">
      <t>イジ</t>
    </rPh>
    <rPh sb="124" eb="127">
      <t>カンリヒ</t>
    </rPh>
    <rPh sb="130" eb="132">
      <t>ミナオ</t>
    </rPh>
    <rPh sb="133" eb="135">
      <t>ヒヨウ</t>
    </rPh>
    <rPh sb="136" eb="138">
      <t>サクゲン</t>
    </rPh>
    <rPh sb="139" eb="140">
      <t>ツト</t>
    </rPh>
    <phoneticPr fontId="4"/>
  </si>
  <si>
    <t>　整備がほぼ完了しており、管渠延長工事もほとんどなく、業務の主体はほぼ維持管理のみとなっている。
　また、独自の処理場を保有せず、流域下水道への流入のみである。
　収益的収支比率は増加、企業債残高対事業規模比率は増加、経費回収率は増加、汚水処理原価は減少、水洗化率は若干増加した。
　汚水処理原価は、地理的条件による維持管理費のため、全国平均と比べ高い値で推移している。</t>
    <rPh sb="1" eb="3">
      <t>セイビ</t>
    </rPh>
    <rPh sb="6" eb="8">
      <t>カンリョウ</t>
    </rPh>
    <rPh sb="13" eb="15">
      <t>カンキョ</t>
    </rPh>
    <rPh sb="15" eb="17">
      <t>エンチョウ</t>
    </rPh>
    <rPh sb="17" eb="19">
      <t>コウジ</t>
    </rPh>
    <rPh sb="27" eb="29">
      <t>ギョウム</t>
    </rPh>
    <rPh sb="30" eb="32">
      <t>シュタイ</t>
    </rPh>
    <rPh sb="35" eb="37">
      <t>イジ</t>
    </rPh>
    <rPh sb="37" eb="39">
      <t>カンリ</t>
    </rPh>
    <rPh sb="53" eb="55">
      <t>ドクジ</t>
    </rPh>
    <rPh sb="56" eb="59">
      <t>ショリジョウ</t>
    </rPh>
    <rPh sb="60" eb="62">
      <t>ホユウ</t>
    </rPh>
    <rPh sb="65" eb="67">
      <t>リュウイキ</t>
    </rPh>
    <rPh sb="67" eb="70">
      <t>ゲスイドウ</t>
    </rPh>
    <rPh sb="72" eb="74">
      <t>リュウニュウ</t>
    </rPh>
    <rPh sb="82" eb="85">
      <t>シュウエキテキ</t>
    </rPh>
    <rPh sb="85" eb="87">
      <t>シュウシ</t>
    </rPh>
    <rPh sb="87" eb="89">
      <t>ヒリツ</t>
    </rPh>
    <rPh sb="90" eb="92">
      <t>ゾウカ</t>
    </rPh>
    <rPh sb="93" eb="95">
      <t>キギョウ</t>
    </rPh>
    <rPh sb="95" eb="96">
      <t>サイ</t>
    </rPh>
    <rPh sb="96" eb="98">
      <t>ザンダカ</t>
    </rPh>
    <rPh sb="98" eb="99">
      <t>タイ</t>
    </rPh>
    <rPh sb="99" eb="101">
      <t>ジギョウ</t>
    </rPh>
    <rPh sb="101" eb="103">
      <t>キボ</t>
    </rPh>
    <rPh sb="103" eb="105">
      <t>ヒリツ</t>
    </rPh>
    <rPh sb="106" eb="108">
      <t>ゾウカ</t>
    </rPh>
    <rPh sb="109" eb="111">
      <t>ケイヒ</t>
    </rPh>
    <rPh sb="111" eb="113">
      <t>カイシュウ</t>
    </rPh>
    <rPh sb="115" eb="117">
      <t>ゾウカ</t>
    </rPh>
    <rPh sb="118" eb="120">
      <t>オスイ</t>
    </rPh>
    <rPh sb="120" eb="122">
      <t>ショリ</t>
    </rPh>
    <rPh sb="122" eb="124">
      <t>ゲンカ</t>
    </rPh>
    <rPh sb="125" eb="127">
      <t>ゲンショウ</t>
    </rPh>
    <rPh sb="128" eb="131">
      <t>スイセンカ</t>
    </rPh>
    <rPh sb="131" eb="132">
      <t>リツ</t>
    </rPh>
    <rPh sb="133" eb="135">
      <t>ジャッカン</t>
    </rPh>
    <rPh sb="135" eb="137">
      <t>ゾウカ</t>
    </rPh>
    <rPh sb="142" eb="144">
      <t>オスイ</t>
    </rPh>
    <rPh sb="144" eb="146">
      <t>ショリ</t>
    </rPh>
    <rPh sb="146" eb="148">
      <t>ゲンカ</t>
    </rPh>
    <rPh sb="150" eb="153">
      <t>チリテキ</t>
    </rPh>
    <rPh sb="153" eb="155">
      <t>ジョウケン</t>
    </rPh>
    <rPh sb="158" eb="160">
      <t>イジ</t>
    </rPh>
    <rPh sb="160" eb="163">
      <t>カンリヒ</t>
    </rPh>
    <rPh sb="167" eb="169">
      <t>ゼンコク</t>
    </rPh>
    <rPh sb="169" eb="171">
      <t>ヘイキン</t>
    </rPh>
    <rPh sb="172" eb="173">
      <t>クラ</t>
    </rPh>
    <rPh sb="174" eb="175">
      <t>タカ</t>
    </rPh>
    <rPh sb="176" eb="177">
      <t>チ</t>
    </rPh>
    <rPh sb="178" eb="180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</si>
</sst>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 formatCode="#,##0.00;&quot;△&quot;#,##0.00;&quot;-&quot;">
                  <c:v>0.06</c:v>
                </c:pt>
                <c:pt idx="3" formatCode="#,##0.00;&quot;△&quot;#,##0.00;&quot;-&quot;">
                  <c:v>0.15</c:v>
                </c:pt>
                <c:pt idx="4" formatCode="#,##0.00;&quot;△&quot;#,##0.00;&quot;-&quot;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C-4236-BE4C-4D34C4C58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66080"/>
        <c:axId val="551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0.11</c:v>
                </c:pt>
                <c:pt idx="2">
                  <c:v>0.09</c:v>
                </c:pt>
                <c:pt idx="3">
                  <c:v>0.19</c:v>
                </c:pt>
                <c:pt idx="4">
                  <c:v>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0C-4236-BE4C-4D34C4C58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66080"/>
        <c:axId val="55168000"/>
      </c:lineChart>
      <c:dateAx>
        <c:axId val="551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68000"/>
        <c:crosses val="autoZero"/>
        <c:auto val="1"/>
        <c:lblOffset val="100"/>
        <c:baseTimeUnit val="years"/>
      </c:dateAx>
      <c:valAx>
        <c:axId val="551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1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7F-49AB-BEDF-55BE2A6B0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9296"/>
        <c:axId val="770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63.6</c:v>
                </c:pt>
                <c:pt idx="1">
                  <c:v>64.23</c:v>
                </c:pt>
                <c:pt idx="2">
                  <c:v>59.4</c:v>
                </c:pt>
                <c:pt idx="3">
                  <c:v>59.35</c:v>
                </c:pt>
                <c:pt idx="4">
                  <c:v>58.4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7F-49AB-BEDF-55BE2A6B0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9296"/>
        <c:axId val="77081216"/>
      </c:lineChart>
      <c:dateAx>
        <c:axId val="7707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81216"/>
        <c:crosses val="autoZero"/>
        <c:auto val="1"/>
        <c:lblOffset val="100"/>
        <c:baseTimeUnit val="years"/>
      </c:dateAx>
      <c:valAx>
        <c:axId val="770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7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96.92</c:v>
                </c:pt>
                <c:pt idx="1">
                  <c:v>97.96</c:v>
                </c:pt>
                <c:pt idx="2">
                  <c:v>98.1</c:v>
                </c:pt>
                <c:pt idx="3">
                  <c:v>98.28</c:v>
                </c:pt>
                <c:pt idx="4">
                  <c:v>98.39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A8-4B39-B2A8-12FA888F2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12448"/>
        <c:axId val="7711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90.22</c:v>
                </c:pt>
                <c:pt idx="2">
                  <c:v>89.81</c:v>
                </c:pt>
                <c:pt idx="3">
                  <c:v>89.88</c:v>
                </c:pt>
                <c:pt idx="4">
                  <c:v>89.68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A8-4B39-B2A8-12FA888F2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12448"/>
        <c:axId val="77114368"/>
      </c:lineChart>
      <c:dateAx>
        <c:axId val="771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14368"/>
        <c:crosses val="autoZero"/>
        <c:auto val="1"/>
        <c:lblOffset val="100"/>
        <c:baseTimeUnit val="years"/>
      </c:dateAx>
      <c:valAx>
        <c:axId val="7711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1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41.49</c:v>
                </c:pt>
                <c:pt idx="1">
                  <c:v>38.24</c:v>
                </c:pt>
                <c:pt idx="2">
                  <c:v>38.69</c:v>
                </c:pt>
                <c:pt idx="3">
                  <c:v>76.819999999999993</c:v>
                </c:pt>
                <c:pt idx="4">
                  <c:v>78.22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10-4AEC-9A2F-0843AE604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03328"/>
        <c:axId val="552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10-4AEC-9A2F-0843AE604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03328"/>
        <c:axId val="55205248"/>
      </c:lineChart>
      <c:dateAx>
        <c:axId val="552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205248"/>
        <c:crosses val="autoZero"/>
        <c:auto val="1"/>
        <c:lblOffset val="100"/>
        <c:baseTimeUnit val="years"/>
      </c:dateAx>
      <c:valAx>
        <c:axId val="552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20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0F-46D8-946C-417AEA62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32384"/>
        <c:axId val="766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0F-46D8-946C-417AEA62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32384"/>
        <c:axId val="76681216"/>
      </c:lineChart>
      <c:dateAx>
        <c:axId val="552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81216"/>
        <c:crosses val="autoZero"/>
        <c:auto val="1"/>
        <c:lblOffset val="100"/>
        <c:baseTimeUnit val="years"/>
      </c:dateAx>
      <c:valAx>
        <c:axId val="766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2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19-4265-93DC-0CBEEACF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13984"/>
        <c:axId val="767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19-4265-93DC-0CBEEACF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13984"/>
        <c:axId val="76715904"/>
      </c:lineChart>
      <c:dateAx>
        <c:axId val="7671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15904"/>
        <c:crosses val="autoZero"/>
        <c:auto val="1"/>
        <c:lblOffset val="100"/>
        <c:baseTimeUnit val="years"/>
      </c:dateAx>
      <c:valAx>
        <c:axId val="767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1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A-45C2-82B4-934E4F4CC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64288"/>
        <c:axId val="7676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BA-45C2-82B4-934E4F4CC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4288"/>
        <c:axId val="76766208"/>
      </c:lineChart>
      <c:dateAx>
        <c:axId val="7676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66208"/>
        <c:crosses val="autoZero"/>
        <c:auto val="1"/>
        <c:lblOffset val="100"/>
        <c:baseTimeUnit val="years"/>
      </c:dateAx>
      <c:valAx>
        <c:axId val="7676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6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C-43B2-84C6-910CC792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89248"/>
        <c:axId val="7679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8C-43B2-84C6-910CC792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89248"/>
        <c:axId val="76791168"/>
      </c:lineChart>
      <c:dateAx>
        <c:axId val="7678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91168"/>
        <c:crosses val="autoZero"/>
        <c:auto val="1"/>
        <c:lblOffset val="100"/>
        <c:baseTimeUnit val="years"/>
      </c:dateAx>
      <c:valAx>
        <c:axId val="7679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8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1515.74</c:v>
                </c:pt>
                <c:pt idx="1">
                  <c:v>1457.95</c:v>
                </c:pt>
                <c:pt idx="2">
                  <c:v>1638.14</c:v>
                </c:pt>
                <c:pt idx="3">
                  <c:v>1161.06</c:v>
                </c:pt>
                <c:pt idx="4">
                  <c:v>1506.3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9-4EAE-A326-ACA2C74B0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00224"/>
        <c:axId val="7690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739.53</c:v>
                </c:pt>
                <c:pt idx="1">
                  <c:v>721.06</c:v>
                </c:pt>
                <c:pt idx="2">
                  <c:v>862.87</c:v>
                </c:pt>
                <c:pt idx="3">
                  <c:v>716.96</c:v>
                </c:pt>
                <c:pt idx="4">
                  <c:v>799.11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89-4EAE-A326-ACA2C74B0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00224"/>
        <c:axId val="76906496"/>
      </c:lineChart>
      <c:dateAx>
        <c:axId val="769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06496"/>
        <c:crosses val="autoZero"/>
        <c:auto val="1"/>
        <c:lblOffset val="100"/>
        <c:baseTimeUnit val="years"/>
      </c:dateAx>
      <c:valAx>
        <c:axId val="7690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33.79</c:v>
                </c:pt>
                <c:pt idx="1">
                  <c:v>40.08</c:v>
                </c:pt>
                <c:pt idx="2">
                  <c:v>33.94</c:v>
                </c:pt>
                <c:pt idx="3">
                  <c:v>60.34</c:v>
                </c:pt>
                <c:pt idx="4">
                  <c:v>76.75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9-4FCB-8E83-5F8175C7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32992"/>
        <c:axId val="769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84.05</c:v>
                </c:pt>
                <c:pt idx="1">
                  <c:v>84.86</c:v>
                </c:pt>
                <c:pt idx="2">
                  <c:v>85.39</c:v>
                </c:pt>
                <c:pt idx="3">
                  <c:v>88.09</c:v>
                </c:pt>
                <c:pt idx="4">
                  <c:v>87.69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49-4FCB-8E83-5F8175C7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2992"/>
        <c:axId val="76935168"/>
      </c:lineChart>
      <c:dateAx>
        <c:axId val="7693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35168"/>
        <c:crosses val="autoZero"/>
        <c:auto val="1"/>
        <c:lblOffset val="100"/>
        <c:baseTimeUnit val="years"/>
      </c:dateAx>
      <c:valAx>
        <c:axId val="769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3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493.81</c:v>
                </c:pt>
                <c:pt idx="1">
                  <c:v>427.93</c:v>
                </c:pt>
                <c:pt idx="2">
                  <c:v>505.72</c:v>
                </c:pt>
                <c:pt idx="3">
                  <c:v>287.47000000000003</c:v>
                </c:pt>
                <c:pt idx="4">
                  <c:v>225.67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C5-436B-99B5-92D9C462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37952"/>
        <c:axId val="770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190.12</c:v>
                </c:pt>
                <c:pt idx="1">
                  <c:v>188.14</c:v>
                </c:pt>
                <c:pt idx="2">
                  <c:v>188.79</c:v>
                </c:pt>
                <c:pt idx="3">
                  <c:v>181.8</c:v>
                </c:pt>
                <c:pt idx="4">
                  <c:v>180.07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C5-436B-99B5-92D9C462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7952"/>
        <c:axId val="77039872"/>
      </c:lineChart>
      <c:dateAx>
        <c:axId val="770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39872"/>
        <c:crosses val="autoZero"/>
        <c:auto val="1"/>
        <c:lblOffset val="100"/>
        <c:baseTimeUnit val="years"/>
      </c:dateAx>
      <c:valAx>
        <c:axId val="770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湯梨浜町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17030</v>
      </c>
      <c r="AM8" s="49"/>
      <c r="AN8" s="49"/>
      <c r="AO8" s="49"/>
      <c r="AP8" s="49"/>
      <c r="AQ8" s="49"/>
      <c r="AR8" s="49"/>
      <c r="AS8" s="49"/>
      <c r="AT8" s="44">
        <f>データ!T6</f>
        <v>77.94</v>
      </c>
      <c r="AU8" s="44"/>
      <c r="AV8" s="44"/>
      <c r="AW8" s="44"/>
      <c r="AX8" s="44"/>
      <c r="AY8" s="44"/>
      <c r="AZ8" s="44"/>
      <c r="BA8" s="44"/>
      <c r="BB8" s="44">
        <f>データ!U6</f>
        <v>218.5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77.12</v>
      </c>
      <c r="Q10" s="44"/>
      <c r="R10" s="44"/>
      <c r="S10" s="44"/>
      <c r="T10" s="44"/>
      <c r="U10" s="44"/>
      <c r="V10" s="44"/>
      <c r="W10" s="44">
        <f>データ!Q6</f>
        <v>82.25</v>
      </c>
      <c r="X10" s="44"/>
      <c r="Y10" s="44"/>
      <c r="Z10" s="44"/>
      <c r="AA10" s="44"/>
      <c r="AB10" s="44"/>
      <c r="AC10" s="44"/>
      <c r="AD10" s="49">
        <f>データ!R6</f>
        <v>3295</v>
      </c>
      <c r="AE10" s="49"/>
      <c r="AF10" s="49"/>
      <c r="AG10" s="49"/>
      <c r="AH10" s="49"/>
      <c r="AI10" s="49"/>
      <c r="AJ10" s="49"/>
      <c r="AK10" s="2"/>
      <c r="AL10" s="49">
        <f>データ!V6</f>
        <v>13062</v>
      </c>
      <c r="AM10" s="49"/>
      <c r="AN10" s="49"/>
      <c r="AO10" s="49"/>
      <c r="AP10" s="49"/>
      <c r="AQ10" s="49"/>
      <c r="AR10" s="49"/>
      <c r="AS10" s="49"/>
      <c r="AT10" s="44">
        <f>データ!W6</f>
        <v>4.75</v>
      </c>
      <c r="AU10" s="44"/>
      <c r="AV10" s="44"/>
      <c r="AW10" s="44"/>
      <c r="AX10" s="44"/>
      <c r="AY10" s="44"/>
      <c r="AZ10" s="44"/>
      <c r="BA10" s="44"/>
      <c r="BB10" s="44">
        <f>データ!X6</f>
        <v>2749.89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zst3WUfXeavMmxpiZUyVxKUJRdPM4EFAMMbuLjiE/rQuZnvnAWqDSilkhoE61OH90uCTpsJVKdDawf1VHJs8Dg==" saltValue="AsBs1oaryG38xeb186p1p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313700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鳥取県　湯梨浜町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77.12</v>
      </c>
      <c r="Q6" s="33">
        <f t="shared" si="3"/>
        <v>82.25</v>
      </c>
      <c r="R6" s="33">
        <f t="shared" si="3"/>
        <v>3295</v>
      </c>
      <c r="S6" s="33">
        <f t="shared" si="3"/>
        <v>17030</v>
      </c>
      <c r="T6" s="33">
        <f t="shared" si="3"/>
        <v>77.94</v>
      </c>
      <c r="U6" s="33">
        <f t="shared" si="3"/>
        <v>218.5</v>
      </c>
      <c r="V6" s="33">
        <f t="shared" si="3"/>
        <v>13062</v>
      </c>
      <c r="W6" s="33">
        <f t="shared" si="3"/>
        <v>4.75</v>
      </c>
      <c r="X6" s="33">
        <f t="shared" si="3"/>
        <v>2749.89</v>
      </c>
      <c r="Y6" s="34">
        <f>IF(Y7="",NA(),Y7)</f>
        <v>41.49</v>
      </c>
      <c r="Z6" s="34">
        <f t="shared" ref="Z6:AH6" si="4">IF(Z7="",NA(),Z7)</f>
        <v>38.24</v>
      </c>
      <c r="AA6" s="34">
        <f t="shared" si="4"/>
        <v>38.69</v>
      </c>
      <c r="AB6" s="34">
        <f t="shared" si="4"/>
        <v>76.819999999999993</v>
      </c>
      <c r="AC6" s="34">
        <f t="shared" si="4"/>
        <v>78.22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1515.74</v>
      </c>
      <c r="BG6" s="34">
        <f t="shared" ref="BG6:BO6" si="7">IF(BG7="",NA(),BG7)</f>
        <v>1457.95</v>
      </c>
      <c r="BH6" s="34">
        <f t="shared" si="7"/>
        <v>1638.14</v>
      </c>
      <c r="BI6" s="34">
        <f t="shared" si="7"/>
        <v>1161.06</v>
      </c>
      <c r="BJ6" s="34">
        <f t="shared" si="7"/>
        <v>1506.3</v>
      </c>
      <c r="BK6" s="34">
        <f t="shared" si="7"/>
        <v>739.53</v>
      </c>
      <c r="BL6" s="34">
        <f t="shared" si="7"/>
        <v>721.06</v>
      </c>
      <c r="BM6" s="34">
        <f t="shared" si="7"/>
        <v>862.87</v>
      </c>
      <c r="BN6" s="34">
        <f t="shared" si="7"/>
        <v>716.96</v>
      </c>
      <c r="BO6" s="34">
        <f t="shared" si="7"/>
        <v>799.11</v>
      </c>
      <c r="BP6" s="33" t="str">
        <f>IF(BP7="","",IF(BP7="-","【-】","【"&amp;SUBSTITUTE(TEXT(BP7,"#,##0.00"),"-","△")&amp;"】"))</f>
        <v>【707.33】</v>
      </c>
      <c r="BQ6" s="34">
        <f>IF(BQ7="",NA(),BQ7)</f>
        <v>33.79</v>
      </c>
      <c r="BR6" s="34">
        <f t="shared" ref="BR6:BZ6" si="8">IF(BR7="",NA(),BR7)</f>
        <v>40.08</v>
      </c>
      <c r="BS6" s="34">
        <f t="shared" si="8"/>
        <v>33.94</v>
      </c>
      <c r="BT6" s="34">
        <f t="shared" si="8"/>
        <v>60.34</v>
      </c>
      <c r="BU6" s="34">
        <f t="shared" si="8"/>
        <v>76.75</v>
      </c>
      <c r="BV6" s="34">
        <f t="shared" si="8"/>
        <v>84.05</v>
      </c>
      <c r="BW6" s="34">
        <f t="shared" si="8"/>
        <v>84.86</v>
      </c>
      <c r="BX6" s="34">
        <f t="shared" si="8"/>
        <v>85.39</v>
      </c>
      <c r="BY6" s="34">
        <f t="shared" si="8"/>
        <v>88.09</v>
      </c>
      <c r="BZ6" s="34">
        <f t="shared" si="8"/>
        <v>87.69</v>
      </c>
      <c r="CA6" s="33" t="str">
        <f>IF(CA7="","",IF(CA7="-","【-】","【"&amp;SUBSTITUTE(TEXT(CA7,"#,##0.00"),"-","△")&amp;"】"))</f>
        <v>【101.26】</v>
      </c>
      <c r="CB6" s="34">
        <f>IF(CB7="",NA(),CB7)</f>
        <v>493.81</v>
      </c>
      <c r="CC6" s="34">
        <f t="shared" ref="CC6:CK6" si="9">IF(CC7="",NA(),CC7)</f>
        <v>427.93</v>
      </c>
      <c r="CD6" s="34">
        <f t="shared" si="9"/>
        <v>505.72</v>
      </c>
      <c r="CE6" s="34">
        <f t="shared" si="9"/>
        <v>287.47000000000003</v>
      </c>
      <c r="CF6" s="34">
        <f t="shared" si="9"/>
        <v>225.67</v>
      </c>
      <c r="CG6" s="34">
        <f t="shared" si="9"/>
        <v>190.12</v>
      </c>
      <c r="CH6" s="34">
        <f t="shared" si="9"/>
        <v>188.14</v>
      </c>
      <c r="CI6" s="34">
        <f t="shared" si="9"/>
        <v>188.79</v>
      </c>
      <c r="CJ6" s="34">
        <f t="shared" si="9"/>
        <v>181.8</v>
      </c>
      <c r="CK6" s="34">
        <f t="shared" si="9"/>
        <v>180.07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>
        <f t="shared" si="10"/>
        <v>58.4</v>
      </c>
      <c r="CR6" s="34">
        <f t="shared" si="10"/>
        <v>63.6</v>
      </c>
      <c r="CS6" s="34">
        <f t="shared" si="10"/>
        <v>64.23</v>
      </c>
      <c r="CT6" s="34">
        <f t="shared" si="10"/>
        <v>59.4</v>
      </c>
      <c r="CU6" s="34">
        <f t="shared" si="10"/>
        <v>59.35</v>
      </c>
      <c r="CV6" s="34">
        <f t="shared" si="10"/>
        <v>58.4</v>
      </c>
      <c r="CW6" s="33" t="str">
        <f>IF(CW7="","",IF(CW7="-","【-】","【"&amp;SUBSTITUTE(TEXT(CW7,"#,##0.00"),"-","△")&amp;"】"))</f>
        <v>【60.13】</v>
      </c>
      <c r="CX6" s="34">
        <f>IF(CX7="",NA(),CX7)</f>
        <v>96.92</v>
      </c>
      <c r="CY6" s="34">
        <f t="shared" ref="CY6:DG6" si="11">IF(CY7="",NA(),CY7)</f>
        <v>97.96</v>
      </c>
      <c r="CZ6" s="34">
        <f t="shared" si="11"/>
        <v>98.1</v>
      </c>
      <c r="DA6" s="34">
        <f t="shared" si="11"/>
        <v>98.28</v>
      </c>
      <c r="DB6" s="34">
        <f t="shared" si="11"/>
        <v>98.39</v>
      </c>
      <c r="DC6" s="34">
        <f t="shared" si="11"/>
        <v>90.98</v>
      </c>
      <c r="DD6" s="34">
        <f t="shared" si="11"/>
        <v>90.22</v>
      </c>
      <c r="DE6" s="34">
        <f t="shared" si="11"/>
        <v>89.81</v>
      </c>
      <c r="DF6" s="34">
        <f t="shared" si="11"/>
        <v>89.88</v>
      </c>
      <c r="DG6" s="34">
        <f t="shared" si="11"/>
        <v>89.68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0.08</v>
      </c>
      <c r="EF6" s="33">
        <f t="shared" ref="EF6:EN6" si="14">IF(EF7="",NA(),EF7)</f>
        <v>0</v>
      </c>
      <c r="EG6" s="34">
        <f t="shared" si="14"/>
        <v>0.06</v>
      </c>
      <c r="EH6" s="34">
        <f t="shared" si="14"/>
        <v>0.15</v>
      </c>
      <c r="EI6" s="34">
        <f t="shared" si="14"/>
        <v>0.6</v>
      </c>
      <c r="EJ6" s="34">
        <f t="shared" si="14"/>
        <v>0.15</v>
      </c>
      <c r="EK6" s="34">
        <f t="shared" si="14"/>
        <v>0.11</v>
      </c>
      <c r="EL6" s="34">
        <f t="shared" si="14"/>
        <v>0.09</v>
      </c>
      <c r="EM6" s="34">
        <f t="shared" si="14"/>
        <v>0.19</v>
      </c>
      <c r="EN6" s="34">
        <f t="shared" si="14"/>
        <v>0.23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313700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77.12</v>
      </c>
      <c r="Q7" s="37">
        <v>82.25</v>
      </c>
      <c r="R7" s="37">
        <v>3295</v>
      </c>
      <c r="S7" s="37">
        <v>17030</v>
      </c>
      <c r="T7" s="37">
        <v>77.94</v>
      </c>
      <c r="U7" s="37">
        <v>218.5</v>
      </c>
      <c r="V7" s="37">
        <v>13062</v>
      </c>
      <c r="W7" s="37">
        <v>4.75</v>
      </c>
      <c r="X7" s="37">
        <v>2749.89</v>
      </c>
      <c r="Y7" s="37">
        <v>41.49</v>
      </c>
      <c r="Z7" s="37">
        <v>38.24</v>
      </c>
      <c r="AA7" s="37">
        <v>38.69</v>
      </c>
      <c r="AB7" s="37">
        <v>76.819999999999993</v>
      </c>
      <c r="AC7" s="37">
        <v>78.22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1515.74</v>
      </c>
      <c r="BG7" s="37">
        <v>1457.95</v>
      </c>
      <c r="BH7" s="37">
        <v>1638.14</v>
      </c>
      <c r="BI7" s="37">
        <v>1161.06</v>
      </c>
      <c r="BJ7" s="37">
        <v>1506.3</v>
      </c>
      <c r="BK7" s="37">
        <v>739.53</v>
      </c>
      <c r="BL7" s="37">
        <v>721.06</v>
      </c>
      <c r="BM7" s="37">
        <v>862.87</v>
      </c>
      <c r="BN7" s="37">
        <v>716.96</v>
      </c>
      <c r="BO7" s="37">
        <v>799.11</v>
      </c>
      <c r="BP7" s="37">
        <v>707.33</v>
      </c>
      <c r="BQ7" s="37">
        <v>33.79</v>
      </c>
      <c r="BR7" s="37">
        <v>40.08</v>
      </c>
      <c r="BS7" s="37">
        <v>33.94</v>
      </c>
      <c r="BT7" s="37">
        <v>60.34</v>
      </c>
      <c r="BU7" s="37">
        <v>76.75</v>
      </c>
      <c r="BV7" s="37">
        <v>84.05</v>
      </c>
      <c r="BW7" s="37">
        <v>84.86</v>
      </c>
      <c r="BX7" s="37">
        <v>85.39</v>
      </c>
      <c r="BY7" s="37">
        <v>88.09</v>
      </c>
      <c r="BZ7" s="37">
        <v>87.69</v>
      </c>
      <c r="CA7" s="37">
        <v>101.26</v>
      </c>
      <c r="CB7" s="37">
        <v>493.81</v>
      </c>
      <c r="CC7" s="37">
        <v>427.93</v>
      </c>
      <c r="CD7" s="37">
        <v>505.72</v>
      </c>
      <c r="CE7" s="37">
        <v>287.47000000000003</v>
      </c>
      <c r="CF7" s="37">
        <v>225.67</v>
      </c>
      <c r="CG7" s="37">
        <v>190.12</v>
      </c>
      <c r="CH7" s="37">
        <v>188.14</v>
      </c>
      <c r="CI7" s="37">
        <v>188.79</v>
      </c>
      <c r="CJ7" s="37">
        <v>181.8</v>
      </c>
      <c r="CK7" s="37">
        <v>180.07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>
        <v>58.4</v>
      </c>
      <c r="CR7" s="37">
        <v>63.6</v>
      </c>
      <c r="CS7" s="37">
        <v>64.23</v>
      </c>
      <c r="CT7" s="37">
        <v>59.4</v>
      </c>
      <c r="CU7" s="37">
        <v>59.35</v>
      </c>
      <c r="CV7" s="37">
        <v>58.4</v>
      </c>
      <c r="CW7" s="37">
        <v>60.13</v>
      </c>
      <c r="CX7" s="37">
        <v>96.92</v>
      </c>
      <c r="CY7" s="37">
        <v>97.96</v>
      </c>
      <c r="CZ7" s="37">
        <v>98.1</v>
      </c>
      <c r="DA7" s="37">
        <v>98.28</v>
      </c>
      <c r="DB7" s="37">
        <v>98.39</v>
      </c>
      <c r="DC7" s="37">
        <v>90.98</v>
      </c>
      <c r="DD7" s="37">
        <v>90.22</v>
      </c>
      <c r="DE7" s="37">
        <v>89.81</v>
      </c>
      <c r="DF7" s="37">
        <v>89.88</v>
      </c>
      <c r="DG7" s="37">
        <v>89.68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0.08</v>
      </c>
      <c r="EF7" s="37">
        <v>0</v>
      </c>
      <c r="EG7" s="37">
        <v>0.06</v>
      </c>
      <c r="EH7" s="37">
        <v>0.15</v>
      </c>
      <c r="EI7" s="37">
        <v>0.6</v>
      </c>
      <c r="EJ7" s="37">
        <v>0.15</v>
      </c>
      <c r="EK7" s="37">
        <v>0.11</v>
      </c>
      <c r="EL7" s="37">
        <v>0.09</v>
      </c>
      <c r="EM7" s="37">
        <v>0.19</v>
      </c>
      <c r="EN7" s="37">
        <v>0.23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　武史</cp:lastModifiedBy>
  <cp:lastPrinted>2019-01-22T04:54:20Z</cp:lastPrinted>
  <dcterms:created xsi:type="dcterms:W3CDTF">2018-12-03T09:06:43Z</dcterms:created>
  <dcterms:modified xsi:type="dcterms:W3CDTF">2019-01-23T03:04:40Z</dcterms:modified>
  <cp:category/>
</cp:coreProperties>
</file>