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nzeszoMJFCcO8iHQDcfEOogZzKcuJyjPR/2F4hYIjIksowcnYjXZBPksGSlhIeH382AxZlmpfiuKVjkroh7Fgg==" workbookSaltValue="bJFEqJ0GRKifCQpq8GTc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<sst xmlns="http://schemas.openxmlformats.org/spreadsheetml/2006/main" count="232" uniqueCount="120">
  <si>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</si>
  <si>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</si>
  <si>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</si>
  <si>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</si>
  <si>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</si>
  <si>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</si>
  <si>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</si>
  <si>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</si>
  <si>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</si>
  <si>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</si>
  <si>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</si>
  <si>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</si>
  <si>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</si>
  <si>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</si>
  <si>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</si>
  <si>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</si>
  <si>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</si>
  <si>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</si>
  <si>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</si>
  <si>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</si>
  <si>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</si>
  <si>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</si>
  <si>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</si>
  <si>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</si>
  <si>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</si>
  <si>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</si>
  <si>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</si>
  <si>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</si>
  <si>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</si>
  <si>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</si>
  <si>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</si>
  <si>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</si>
  <si>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</si>
  <si>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</si>
  <si>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</si>
  <si>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</si>
  <si>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</si>
  <si>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</si>
  <si>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</si>
  <si>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</si>
  <si>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</si>
  <si>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</si>
  <si>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</si>
  <si>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</si>
  <si>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</si>
  <si>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</si>
  <si>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</si>
  <si>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</si>
  <si>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</si>
  <si>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</si>
  <si>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</si>
  <si>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</si>
  <si>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</si>
  <si>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</si>
  <si>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</si>
  <si>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</si>
  <si>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</si>
  <si>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</si>
  <si>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</si>
  <si>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</si>
  <si>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</si>
  <si>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</si>
  <si>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</si>
  <si>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</si>
  <si>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</si>
  <si>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</si>
  <si>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</si>
  <si>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</si>
  <si>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</si>
  <si>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</si>
  <si>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</si>
  <si>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</si>
  <si>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</si>
  <si>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</si>
  <si>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</si>
  <si>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</si>
  <si>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</si>
  <si>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</si>
  <si>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</si>
  <si>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</si>
  <si>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</si>
  <si>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</si>
  <si>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</si>
  <si>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</si>
  <si>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</si>
  <si>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</si>
  <si>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</si>
  <si>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</si>
  <si>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</si>
  <si>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</si>
  <si>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</si>
  <si>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</si>
  <si>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</si>
  <si>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</si>
  <si>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</si>
  <si>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</si>
  <si>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</si>
  <si>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</si>
  <si>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</si>
  <si>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</si>
  <si>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</si>
  <si>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</si>
  <si>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</si>
  <si>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</si>
  <si>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</si>
  <si>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</si>
  <si>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</si>
  <si>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</si>
  <si>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</si>
  <si>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</si>
  <si>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</si>
  <si>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</si>
  <si>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</si>
  <si>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</si>
  <si>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</si>
  <si>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</si>
  <si>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</si>
  <si>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組織規模等の点から近年大型の施設更新が困難であったため、①有形固定資産減価償却率、②管路経年化率とも上昇を続けている。
　また、供用開始から60年が経過し施設の耐用年数も迫りつつあるほか、新水源確保も急務となるなど、平成30年度から年次的な施設更新に着手することとしている。</t>
    <rPh sb="1" eb="3">
      <t>ソシキ</t>
    </rPh>
    <rPh sb="3" eb="5">
      <t>キボ</t>
    </rPh>
    <rPh sb="5" eb="6">
      <t>トウ</t>
    </rPh>
    <rPh sb="7" eb="8">
      <t>テン</t>
    </rPh>
    <rPh sb="10" eb="12">
      <t>キンネン</t>
    </rPh>
    <rPh sb="12" eb="14">
      <t>オオガタ</t>
    </rPh>
    <rPh sb="15" eb="17">
      <t>シセツ</t>
    </rPh>
    <rPh sb="17" eb="19">
      <t>コウシン</t>
    </rPh>
    <rPh sb="20" eb="22">
      <t>コンナン</t>
    </rPh>
    <rPh sb="30" eb="32">
      <t>ユウケイ</t>
    </rPh>
    <rPh sb="32" eb="34">
      <t>コテイ</t>
    </rPh>
    <rPh sb="34" eb="36">
      <t>シサン</t>
    </rPh>
    <rPh sb="36" eb="38">
      <t>ゲンカ</t>
    </rPh>
    <rPh sb="38" eb="40">
      <t>ショウキャク</t>
    </rPh>
    <rPh sb="40" eb="41">
      <t>リツ</t>
    </rPh>
    <rPh sb="43" eb="45">
      <t>カンロ</t>
    </rPh>
    <rPh sb="45" eb="48">
      <t>ケイネンカ</t>
    </rPh>
    <rPh sb="48" eb="49">
      <t>リツ</t>
    </rPh>
    <rPh sb="51" eb="53">
      <t>ジョウショウ</t>
    </rPh>
    <rPh sb="54" eb="55">
      <t>ツヅ</t>
    </rPh>
    <rPh sb="65" eb="67">
      <t>キョウヨウ</t>
    </rPh>
    <rPh sb="67" eb="69">
      <t>カイシ</t>
    </rPh>
    <rPh sb="73" eb="74">
      <t>ネン</t>
    </rPh>
    <rPh sb="75" eb="77">
      <t>ケイカ</t>
    </rPh>
    <rPh sb="78" eb="80">
      <t>シセツ</t>
    </rPh>
    <rPh sb="81" eb="83">
      <t>タイヨウ</t>
    </rPh>
    <rPh sb="83" eb="85">
      <t>ネンスウ</t>
    </rPh>
    <rPh sb="86" eb="87">
      <t>セマ</t>
    </rPh>
    <rPh sb="95" eb="96">
      <t>シン</t>
    </rPh>
    <rPh sb="96" eb="98">
      <t>スイゲン</t>
    </rPh>
    <rPh sb="98" eb="100">
      <t>カクホ</t>
    </rPh>
    <rPh sb="101" eb="103">
      <t>キュウム</t>
    </rPh>
    <rPh sb="109" eb="111">
      <t>ヘイセイ</t>
    </rPh>
    <rPh sb="113" eb="115">
      <t>ネンド</t>
    </rPh>
    <rPh sb="117" eb="119">
      <t>ネンジ</t>
    </rPh>
    <rPh sb="119" eb="120">
      <t>テキ</t>
    </rPh>
    <rPh sb="121" eb="123">
      <t>シセツ</t>
    </rPh>
    <rPh sb="123" eb="125">
      <t>コウシン</t>
    </rPh>
    <rPh sb="126" eb="128">
      <t>チャクシュ</t>
    </rPh>
    <phoneticPr fontId="4"/>
  </si>
  <si>
    <t>　①経常収支比率及び⑤料金回収率では100%を下回っているが、これは人口減少や節水対策の普及により平成21年度以降、有収水量（使用水量）の減が続いていることと、管理体制の強化として平成29年度から職員が１名増となったことが要因となっている。
　また有収水量の減は⑦施設利用率の減にも繋がっているが、早急な施設のサイズダウンは困難なため、今後の施設改修時に人口規模等を考慮し検討することとしている。
　なお⑥給水原価では、類似団体平均を大きく下回っている一方、平成23年度以降は供給単価を上回る状況となっている。経費の見直しなど費用面の削減を進める一方で、永らく据え置きとなっていた料金体系についても見直しが必要となっている。
　このため、今後も健全な経営を継続するため、一層の徴収強化を図るとともに、現状に沿った料金体系の見直しにも着手することとしている。</t>
    <rPh sb="2" eb="4">
      <t>ケイジョウ</t>
    </rPh>
    <rPh sb="4" eb="6">
      <t>シュウシ</t>
    </rPh>
    <rPh sb="6" eb="8">
      <t>ヒリツ</t>
    </rPh>
    <rPh sb="8" eb="9">
      <t>オヨ</t>
    </rPh>
    <rPh sb="11" eb="13">
      <t>リョウキン</t>
    </rPh>
    <rPh sb="13" eb="15">
      <t>カイシュウ</t>
    </rPh>
    <rPh sb="15" eb="16">
      <t>リツ</t>
    </rPh>
    <rPh sb="23" eb="25">
      <t>シタマワ</t>
    </rPh>
    <rPh sb="58" eb="59">
      <t>ユウ</t>
    </rPh>
    <rPh sb="124" eb="126">
      <t>ユウシュウ</t>
    </rPh>
    <rPh sb="126" eb="128">
      <t>スイリョウ</t>
    </rPh>
    <rPh sb="129" eb="130">
      <t>ゲン</t>
    </rPh>
    <rPh sb="132" eb="134">
      <t>シセツ</t>
    </rPh>
    <rPh sb="134" eb="137">
      <t>リヨウリツ</t>
    </rPh>
    <rPh sb="138" eb="139">
      <t>ゲン</t>
    </rPh>
    <rPh sb="141" eb="142">
      <t>ツナ</t>
    </rPh>
    <rPh sb="149" eb="151">
      <t>ソウキュウ</t>
    </rPh>
    <rPh sb="152" eb="154">
      <t>シセツ</t>
    </rPh>
    <rPh sb="162" eb="164">
      <t>コンナン</t>
    </rPh>
    <rPh sb="168" eb="170">
      <t>コンゴ</t>
    </rPh>
    <rPh sb="171" eb="173">
      <t>シセツ</t>
    </rPh>
    <rPh sb="173" eb="175">
      <t>カイシュウ</t>
    </rPh>
    <rPh sb="175" eb="176">
      <t>ジ</t>
    </rPh>
    <rPh sb="177" eb="179">
      <t>ジンコウ</t>
    </rPh>
    <rPh sb="179" eb="181">
      <t>キボ</t>
    </rPh>
    <rPh sb="181" eb="182">
      <t>トウ</t>
    </rPh>
    <rPh sb="183" eb="185">
      <t>コウリョ</t>
    </rPh>
    <rPh sb="186" eb="188">
      <t>ケントウ</t>
    </rPh>
    <rPh sb="203" eb="205">
      <t>キュウスイ</t>
    </rPh>
    <rPh sb="205" eb="207">
      <t>ゲンカ</t>
    </rPh>
    <rPh sb="210" eb="212">
      <t>ルイジ</t>
    </rPh>
    <rPh sb="212" eb="214">
      <t>ダンタイ</t>
    </rPh>
    <rPh sb="214" eb="216">
      <t>ヘイキン</t>
    </rPh>
    <rPh sb="217" eb="218">
      <t>オオ</t>
    </rPh>
    <rPh sb="220" eb="222">
      <t>シタマワ</t>
    </rPh>
    <rPh sb="226" eb="228">
      <t>イッポウ</t>
    </rPh>
    <rPh sb="229" eb="231">
      <t>ヘイセイ</t>
    </rPh>
    <rPh sb="246" eb="248">
      <t>ジョウキョウ</t>
    </rPh>
    <rPh sb="255" eb="257">
      <t>ケイヒ</t>
    </rPh>
    <rPh sb="258" eb="260">
      <t>ミナオ</t>
    </rPh>
    <rPh sb="263" eb="266">
      <t>ヒヨウメン</t>
    </rPh>
    <rPh sb="267" eb="269">
      <t>サクゲン</t>
    </rPh>
    <rPh sb="270" eb="271">
      <t>スス</t>
    </rPh>
    <rPh sb="273" eb="275">
      <t>イッポウ</t>
    </rPh>
    <rPh sb="277" eb="278">
      <t>ナガ</t>
    </rPh>
    <rPh sb="280" eb="281">
      <t>ス</t>
    </rPh>
    <rPh sb="282" eb="283">
      <t>オ</t>
    </rPh>
    <rPh sb="290" eb="292">
      <t>リョウキン</t>
    </rPh>
    <rPh sb="292" eb="294">
      <t>タイケイ</t>
    </rPh>
    <rPh sb="299" eb="301">
      <t>ミナオ</t>
    </rPh>
    <rPh sb="303" eb="305">
      <t>ヒツヨウ</t>
    </rPh>
    <rPh sb="319" eb="321">
      <t>コンゴ</t>
    </rPh>
    <rPh sb="322" eb="324">
      <t>ケンゼン</t>
    </rPh>
    <rPh sb="325" eb="327">
      <t>ケイエイ</t>
    </rPh>
    <rPh sb="328" eb="330">
      <t>ケイゾク</t>
    </rPh>
    <rPh sb="335" eb="337">
      <t>イッソウ</t>
    </rPh>
    <rPh sb="338" eb="340">
      <t>チョウシュウ</t>
    </rPh>
    <rPh sb="340" eb="342">
      <t>キョウカ</t>
    </rPh>
    <rPh sb="343" eb="344">
      <t>ハカ</t>
    </rPh>
    <rPh sb="350" eb="352">
      <t>ゲンジョウ</t>
    </rPh>
    <rPh sb="353" eb="354">
      <t>ソ</t>
    </rPh>
    <rPh sb="356" eb="358">
      <t>リョウキン</t>
    </rPh>
    <rPh sb="358" eb="360">
      <t>タイケイ</t>
    </rPh>
    <rPh sb="361" eb="363">
      <t>ミナオ</t>
    </rPh>
    <rPh sb="366" eb="368">
      <t>チャクシュ</t>
    </rPh>
    <phoneticPr fontId="4"/>
  </si>
  <si>
    <t xml:space="preserve">　経営環境が厳しさを増す中で、長期的かつ安定した経営基盤を確立することが必要となっている。
①人口が減少傾向にある中、安定した料金収入を確保するため、徴収率の向上に加え料金体系の見直しを図る。
②外部委託による維持管理費の抑制など、経費の削減についても検討を行う。
③安定した水の供給を図るため、老朽施設の更新整備や新水源対策を進める。
</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カクリツ</t>
    </rPh>
    <rPh sb="36" eb="38">
      <t>ヒツヨウ</t>
    </rPh>
    <rPh sb="48" eb="50">
      <t>ジンコウ</t>
    </rPh>
    <rPh sb="51" eb="53">
      <t>ゲンショウ</t>
    </rPh>
    <rPh sb="53" eb="55">
      <t>ケイコウ</t>
    </rPh>
    <rPh sb="58" eb="59">
      <t>ナカ</t>
    </rPh>
    <rPh sb="60" eb="62">
      <t>アンテイ</t>
    </rPh>
    <rPh sb="64" eb="66">
      <t>リョウキン</t>
    </rPh>
    <rPh sb="66" eb="68">
      <t>シュウニュウ</t>
    </rPh>
    <rPh sb="69" eb="71">
      <t>カクホ</t>
    </rPh>
    <rPh sb="76" eb="78">
      <t>チョウシュウ</t>
    </rPh>
    <rPh sb="78" eb="79">
      <t>リツ</t>
    </rPh>
    <rPh sb="80" eb="82">
      <t>コウジョウ</t>
    </rPh>
    <rPh sb="83" eb="84">
      <t>クワ</t>
    </rPh>
    <rPh sb="85" eb="87">
      <t>リョウキン</t>
    </rPh>
    <rPh sb="87" eb="89">
      <t>タイケイ</t>
    </rPh>
    <rPh sb="90" eb="92">
      <t>ミナオ</t>
    </rPh>
    <rPh sb="94" eb="95">
      <t>ハカ</t>
    </rPh>
    <rPh sb="99" eb="101">
      <t>ガイブ</t>
    </rPh>
    <rPh sb="101" eb="103">
      <t>イタク</t>
    </rPh>
    <rPh sb="106" eb="108">
      <t>イジ</t>
    </rPh>
    <rPh sb="108" eb="111">
      <t>カンリヒ</t>
    </rPh>
    <rPh sb="112" eb="114">
      <t>ヨクセイ</t>
    </rPh>
    <rPh sb="117" eb="119">
      <t>ケイヒ</t>
    </rPh>
    <rPh sb="120" eb="122">
      <t>サクゲン</t>
    </rPh>
    <rPh sb="127" eb="129">
      <t>ケントウ</t>
    </rPh>
    <rPh sb="130" eb="131">
      <t>オコナ</t>
    </rPh>
    <rPh sb="135" eb="137">
      <t>アンテイ</t>
    </rPh>
    <rPh sb="139" eb="140">
      <t>ミズ</t>
    </rPh>
    <rPh sb="141" eb="143">
      <t>キョウキュウ</t>
    </rPh>
    <rPh sb="144" eb="145">
      <t>ハカ</t>
    </rPh>
    <rPh sb="149" eb="151">
      <t>ロウキュウ</t>
    </rPh>
    <rPh sb="151" eb="153">
      <t>シセツ</t>
    </rPh>
    <rPh sb="154" eb="156">
      <t>コウシン</t>
    </rPh>
    <rPh sb="156" eb="158">
      <t>セイビ</t>
    </rPh>
    <rPh sb="159" eb="160">
      <t>シン</t>
    </rPh>
    <rPh sb="160" eb="162">
      <t>スイゲン</t>
    </rPh>
    <rPh sb="162" eb="164">
      <t>タイサク</t>
    </rPh>
    <rPh sb="165" eb="16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</si>
</sst>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0.51</c:v>
                </c:pt>
                <c:pt idx="2">
                  <c:v>0.93</c:v>
                </c:pt>
                <c:pt idx="3">
                  <c:v>0.47</c:v>
                </c:pt>
                <c:pt idx="4">
                  <c:v>1.03</c:v>
                </c:pt>
              </c:numCache>
            </c:numRef>
          </c:val>
          <c:extLst xmlns:c16r2="http://schemas.microsoft.com/office/drawing/2015/06/chart">
            <c:ext xmlns:c16="http://schemas.microsoft.com/office/drawing/2014/chart" uri="{C3380CC4-5D6E-409C-BE32-E72D297353CC}">
              <c16:uniqueId val="{00000000-6942-432D-8089-9A1E3DAD7C16}"/>
            </c:ext>
          </c:extLst>
        </c:ser>
        <c:dLbls>
          <c:showLegendKey val="0"/>
          <c:showVal val="0"/>
          <c:showCatName val="0"/>
          <c:showSerName val="0"/>
          <c:showPercent val="0"/>
          <c:showBubbleSize val="0"/>
        </c:dLbls>
        <c:gapWidth val="150"/>
        <c:axId val="160474168"/>
        <c:axId val="1604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6942-432D-8089-9A1E3DAD7C16}"/>
            </c:ext>
          </c:extLst>
        </c:ser>
        <c:dLbls>
          <c:showLegendKey val="0"/>
          <c:showVal val="0"/>
          <c:showCatName val="0"/>
          <c:showSerName val="0"/>
          <c:showPercent val="0"/>
          <c:showBubbleSize val="0"/>
        </c:dLbls>
        <c:marker val="1"/>
        <c:smooth val="0"/>
        <c:axId val="160474168"/>
        <c:axId val="160471424"/>
      </c:lineChart>
      <c:dateAx>
        <c:axId val="160474168"/>
        <c:scaling>
          <c:orientation val="minMax"/>
        </c:scaling>
        <c:delete val="1"/>
        <c:axPos val="b"/>
        <c:numFmt formatCode="ge" sourceLinked="1"/>
        <c:majorTickMark val="none"/>
        <c:minorTickMark val="none"/>
        <c:tickLblPos val="none"/>
        <c:crossAx val="160471424"/>
        <c:crosses val="autoZero"/>
        <c:auto val="1"/>
        <c:lblOffset val="100"/>
        <c:baseTimeUnit val="years"/>
      </c:dateAx>
      <c:valAx>
        <c:axId val="160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7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38.590000000000003</c:v>
                </c:pt>
                <c:pt idx="1">
                  <c:v>37.57</c:v>
                </c:pt>
                <c:pt idx="2">
                  <c:v>37</c:v>
                </c:pt>
                <c:pt idx="3">
                  <c:v>36.869999999999997</c:v>
                </c:pt>
                <c:pt idx="4">
                  <c:v>34.99</c:v>
                </c:pt>
              </c:numCache>
            </c:numRef>
          </c:val>
          <c:extLst xmlns:c16r2="http://schemas.microsoft.com/office/drawing/2015/06/chart">
            <c:ext xmlns:c16="http://schemas.microsoft.com/office/drawing/2014/chart" uri="{C3380CC4-5D6E-409C-BE32-E72D297353CC}">
              <c16:uniqueId val="{00000000-93A0-4FD6-9229-4561799B3AFB}"/>
            </c:ext>
          </c:extLst>
        </c:ser>
        <c:dLbls>
          <c:showLegendKey val="0"/>
          <c:showVal val="0"/>
          <c:showCatName val="0"/>
          <c:showSerName val="0"/>
          <c:showPercent val="0"/>
          <c:showBubbleSize val="0"/>
        </c:dLbls>
        <c:gapWidth val="150"/>
        <c:axId val="223265768"/>
        <c:axId val="22326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93A0-4FD6-9229-4561799B3AFB}"/>
            </c:ext>
          </c:extLst>
        </c:ser>
        <c:dLbls>
          <c:showLegendKey val="0"/>
          <c:showVal val="0"/>
          <c:showCatName val="0"/>
          <c:showSerName val="0"/>
          <c:showPercent val="0"/>
          <c:showBubbleSize val="0"/>
        </c:dLbls>
        <c:marker val="1"/>
        <c:smooth val="0"/>
        <c:axId val="223265768"/>
        <c:axId val="223266160"/>
      </c:lineChart>
      <c:dateAx>
        <c:axId val="223265768"/>
        <c:scaling>
          <c:orientation val="minMax"/>
        </c:scaling>
        <c:delete val="1"/>
        <c:axPos val="b"/>
        <c:numFmt formatCode="ge" sourceLinked="1"/>
        <c:majorTickMark val="none"/>
        <c:minorTickMark val="none"/>
        <c:tickLblPos val="none"/>
        <c:crossAx val="223266160"/>
        <c:crosses val="autoZero"/>
        <c:auto val="1"/>
        <c:lblOffset val="100"/>
        <c:baseTimeUnit val="years"/>
      </c:dateAx>
      <c:valAx>
        <c:axId val="22326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79.05</c:v>
                </c:pt>
                <c:pt idx="1">
                  <c:v>77.489999999999995</c:v>
                </c:pt>
                <c:pt idx="2">
                  <c:v>78.069999999999993</c:v>
                </c:pt>
                <c:pt idx="3">
                  <c:v>77.58</c:v>
                </c:pt>
                <c:pt idx="4">
                  <c:v>80.540000000000006</c:v>
                </c:pt>
              </c:numCache>
            </c:numRef>
          </c:val>
          <c:extLst xmlns:c16r2="http://schemas.microsoft.com/office/drawing/2015/06/chart">
            <c:ext xmlns:c16="http://schemas.microsoft.com/office/drawing/2014/chart" uri="{C3380CC4-5D6E-409C-BE32-E72D297353CC}">
              <c16:uniqueId val="{00000000-ABF0-4434-B71D-598FF893E5A4}"/>
            </c:ext>
          </c:extLst>
        </c:ser>
        <c:dLbls>
          <c:showLegendKey val="0"/>
          <c:showVal val="0"/>
          <c:showCatName val="0"/>
          <c:showSerName val="0"/>
          <c:showPercent val="0"/>
          <c:showBubbleSize val="0"/>
        </c:dLbls>
        <c:gapWidth val="150"/>
        <c:axId val="222707104"/>
        <c:axId val="22270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ABF0-4434-B71D-598FF893E5A4}"/>
            </c:ext>
          </c:extLst>
        </c:ser>
        <c:dLbls>
          <c:showLegendKey val="0"/>
          <c:showVal val="0"/>
          <c:showCatName val="0"/>
          <c:showSerName val="0"/>
          <c:showPercent val="0"/>
          <c:showBubbleSize val="0"/>
        </c:dLbls>
        <c:marker val="1"/>
        <c:smooth val="0"/>
        <c:axId val="222707104"/>
        <c:axId val="222707496"/>
      </c:lineChart>
      <c:dateAx>
        <c:axId val="222707104"/>
        <c:scaling>
          <c:orientation val="minMax"/>
        </c:scaling>
        <c:delete val="1"/>
        <c:axPos val="b"/>
        <c:numFmt formatCode="ge" sourceLinked="1"/>
        <c:majorTickMark val="none"/>
        <c:minorTickMark val="none"/>
        <c:tickLblPos val="none"/>
        <c:crossAx val="222707496"/>
        <c:crosses val="autoZero"/>
        <c:auto val="1"/>
        <c:lblOffset val="100"/>
        <c:baseTimeUnit val="years"/>
      </c:dateAx>
      <c:valAx>
        <c:axId val="2227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87.27</c:v>
                </c:pt>
                <c:pt idx="1">
                  <c:v>113.14</c:v>
                </c:pt>
                <c:pt idx="2">
                  <c:v>105</c:v>
                </c:pt>
                <c:pt idx="3">
                  <c:v>108.13</c:v>
                </c:pt>
                <c:pt idx="4">
                  <c:v>97.63</c:v>
                </c:pt>
              </c:numCache>
            </c:numRef>
          </c:val>
          <c:extLst xmlns:c16r2="http://schemas.microsoft.com/office/drawing/2015/06/chart">
            <c:ext xmlns:c16="http://schemas.microsoft.com/office/drawing/2014/chart" uri="{C3380CC4-5D6E-409C-BE32-E72D297353CC}">
              <c16:uniqueId val="{00000000-98D4-41C6-889E-2EB175D4235F}"/>
            </c:ext>
          </c:extLst>
        </c:ser>
        <c:dLbls>
          <c:showLegendKey val="0"/>
          <c:showVal val="0"/>
          <c:showCatName val="0"/>
          <c:showSerName val="0"/>
          <c:showPercent val="0"/>
          <c:showBubbleSize val="0"/>
        </c:dLbls>
        <c:gapWidth val="150"/>
        <c:axId val="222705144"/>
        <c:axId val="22270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98D4-41C6-889E-2EB175D4235F}"/>
            </c:ext>
          </c:extLst>
        </c:ser>
        <c:dLbls>
          <c:showLegendKey val="0"/>
          <c:showVal val="0"/>
          <c:showCatName val="0"/>
          <c:showSerName val="0"/>
          <c:showPercent val="0"/>
          <c:showBubbleSize val="0"/>
        </c:dLbls>
        <c:marker val="1"/>
        <c:smooth val="0"/>
        <c:axId val="222705144"/>
        <c:axId val="222705928"/>
      </c:lineChart>
      <c:dateAx>
        <c:axId val="222705144"/>
        <c:scaling>
          <c:orientation val="minMax"/>
        </c:scaling>
        <c:delete val="1"/>
        <c:axPos val="b"/>
        <c:numFmt formatCode="ge" sourceLinked="1"/>
        <c:majorTickMark val="none"/>
        <c:minorTickMark val="none"/>
        <c:tickLblPos val="none"/>
        <c:crossAx val="222705928"/>
        <c:crosses val="autoZero"/>
        <c:auto val="1"/>
        <c:lblOffset val="100"/>
        <c:baseTimeUnit val="years"/>
      </c:dateAx>
      <c:valAx>
        <c:axId val="222705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7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56.5</c:v>
                </c:pt>
                <c:pt idx="1">
                  <c:v>58.69</c:v>
                </c:pt>
                <c:pt idx="2">
                  <c:v>59.94</c:v>
                </c:pt>
                <c:pt idx="3">
                  <c:v>60.87</c:v>
                </c:pt>
                <c:pt idx="4">
                  <c:v>62.71</c:v>
                </c:pt>
              </c:numCache>
            </c:numRef>
          </c:val>
          <c:extLst xmlns:c16r2="http://schemas.microsoft.com/office/drawing/2015/06/chart">
            <c:ext xmlns:c16="http://schemas.microsoft.com/office/drawing/2014/chart" uri="{C3380CC4-5D6E-409C-BE32-E72D297353CC}">
              <c16:uniqueId val="{00000000-B1D3-4FBC-866F-735CF58B37F6}"/>
            </c:ext>
          </c:extLst>
        </c:ser>
        <c:dLbls>
          <c:showLegendKey val="0"/>
          <c:showVal val="0"/>
          <c:showCatName val="0"/>
          <c:showSerName val="0"/>
          <c:showPercent val="0"/>
          <c:showBubbleSize val="0"/>
        </c:dLbls>
        <c:gapWidth val="150"/>
        <c:axId val="222706320"/>
        <c:axId val="2227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B1D3-4FBC-866F-735CF58B37F6}"/>
            </c:ext>
          </c:extLst>
        </c:ser>
        <c:dLbls>
          <c:showLegendKey val="0"/>
          <c:showVal val="0"/>
          <c:showCatName val="0"/>
          <c:showSerName val="0"/>
          <c:showPercent val="0"/>
          <c:showBubbleSize val="0"/>
        </c:dLbls>
        <c:marker val="1"/>
        <c:smooth val="0"/>
        <c:axId val="222706320"/>
        <c:axId val="222703576"/>
      </c:lineChart>
      <c:dateAx>
        <c:axId val="222706320"/>
        <c:scaling>
          <c:orientation val="minMax"/>
        </c:scaling>
        <c:delete val="1"/>
        <c:axPos val="b"/>
        <c:numFmt formatCode="ge" sourceLinked="1"/>
        <c:majorTickMark val="none"/>
        <c:minorTickMark val="none"/>
        <c:tickLblPos val="none"/>
        <c:crossAx val="222703576"/>
        <c:crosses val="autoZero"/>
        <c:auto val="1"/>
        <c:lblOffset val="100"/>
        <c:baseTimeUnit val="years"/>
      </c:dateAx>
      <c:valAx>
        <c:axId val="2227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0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9F-474A-94F3-A7314CE5F9EF}"/>
            </c:ext>
          </c:extLst>
        </c:ser>
        <c:dLbls>
          <c:showLegendKey val="0"/>
          <c:showVal val="0"/>
          <c:showCatName val="0"/>
          <c:showSerName val="0"/>
          <c:showPercent val="0"/>
          <c:showBubbleSize val="0"/>
        </c:dLbls>
        <c:gapWidth val="150"/>
        <c:axId val="222708280"/>
        <c:axId val="22270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719F-474A-94F3-A7314CE5F9EF}"/>
            </c:ext>
          </c:extLst>
        </c:ser>
        <c:dLbls>
          <c:showLegendKey val="0"/>
          <c:showVal val="0"/>
          <c:showCatName val="0"/>
          <c:showSerName val="0"/>
          <c:showPercent val="0"/>
          <c:showBubbleSize val="0"/>
        </c:dLbls>
        <c:marker val="1"/>
        <c:smooth val="0"/>
        <c:axId val="222708280"/>
        <c:axId val="222709064"/>
      </c:lineChart>
      <c:dateAx>
        <c:axId val="222708280"/>
        <c:scaling>
          <c:orientation val="minMax"/>
        </c:scaling>
        <c:delete val="1"/>
        <c:axPos val="b"/>
        <c:numFmt formatCode="ge" sourceLinked="1"/>
        <c:majorTickMark val="none"/>
        <c:minorTickMark val="none"/>
        <c:tickLblPos val="none"/>
        <c:crossAx val="222709064"/>
        <c:crosses val="autoZero"/>
        <c:auto val="1"/>
        <c:lblOffset val="100"/>
        <c:baseTimeUnit val="years"/>
      </c:dateAx>
      <c:valAx>
        <c:axId val="22270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0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8.2200000000000006</c:v>
                </c:pt>
                <c:pt idx="1">
                  <c:v>22.63</c:v>
                </c:pt>
                <c:pt idx="2">
                  <c:v>17.87</c:v>
                </c:pt>
                <c:pt idx="3">
                  <c:v>10.07</c:v>
                </c:pt>
                <c:pt idx="4">
                  <c:v>12.67</c:v>
                </c:pt>
              </c:numCache>
            </c:numRef>
          </c:val>
          <c:extLst xmlns:c16r2="http://schemas.microsoft.com/office/drawing/2015/06/chart">
            <c:ext xmlns:c16="http://schemas.microsoft.com/office/drawing/2014/chart" uri="{C3380CC4-5D6E-409C-BE32-E72D297353CC}">
              <c16:uniqueId val="{00000000-5393-4C6E-A696-D3223F6B2735}"/>
            </c:ext>
          </c:extLst>
        </c:ser>
        <c:dLbls>
          <c:showLegendKey val="0"/>
          <c:showVal val="0"/>
          <c:showCatName val="0"/>
          <c:showSerName val="0"/>
          <c:showPercent val="0"/>
          <c:showBubbleSize val="0"/>
        </c:dLbls>
        <c:gapWidth val="150"/>
        <c:axId val="222704360"/>
        <c:axId val="22270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5393-4C6E-A696-D3223F6B2735}"/>
            </c:ext>
          </c:extLst>
        </c:ser>
        <c:dLbls>
          <c:showLegendKey val="0"/>
          <c:showVal val="0"/>
          <c:showCatName val="0"/>
          <c:showSerName val="0"/>
          <c:showPercent val="0"/>
          <c:showBubbleSize val="0"/>
        </c:dLbls>
        <c:marker val="1"/>
        <c:smooth val="0"/>
        <c:axId val="222704360"/>
        <c:axId val="222704752"/>
      </c:lineChart>
      <c:dateAx>
        <c:axId val="222704360"/>
        <c:scaling>
          <c:orientation val="minMax"/>
        </c:scaling>
        <c:delete val="1"/>
        <c:axPos val="b"/>
        <c:numFmt formatCode="ge" sourceLinked="1"/>
        <c:majorTickMark val="none"/>
        <c:minorTickMark val="none"/>
        <c:tickLblPos val="none"/>
        <c:crossAx val="222704752"/>
        <c:crosses val="autoZero"/>
        <c:auto val="1"/>
        <c:lblOffset val="100"/>
        <c:baseTimeUnit val="years"/>
      </c:dateAx>
      <c:valAx>
        <c:axId val="22270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70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48356.160000000003</c:v>
                </c:pt>
                <c:pt idx="1">
                  <c:v>982.88</c:v>
                </c:pt>
                <c:pt idx="2">
                  <c:v>1406.94</c:v>
                </c:pt>
                <c:pt idx="3">
                  <c:v>1732.4</c:v>
                </c:pt>
                <c:pt idx="4">
                  <c:v>1846.71</c:v>
                </c:pt>
              </c:numCache>
            </c:numRef>
          </c:val>
          <c:extLst xmlns:c16r2="http://schemas.microsoft.com/office/drawing/2015/06/chart">
            <c:ext xmlns:c16="http://schemas.microsoft.com/office/drawing/2014/chart" uri="{C3380CC4-5D6E-409C-BE32-E72D297353CC}">
              <c16:uniqueId val="{00000000-C999-4218-8AF1-CDAD4469B6C7}"/>
            </c:ext>
          </c:extLst>
        </c:ser>
        <c:dLbls>
          <c:showLegendKey val="0"/>
          <c:showVal val="0"/>
          <c:showCatName val="0"/>
          <c:showSerName val="0"/>
          <c:showPercent val="0"/>
          <c:showBubbleSize val="0"/>
        </c:dLbls>
        <c:gapWidth val="150"/>
        <c:axId val="223268120"/>
        <c:axId val="22326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C999-4218-8AF1-CDAD4469B6C7}"/>
            </c:ext>
          </c:extLst>
        </c:ser>
        <c:dLbls>
          <c:showLegendKey val="0"/>
          <c:showVal val="0"/>
          <c:showCatName val="0"/>
          <c:showSerName val="0"/>
          <c:showPercent val="0"/>
          <c:showBubbleSize val="0"/>
        </c:dLbls>
        <c:marker val="1"/>
        <c:smooth val="0"/>
        <c:axId val="223268120"/>
        <c:axId val="223268904"/>
      </c:lineChart>
      <c:dateAx>
        <c:axId val="223268120"/>
        <c:scaling>
          <c:orientation val="minMax"/>
        </c:scaling>
        <c:delete val="1"/>
        <c:axPos val="b"/>
        <c:numFmt formatCode="ge" sourceLinked="1"/>
        <c:majorTickMark val="none"/>
        <c:minorTickMark val="none"/>
        <c:tickLblPos val="none"/>
        <c:crossAx val="223268904"/>
        <c:crosses val="autoZero"/>
        <c:auto val="1"/>
        <c:lblOffset val="100"/>
        <c:baseTimeUnit val="years"/>
      </c:dateAx>
      <c:valAx>
        <c:axId val="22326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121.47</c:v>
                </c:pt>
                <c:pt idx="1">
                  <c:v>109.01</c:v>
                </c:pt>
                <c:pt idx="2">
                  <c:v>90.91</c:v>
                </c:pt>
                <c:pt idx="3">
                  <c:v>81.92</c:v>
                </c:pt>
                <c:pt idx="4">
                  <c:v>74.069999999999993</c:v>
                </c:pt>
              </c:numCache>
            </c:numRef>
          </c:val>
          <c:extLst xmlns:c16r2="http://schemas.microsoft.com/office/drawing/2015/06/chart">
            <c:ext xmlns:c16="http://schemas.microsoft.com/office/drawing/2014/chart" uri="{C3380CC4-5D6E-409C-BE32-E72D297353CC}">
              <c16:uniqueId val="{00000000-5622-453A-B2BA-CCF45242A8C4}"/>
            </c:ext>
          </c:extLst>
        </c:ser>
        <c:dLbls>
          <c:showLegendKey val="0"/>
          <c:showVal val="0"/>
          <c:showCatName val="0"/>
          <c:showSerName val="0"/>
          <c:showPercent val="0"/>
          <c:showBubbleSize val="0"/>
        </c:dLbls>
        <c:gapWidth val="150"/>
        <c:axId val="223266552"/>
        <c:axId val="2232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5622-453A-B2BA-CCF45242A8C4}"/>
            </c:ext>
          </c:extLst>
        </c:ser>
        <c:dLbls>
          <c:showLegendKey val="0"/>
          <c:showVal val="0"/>
          <c:showCatName val="0"/>
          <c:showSerName val="0"/>
          <c:showPercent val="0"/>
          <c:showBubbleSize val="0"/>
        </c:dLbls>
        <c:marker val="1"/>
        <c:smooth val="0"/>
        <c:axId val="223266552"/>
        <c:axId val="223266944"/>
      </c:lineChart>
      <c:dateAx>
        <c:axId val="223266552"/>
        <c:scaling>
          <c:orientation val="minMax"/>
        </c:scaling>
        <c:delete val="1"/>
        <c:axPos val="b"/>
        <c:numFmt formatCode="ge" sourceLinked="1"/>
        <c:majorTickMark val="none"/>
        <c:minorTickMark val="none"/>
        <c:tickLblPos val="none"/>
        <c:crossAx val="223266944"/>
        <c:crosses val="autoZero"/>
        <c:auto val="1"/>
        <c:lblOffset val="100"/>
        <c:baseTimeUnit val="years"/>
      </c:dateAx>
      <c:valAx>
        <c:axId val="2232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81.59</c:v>
                </c:pt>
                <c:pt idx="1">
                  <c:v>113.23</c:v>
                </c:pt>
                <c:pt idx="2">
                  <c:v>97.56</c:v>
                </c:pt>
                <c:pt idx="3">
                  <c:v>99.99</c:v>
                </c:pt>
                <c:pt idx="4">
                  <c:v>91.14</c:v>
                </c:pt>
              </c:numCache>
            </c:numRef>
          </c:val>
          <c:extLst xmlns:c16r2="http://schemas.microsoft.com/office/drawing/2015/06/chart">
            <c:ext xmlns:c16="http://schemas.microsoft.com/office/drawing/2014/chart" uri="{C3380CC4-5D6E-409C-BE32-E72D297353CC}">
              <c16:uniqueId val="{00000000-FAD5-4501-8ED9-E641A957C03F}"/>
            </c:ext>
          </c:extLst>
        </c:ser>
        <c:dLbls>
          <c:showLegendKey val="0"/>
          <c:showVal val="0"/>
          <c:showCatName val="0"/>
          <c:showSerName val="0"/>
          <c:showPercent val="0"/>
          <c:showBubbleSize val="0"/>
        </c:dLbls>
        <c:gapWidth val="150"/>
        <c:axId val="223269296"/>
        <c:axId val="2232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FAD5-4501-8ED9-E641A957C03F}"/>
            </c:ext>
          </c:extLst>
        </c:ser>
        <c:dLbls>
          <c:showLegendKey val="0"/>
          <c:showVal val="0"/>
          <c:showCatName val="0"/>
          <c:showSerName val="0"/>
          <c:showPercent val="0"/>
          <c:showBubbleSize val="0"/>
        </c:dLbls>
        <c:marker val="1"/>
        <c:smooth val="0"/>
        <c:axId val="223269296"/>
        <c:axId val="223270080"/>
      </c:lineChart>
      <c:dateAx>
        <c:axId val="223269296"/>
        <c:scaling>
          <c:orientation val="minMax"/>
        </c:scaling>
        <c:delete val="1"/>
        <c:axPos val="b"/>
        <c:numFmt formatCode="ge" sourceLinked="1"/>
        <c:majorTickMark val="none"/>
        <c:minorTickMark val="none"/>
        <c:tickLblPos val="none"/>
        <c:crossAx val="223270080"/>
        <c:crosses val="autoZero"/>
        <c:auto val="1"/>
        <c:lblOffset val="100"/>
        <c:baseTimeUnit val="years"/>
      </c:dateAx>
      <c:valAx>
        <c:axId val="2232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159.54</c:v>
                </c:pt>
                <c:pt idx="1">
                  <c:v>115.16</c:v>
                </c:pt>
                <c:pt idx="2">
                  <c:v>133.44999999999999</c:v>
                </c:pt>
                <c:pt idx="3">
                  <c:v>129.84</c:v>
                </c:pt>
                <c:pt idx="4">
                  <c:v>143.06</c:v>
                </c:pt>
              </c:numCache>
            </c:numRef>
          </c:val>
          <c:extLst xmlns:c16r2="http://schemas.microsoft.com/office/drawing/2015/06/chart">
            <c:ext xmlns:c16="http://schemas.microsoft.com/office/drawing/2014/chart" uri="{C3380CC4-5D6E-409C-BE32-E72D297353CC}">
              <c16:uniqueId val="{00000000-7664-4ADE-961D-5C42E5AA65CA}"/>
            </c:ext>
          </c:extLst>
        </c:ser>
        <c:dLbls>
          <c:showLegendKey val="0"/>
          <c:showVal val="0"/>
          <c:showCatName val="0"/>
          <c:showSerName val="0"/>
          <c:showPercent val="0"/>
          <c:showBubbleSize val="0"/>
        </c:dLbls>
        <c:gapWidth val="150"/>
        <c:axId val="223271648"/>
        <c:axId val="2232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7664-4ADE-961D-5C42E5AA65CA}"/>
            </c:ext>
          </c:extLst>
        </c:ser>
        <c:dLbls>
          <c:showLegendKey val="0"/>
          <c:showVal val="0"/>
          <c:showCatName val="0"/>
          <c:showSerName val="0"/>
          <c:showPercent val="0"/>
          <c:showBubbleSize val="0"/>
        </c:dLbls>
        <c:marker val="1"/>
        <c:smooth val="0"/>
        <c:axId val="223271648"/>
        <c:axId val="223264200"/>
      </c:lineChart>
      <c:dateAx>
        <c:axId val="223271648"/>
        <c:scaling>
          <c:orientation val="minMax"/>
        </c:scaling>
        <c:delete val="1"/>
        <c:axPos val="b"/>
        <c:numFmt formatCode="ge" sourceLinked="1"/>
        <c:majorTickMark val="none"/>
        <c:minorTickMark val="none"/>
        <c:tickLblPos val="none"/>
        <c:crossAx val="223264200"/>
        <c:crosses val="autoZero"/>
        <c:auto val="1"/>
        <c:lblOffset val="100"/>
        <c:baseTimeUnit val="years"/>
      </c:dateAx>
      <c:valAx>
        <c:axId val="2232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三朝町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6629</v>
      </c>
      <c r="AM8" s="70"/>
      <c r="AN8" s="70"/>
      <c r="AO8" s="70"/>
      <c r="AP8" s="70"/>
      <c r="AQ8" s="70"/>
      <c r="AR8" s="70"/>
      <c r="AS8" s="70"/>
      <c r="AT8" s="66">
        <f>データ!$S$6</f>
        <v>233.52</v>
      </c>
      <c r="AU8" s="67"/>
      <c r="AV8" s="67"/>
      <c r="AW8" s="67"/>
      <c r="AX8" s="67"/>
      <c r="AY8" s="67"/>
      <c r="AZ8" s="67"/>
      <c r="BA8" s="67"/>
      <c r="BB8" s="69">
        <f>データ!$T$6</f>
        <v>28.39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85.87</v>
      </c>
      <c r="J10" s="67"/>
      <c r="K10" s="67"/>
      <c r="L10" s="67"/>
      <c r="M10" s="67"/>
      <c r="N10" s="67"/>
      <c r="O10" s="68"/>
      <c r="P10" s="69">
        <f>データ!$P$6</f>
        <v>69.8</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4618</v>
      </c>
      <c r="AM10" s="70"/>
      <c r="AN10" s="70"/>
      <c r="AO10" s="70"/>
      <c r="AP10" s="70"/>
      <c r="AQ10" s="70"/>
      <c r="AR10" s="70"/>
      <c r="AS10" s="70"/>
      <c r="AT10" s="66">
        <f>データ!$V$6</f>
        <v>31.86</v>
      </c>
      <c r="AU10" s="67"/>
      <c r="AV10" s="67"/>
      <c r="AW10" s="67"/>
      <c r="AX10" s="67"/>
      <c r="AY10" s="67"/>
      <c r="AZ10" s="67"/>
      <c r="BA10" s="67"/>
      <c r="BB10" s="69">
        <f>データ!$W$6</f>
        <v>144.94999999999999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SdxKW7dQVV6Fw/oGfgSlfgdQnopqjf1ezVpLPXpZ2sZk+iflwclRKCELZJW6APhIA+bqHRVMq6zMR9pywxBqA==" saltValue="kqqRRPFwVrk/5ndOR89V7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313645</v>
      </c>
      <c r="D6" s="33">
        <f t="shared" si="3"/>
        <v>46</v>
      </c>
      <c r="E6" s="33">
        <f t="shared" si="3"/>
        <v>1</v>
      </c>
      <c r="F6" s="33">
        <f t="shared" si="3"/>
        <v>0</v>
      </c>
      <c r="G6" s="33">
        <f t="shared" si="3"/>
        <v>1</v>
      </c>
      <c r="H6" s="33" t="str">
        <f t="shared" si="3"/>
        <v>鳥取県　三朝町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85.87</v>
      </c>
      <c r="P6" s="34">
        <f t="shared" si="3"/>
        <v>69.8</v>
      </c>
      <c r="Q6" s="34">
        <f t="shared" si="3"/>
        <v>2160</v>
      </c>
      <c r="R6" s="34">
        <f t="shared" si="3"/>
        <v>6629</v>
      </c>
      <c r="S6" s="34">
        <f t="shared" si="3"/>
        <v>233.52</v>
      </c>
      <c r="T6" s="34">
        <f t="shared" si="3"/>
        <v>28.39</v>
      </c>
      <c r="U6" s="34">
        <f t="shared" si="3"/>
        <v>4618</v>
      </c>
      <c r="V6" s="34">
        <f t="shared" si="3"/>
        <v>31.86</v>
      </c>
      <c r="W6" s="34">
        <f t="shared" si="3"/>
        <v>144.94999999999999</v>
      </c>
      <c r="X6" s="35">
        <f>IF(X7="",NA(),X7)</f>
        <v>87.27</v>
      </c>
      <c r="Y6" s="35">
        <f t="shared" ref="Y6:AG6" si="4">IF(Y7="",NA(),Y7)</f>
        <v>113.14</v>
      </c>
      <c r="Z6" s="35">
        <f t="shared" si="4"/>
        <v>105</v>
      </c>
      <c r="AA6" s="35">
        <f t="shared" si="4"/>
        <v>108.13</v>
      </c>
      <c r="AB6" s="35">
        <f t="shared" si="4"/>
        <v>97.63</v>
      </c>
      <c r="AC6" s="35">
        <f t="shared" si="4"/>
        <v>109.5</v>
      </c>
      <c r="AD6" s="35">
        <f t="shared" si="4"/>
        <v>106.28</v>
      </c>
      <c r="AE6" s="35">
        <f t="shared" si="4"/>
        <v>108.35</v>
      </c>
      <c r="AF6" s="35">
        <f t="shared" si="4"/>
        <v>114.74</v>
      </c>
      <c r="AG6" s="35">
        <f t="shared" si="4"/>
        <v>104.85</v>
      </c>
      <c r="AH6" s="34" t="str">
        <f>IF(AH7="","",IF(AH7="-","【-】","【"&amp;SUBSTITUTE(TEXT(AH7,"#,##0.00"),"-","△")&amp;"】"))</f>
        <v>【113.39】</v>
      </c>
      <c r="AI6" s="35">
        <f>IF(AI7="",NA(),AI7)</f>
        <v>8.2200000000000006</v>
      </c>
      <c r="AJ6" s="35">
        <f t="shared" ref="AJ6:AR6" si="5">IF(AJ7="",NA(),AJ7)</f>
        <v>22.63</v>
      </c>
      <c r="AK6" s="35">
        <f t="shared" si="5"/>
        <v>17.87</v>
      </c>
      <c r="AL6" s="35">
        <f t="shared" si="5"/>
        <v>10.07</v>
      </c>
      <c r="AM6" s="35">
        <f t="shared" si="5"/>
        <v>12.67</v>
      </c>
      <c r="AN6" s="35">
        <f t="shared" si="5"/>
        <v>44.3</v>
      </c>
      <c r="AO6" s="35">
        <f t="shared" si="5"/>
        <v>32.31</v>
      </c>
      <c r="AP6" s="35">
        <f t="shared" si="5"/>
        <v>26.85</v>
      </c>
      <c r="AQ6" s="35">
        <f t="shared" si="5"/>
        <v>27.19</v>
      </c>
      <c r="AR6" s="35">
        <f t="shared" si="5"/>
        <v>27.52</v>
      </c>
      <c r="AS6" s="34" t="str">
        <f>IF(AS7="","",IF(AS7="-","【-】","【"&amp;SUBSTITUTE(TEXT(AS7,"#,##0.00"),"-","△")&amp;"】"))</f>
        <v>【0.85】</v>
      </c>
      <c r="AT6" s="35">
        <f>IF(AT7="",NA(),AT7)</f>
        <v>48356.160000000003</v>
      </c>
      <c r="AU6" s="35">
        <f t="shared" ref="AU6:BC6" si="6">IF(AU7="",NA(),AU7)</f>
        <v>982.88</v>
      </c>
      <c r="AV6" s="35">
        <f t="shared" si="6"/>
        <v>1406.94</v>
      </c>
      <c r="AW6" s="35">
        <f t="shared" si="6"/>
        <v>1732.4</v>
      </c>
      <c r="AX6" s="35">
        <f t="shared" si="6"/>
        <v>1846.71</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121.47</v>
      </c>
      <c r="BF6" s="35">
        <f t="shared" ref="BF6:BN6" si="7">IF(BF7="",NA(),BF7)</f>
        <v>109.01</v>
      </c>
      <c r="BG6" s="35">
        <f t="shared" si="7"/>
        <v>90.91</v>
      </c>
      <c r="BH6" s="35">
        <f t="shared" si="7"/>
        <v>81.92</v>
      </c>
      <c r="BI6" s="35">
        <f t="shared" si="7"/>
        <v>74.069999999999993</v>
      </c>
      <c r="BJ6" s="35">
        <f t="shared" si="7"/>
        <v>536.9</v>
      </c>
      <c r="BK6" s="35">
        <f t="shared" si="7"/>
        <v>495.43</v>
      </c>
      <c r="BL6" s="35">
        <f t="shared" si="7"/>
        <v>488.5</v>
      </c>
      <c r="BM6" s="35">
        <f t="shared" si="7"/>
        <v>485.75</v>
      </c>
      <c r="BN6" s="35">
        <f t="shared" si="7"/>
        <v>516.34</v>
      </c>
      <c r="BO6" s="34" t="str">
        <f>IF(BO7="","",IF(BO7="-","【-】","【"&amp;SUBSTITUTE(TEXT(BO7,"#,##0.00"),"-","△")&amp;"】"))</f>
        <v>【274.27】</v>
      </c>
      <c r="BP6" s="35">
        <f>IF(BP7="",NA(),BP7)</f>
        <v>81.59</v>
      </c>
      <c r="BQ6" s="35">
        <f t="shared" ref="BQ6:BY6" si="8">IF(BQ7="",NA(),BQ7)</f>
        <v>113.23</v>
      </c>
      <c r="BR6" s="35">
        <f t="shared" si="8"/>
        <v>97.56</v>
      </c>
      <c r="BS6" s="35">
        <f t="shared" si="8"/>
        <v>99.99</v>
      </c>
      <c r="BT6" s="35">
        <f t="shared" si="8"/>
        <v>91.14</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159.54</v>
      </c>
      <c r="CB6" s="35">
        <f t="shared" ref="CB6:CJ6" si="9">IF(CB7="",NA(),CB7)</f>
        <v>115.16</v>
      </c>
      <c r="CC6" s="35">
        <f t="shared" si="9"/>
        <v>133.44999999999999</v>
      </c>
      <c r="CD6" s="35">
        <f t="shared" si="9"/>
        <v>129.84</v>
      </c>
      <c r="CE6" s="35">
        <f t="shared" si="9"/>
        <v>143.06</v>
      </c>
      <c r="CF6" s="35">
        <f t="shared" si="9"/>
        <v>232.46</v>
      </c>
      <c r="CG6" s="35">
        <f t="shared" si="9"/>
        <v>227.97</v>
      </c>
      <c r="CH6" s="35">
        <f t="shared" si="9"/>
        <v>226.99</v>
      </c>
      <c r="CI6" s="35">
        <f t="shared" si="9"/>
        <v>230.22</v>
      </c>
      <c r="CJ6" s="35">
        <f t="shared" si="9"/>
        <v>228.81</v>
      </c>
      <c r="CK6" s="34" t="str">
        <f>IF(CK7="","",IF(CK7="-","【-】","【"&amp;SUBSTITUTE(TEXT(CK7,"#,##0.00"),"-","△")&amp;"】"))</f>
        <v>【165.71】</v>
      </c>
      <c r="CL6" s="35">
        <f>IF(CL7="",NA(),CL7)</f>
        <v>38.590000000000003</v>
      </c>
      <c r="CM6" s="35">
        <f t="shared" ref="CM6:CU6" si="10">IF(CM7="",NA(),CM7)</f>
        <v>37.57</v>
      </c>
      <c r="CN6" s="35">
        <f t="shared" si="10"/>
        <v>37</v>
      </c>
      <c r="CO6" s="35">
        <f t="shared" si="10"/>
        <v>36.869999999999997</v>
      </c>
      <c r="CP6" s="35">
        <f t="shared" si="10"/>
        <v>34.99</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79.05</v>
      </c>
      <c r="CX6" s="35">
        <f t="shared" ref="CX6:DF6" si="11">IF(CX7="",NA(),CX7)</f>
        <v>77.489999999999995</v>
      </c>
      <c r="CY6" s="35">
        <f t="shared" si="11"/>
        <v>78.069999999999993</v>
      </c>
      <c r="CZ6" s="35">
        <f t="shared" si="11"/>
        <v>77.58</v>
      </c>
      <c r="DA6" s="35">
        <f t="shared" si="11"/>
        <v>80.540000000000006</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56.5</v>
      </c>
      <c r="DI6" s="35">
        <f t="shared" ref="DI6:DQ6" si="12">IF(DI7="",NA(),DI7)</f>
        <v>58.69</v>
      </c>
      <c r="DJ6" s="35">
        <f t="shared" si="12"/>
        <v>59.94</v>
      </c>
      <c r="DK6" s="35">
        <f t="shared" si="12"/>
        <v>60.87</v>
      </c>
      <c r="DL6" s="35">
        <f t="shared" si="12"/>
        <v>62.71</v>
      </c>
      <c r="DM6" s="35">
        <f t="shared" si="12"/>
        <v>39.049999999999997</v>
      </c>
      <c r="DN6" s="35">
        <f t="shared" si="12"/>
        <v>50.44</v>
      </c>
      <c r="DO6" s="35">
        <f t="shared" si="12"/>
        <v>51.44</v>
      </c>
      <c r="DP6" s="35">
        <f t="shared" si="12"/>
        <v>52.4</v>
      </c>
      <c r="DQ6" s="35">
        <f t="shared" si="12"/>
        <v>51.89</v>
      </c>
      <c r="DR6" s="34" t="str">
        <f>IF(DR7="","",IF(DR7="-","【-】","【"&amp;SUBSTITUTE(TEXT(DR7,"#,##0.00"),"-","△")&amp;"】"))</f>
        <v>【48.12】</v>
      </c>
      <c r="DS6" s="34">
        <f>IF(DS7="",NA(),DS7)</f>
        <v>0</v>
      </c>
      <c r="DT6" s="34">
        <f t="shared" ref="DT6:EB6" si="13">IF(DT7="",NA(),DT7)</f>
        <v>0</v>
      </c>
      <c r="DU6" s="34">
        <f t="shared" si="13"/>
        <v>0</v>
      </c>
      <c r="DV6" s="34">
        <f t="shared" si="13"/>
        <v>0</v>
      </c>
      <c r="DW6" s="34">
        <f t="shared" si="13"/>
        <v>0</v>
      </c>
      <c r="DX6" s="35">
        <f t="shared" si="13"/>
        <v>8.18</v>
      </c>
      <c r="DY6" s="35">
        <f t="shared" si="13"/>
        <v>9.64</v>
      </c>
      <c r="DZ6" s="35">
        <f t="shared" si="13"/>
        <v>11.68</v>
      </c>
      <c r="EA6" s="35">
        <f t="shared" si="13"/>
        <v>14.01</v>
      </c>
      <c r="EB6" s="35">
        <f t="shared" si="13"/>
        <v>14.74</v>
      </c>
      <c r="EC6" s="34" t="str">
        <f>IF(EC7="","",IF(EC7="-","【-】","【"&amp;SUBSTITUTE(TEXT(EC7,"#,##0.00"),"-","△")&amp;"】"))</f>
        <v>【15.89】</v>
      </c>
      <c r="ED6" s="35">
        <f>IF(ED7="",NA(),ED7)</f>
        <v>0.16</v>
      </c>
      <c r="EE6" s="35">
        <f t="shared" ref="EE6:EM6" si="14">IF(EE7="",NA(),EE7)</f>
        <v>0.51</v>
      </c>
      <c r="EF6" s="35">
        <f t="shared" si="14"/>
        <v>0.93</v>
      </c>
      <c r="EG6" s="35">
        <f t="shared" si="14"/>
        <v>0.47</v>
      </c>
      <c r="EH6" s="35">
        <f t="shared" si="14"/>
        <v>1.03</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313645</v>
      </c>
      <c r="D7" s="37">
        <v>46</v>
      </c>
      <c r="E7" s="37">
        <v>1</v>
      </c>
      <c r="F7" s="37">
        <v>0</v>
      </c>
      <c r="G7" s="37">
        <v>1</v>
      </c>
      <c r="H7" s="37" t="s">
        <v>105</v>
      </c>
      <c r="I7" s="37" t="s">
        <v>106</v>
      </c>
      <c r="J7" s="37" t="s">
        <v>107</v>
      </c>
      <c r="K7" s="37" t="s">
        <v>108</v>
      </c>
      <c r="L7" s="37" t="s">
        <v>109</v>
      </c>
      <c r="M7" s="37" t="s">
        <v>110</v>
      </c>
      <c r="N7" s="38" t="s">
        <v>111</v>
      </c>
      <c r="O7" s="38">
        <v>85.87</v>
      </c>
      <c r="P7" s="38">
        <v>69.8</v>
      </c>
      <c r="Q7" s="38">
        <v>2160</v>
      </c>
      <c r="R7" s="38">
        <v>6629</v>
      </c>
      <c r="S7" s="38">
        <v>233.52</v>
      </c>
      <c r="T7" s="38">
        <v>28.39</v>
      </c>
      <c r="U7" s="38">
        <v>4618</v>
      </c>
      <c r="V7" s="38">
        <v>31.86</v>
      </c>
      <c r="W7" s="38">
        <v>144.94999999999999</v>
      </c>
      <c r="X7" s="38">
        <v>87.27</v>
      </c>
      <c r="Y7" s="38">
        <v>113.14</v>
      </c>
      <c r="Z7" s="38">
        <v>105</v>
      </c>
      <c r="AA7" s="38">
        <v>108.13</v>
      </c>
      <c r="AB7" s="38">
        <v>97.63</v>
      </c>
      <c r="AC7" s="38">
        <v>109.5</v>
      </c>
      <c r="AD7" s="38">
        <v>106.28</v>
      </c>
      <c r="AE7" s="38">
        <v>108.35</v>
      </c>
      <c r="AF7" s="38">
        <v>114.74</v>
      </c>
      <c r="AG7" s="38">
        <v>104.85</v>
      </c>
      <c r="AH7" s="38">
        <v>113.39</v>
      </c>
      <c r="AI7" s="38">
        <v>8.2200000000000006</v>
      </c>
      <c r="AJ7" s="38">
        <v>22.63</v>
      </c>
      <c r="AK7" s="38">
        <v>17.87</v>
      </c>
      <c r="AL7" s="38">
        <v>10.07</v>
      </c>
      <c r="AM7" s="38">
        <v>12.67</v>
      </c>
      <c r="AN7" s="38">
        <v>44.3</v>
      </c>
      <c r="AO7" s="38">
        <v>32.31</v>
      </c>
      <c r="AP7" s="38">
        <v>26.85</v>
      </c>
      <c r="AQ7" s="38">
        <v>27.19</v>
      </c>
      <c r="AR7" s="38">
        <v>27.52</v>
      </c>
      <c r="AS7" s="38">
        <v>0.85</v>
      </c>
      <c r="AT7" s="38">
        <v>48356.160000000003</v>
      </c>
      <c r="AU7" s="38">
        <v>982.88</v>
      </c>
      <c r="AV7" s="38">
        <v>1406.94</v>
      </c>
      <c r="AW7" s="38">
        <v>1732.4</v>
      </c>
      <c r="AX7" s="38">
        <v>1846.71</v>
      </c>
      <c r="AY7" s="38">
        <v>2098.87</v>
      </c>
      <c r="AZ7" s="38">
        <v>571.29999999999995</v>
      </c>
      <c r="BA7" s="38">
        <v>527.82000000000005</v>
      </c>
      <c r="BB7" s="38">
        <v>477.44</v>
      </c>
      <c r="BC7" s="38">
        <v>445.85</v>
      </c>
      <c r="BD7" s="38">
        <v>264.33999999999997</v>
      </c>
      <c r="BE7" s="38">
        <v>121.47</v>
      </c>
      <c r="BF7" s="38">
        <v>109.01</v>
      </c>
      <c r="BG7" s="38">
        <v>90.91</v>
      </c>
      <c r="BH7" s="38">
        <v>81.92</v>
      </c>
      <c r="BI7" s="38">
        <v>74.069999999999993</v>
      </c>
      <c r="BJ7" s="38">
        <v>536.9</v>
      </c>
      <c r="BK7" s="38">
        <v>495.43</v>
      </c>
      <c r="BL7" s="38">
        <v>488.5</v>
      </c>
      <c r="BM7" s="38">
        <v>485.75</v>
      </c>
      <c r="BN7" s="38">
        <v>516.34</v>
      </c>
      <c r="BO7" s="38">
        <v>274.27</v>
      </c>
      <c r="BP7" s="38">
        <v>81.59</v>
      </c>
      <c r="BQ7" s="38">
        <v>113.23</v>
      </c>
      <c r="BR7" s="38">
        <v>97.56</v>
      </c>
      <c r="BS7" s="38">
        <v>99.99</v>
      </c>
      <c r="BT7" s="38">
        <v>91.14</v>
      </c>
      <c r="BU7" s="38">
        <v>80.010000000000005</v>
      </c>
      <c r="BV7" s="38">
        <v>81.900000000000006</v>
      </c>
      <c r="BW7" s="38">
        <v>82.42</v>
      </c>
      <c r="BX7" s="38">
        <v>83.59</v>
      </c>
      <c r="BY7" s="38">
        <v>83.27</v>
      </c>
      <c r="BZ7" s="38">
        <v>104.36</v>
      </c>
      <c r="CA7" s="38">
        <v>159.54</v>
      </c>
      <c r="CB7" s="38">
        <v>115.16</v>
      </c>
      <c r="CC7" s="38">
        <v>133.44999999999999</v>
      </c>
      <c r="CD7" s="38">
        <v>129.84</v>
      </c>
      <c r="CE7" s="38">
        <v>143.06</v>
      </c>
      <c r="CF7" s="38">
        <v>232.46</v>
      </c>
      <c r="CG7" s="38">
        <v>227.97</v>
      </c>
      <c r="CH7" s="38">
        <v>226.99</v>
      </c>
      <c r="CI7" s="38">
        <v>230.22</v>
      </c>
      <c r="CJ7" s="38">
        <v>228.81</v>
      </c>
      <c r="CK7" s="38">
        <v>165.71</v>
      </c>
      <c r="CL7" s="38">
        <v>38.590000000000003</v>
      </c>
      <c r="CM7" s="38">
        <v>37.57</v>
      </c>
      <c r="CN7" s="38">
        <v>37</v>
      </c>
      <c r="CO7" s="38">
        <v>36.869999999999997</v>
      </c>
      <c r="CP7" s="38">
        <v>34.99</v>
      </c>
      <c r="CQ7" s="38">
        <v>41.24</v>
      </c>
      <c r="CR7" s="38">
        <v>40.700000000000003</v>
      </c>
      <c r="CS7" s="38">
        <v>39.909999999999997</v>
      </c>
      <c r="CT7" s="38">
        <v>41.09</v>
      </c>
      <c r="CU7" s="38">
        <v>38.979999999999997</v>
      </c>
      <c r="CV7" s="38">
        <v>60.41</v>
      </c>
      <c r="CW7" s="38">
        <v>79.05</v>
      </c>
      <c r="CX7" s="38">
        <v>77.489999999999995</v>
      </c>
      <c r="CY7" s="38">
        <v>78.069999999999993</v>
      </c>
      <c r="CZ7" s="38">
        <v>77.58</v>
      </c>
      <c r="DA7" s="38">
        <v>80.540000000000006</v>
      </c>
      <c r="DB7" s="38">
        <v>74.900000000000006</v>
      </c>
      <c r="DC7" s="38">
        <v>74.61</v>
      </c>
      <c r="DD7" s="38">
        <v>75.62</v>
      </c>
      <c r="DE7" s="38">
        <v>75.91</v>
      </c>
      <c r="DF7" s="38">
        <v>75.010000000000005</v>
      </c>
      <c r="DG7" s="38">
        <v>89.93</v>
      </c>
      <c r="DH7" s="38">
        <v>56.5</v>
      </c>
      <c r="DI7" s="38">
        <v>58.69</v>
      </c>
      <c r="DJ7" s="38">
        <v>59.94</v>
      </c>
      <c r="DK7" s="38">
        <v>60.87</v>
      </c>
      <c r="DL7" s="38">
        <v>62.71</v>
      </c>
      <c r="DM7" s="38">
        <v>39.049999999999997</v>
      </c>
      <c r="DN7" s="38">
        <v>50.44</v>
      </c>
      <c r="DO7" s="38">
        <v>51.44</v>
      </c>
      <c r="DP7" s="38">
        <v>52.4</v>
      </c>
      <c r="DQ7" s="38">
        <v>51.89</v>
      </c>
      <c r="DR7" s="38">
        <v>48.12</v>
      </c>
      <c r="DS7" s="38">
        <v>0</v>
      </c>
      <c r="DT7" s="38">
        <v>0</v>
      </c>
      <c r="DU7" s="38">
        <v>0</v>
      </c>
      <c r="DV7" s="38">
        <v>0</v>
      </c>
      <c r="DW7" s="38">
        <v>0</v>
      </c>
      <c r="DX7" s="38">
        <v>8.18</v>
      </c>
      <c r="DY7" s="38">
        <v>9.64</v>
      </c>
      <c r="DZ7" s="38">
        <v>11.68</v>
      </c>
      <c r="EA7" s="38">
        <v>14.01</v>
      </c>
      <c r="EB7" s="38">
        <v>14.74</v>
      </c>
      <c r="EC7" s="38">
        <v>15.89</v>
      </c>
      <c r="ED7" s="38">
        <v>0.16</v>
      </c>
      <c r="EE7" s="38">
        <v>0.51</v>
      </c>
      <c r="EF7" s="38">
        <v>0.93</v>
      </c>
      <c r="EG7" s="38">
        <v>0.47</v>
      </c>
      <c r="EH7" s="38">
        <v>1.03</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2019-02-27T05:15:19Z</dcterms:created>
  <dcterms:modified xsi:type="dcterms:W3CDTF">2019-02-27T05:15:19Z</dcterms:modified>
</cp:coreProperties>
</file>