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自治振興課H24以降\自治振興課H24以降\05_市町村公営企業\03_公営企業決算統計\03 経営比較分析表\Ｈ30年度\04_水道等\03_市町村回答\07_智頭町\"/>
    </mc:Choice>
  </mc:AlternateContent>
  <workbookProtection workbookAlgorithmName="SHA-512" workbookHashValue="t8qFXY/Wxa8iKb8FsaeCk5mTc3Gk/NeUJYlHNWBN8dUrMG/Zqo+ORjcSaqrDBMQAgeNrEjQ2ohkpaGEWrwWbQQ==" workbookSaltValue="bPgvFegJHgm29l/XP5uF5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BB10" i="4"/>
  <c r="AL10" i="4"/>
  <c r="AD10" i="4"/>
  <c r="P10" i="4"/>
  <c r="B10" i="4"/>
  <c r="AT8" i="4"/>
  <c r="AD8" i="4"/>
  <c r="W8" i="4"/>
  <c r="I8" i="4"/>
  <c r="B8" i="4"/>
  <c r="B6" i="4"/>
  <c r="D10" i="5" l="1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<sst xmlns="http://schemas.openxmlformats.org/spreadsheetml/2006/main" count="240" uniqueCount="126">
  <si>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</si>
  <si>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</si>
  <si>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</si>
  <si>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</si>
  <si>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</si>
  <si>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</si>
  <si>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</si>
  <si>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</si>
  <si>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</si>
  <si>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</si>
  <si>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</si>
  <si>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</si>
  <si>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</si>
  <si>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</si>
  <si>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</si>
  <si>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</si>
  <si>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</si>
  <si>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</si>
  <si>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</si>
  <si>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</si>
  <si>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</si>
  <si>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</si>
  <si>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</si>
  <si>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</si>
  <si>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</si>
  <si>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</si>
  <si>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</si>
  <si>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</si>
  <si>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</si>
  <si>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</si>
  <si>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</si>
  <si>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</si>
  <si>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</si>
  <si>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</si>
  <si>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</si>
  <si>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</si>
  <si>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</si>
  <si>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</si>
  <si>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</si>
  <si>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</si>
  <si>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</si>
  <si>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</si>
  <si>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</si>
  <si>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</si>
  <si>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</si>
  <si>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</si>
  <si>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</si>
  <si>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</si>
  <si>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</si>
  <si>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</si>
  <si>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</si>
  <si>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</si>
  <si>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</si>
  <si>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</si>
  <si>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</si>
  <si>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</si>
  <si>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</si>
  <si>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</si>
  <si>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</si>
  <si>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</si>
  <si>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</si>
  <si>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</si>
  <si>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</si>
  <si>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</si>
  <si>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</si>
  <si>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</si>
  <si>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</si>
  <si>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</si>
  <si>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</si>
  <si>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</si>
  <si>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</si>
  <si>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</si>
  <si>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</si>
  <si>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</si>
  <si>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</si>
  <si>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</si>
  <si>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</si>
  <si>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</si>
  <si>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</si>
  <si>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</si>
  <si>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</si>
  <si>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</si>
  <si>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</si>
  <si>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</si>
  <si>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</si>
  <si>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</si>
  <si>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</si>
  <si>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</si>
  <si>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</si>
  <si>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</si>
  <si>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</si>
  <si>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</si>
  <si>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</si>
  <si>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</si>
  <si>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</si>
  <si>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</si>
  <si>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</si>
  <si>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</si>
  <si>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</si>
  <si>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</si>
  <si>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</si>
  <si>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</si>
  <si>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</si>
  <si>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</si>
  <si>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</si>
  <si>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</si>
  <si>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</si>
  <si>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</si>
  <si>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</si>
  <si>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</si>
  <si>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智頭町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</si>
  <si>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</si>
  <si>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</si>
  <si>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</si>
  <si>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</si>
  <si>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</si>
  <si>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</si>
  <si>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</si>
  <si>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</si>
  <si>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</si>
  <si>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</si>
  <si>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</si>
  <si>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</si>
  <si>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汚水処理費用に対して料金収入が少なく、経営は厳しい状況である。処理場建設後15年以上経過しており、今後の修繕費用も多くなると思われるので、適正な維持管理を行い、経営指標の推移に着目しながら健全な経営を目指していきたい。</t>
    <phoneticPr fontId="4"/>
  </si>
  <si>
    <t>収益的収支比率（①）は100％を大きく下回っており地方償還金が大きな負担となっている。
企業債残高対事業規模比率（④）は、農業集落排水事業の整備が完了しているため、現在は新たな投資がなく債務残高は減少傾向となっている。
経費回収率（⑤）は、例年と比較し低い数値となっており、100％を下回っている。今後も、費用の削減。経営の改善が必要である。
汚水処理原価（⑥）は、昨年より増加しており、類似団体と比較すると高い値である。
施設利用率（⑦）は、横ばいで類似団体と比較し低い値である。水洗化率（⑧）は、平均以下ではあるが昨年よりも増加しているので、今後も接続率向上に向けた取り組みに力を入れ、施設利用率を上げるようにしたい。</t>
    <rPh sb="0" eb="2">
      <t>シュウエキ</t>
    </rPh>
    <rPh sb="2" eb="3">
      <t>テキ</t>
    </rPh>
    <rPh sb="3" eb="5">
      <t>シュウシ</t>
    </rPh>
    <rPh sb="5" eb="7">
      <t>ヒリツ</t>
    </rPh>
    <rPh sb="16" eb="17">
      <t>オオ</t>
    </rPh>
    <rPh sb="19" eb="21">
      <t>シタマワ</t>
    </rPh>
    <rPh sb="25" eb="27">
      <t>チホウ</t>
    </rPh>
    <rPh sb="27" eb="30">
      <t>ショウカンキン</t>
    </rPh>
    <rPh sb="31" eb="32">
      <t>オオ</t>
    </rPh>
    <rPh sb="34" eb="36">
      <t>フタン</t>
    </rPh>
    <rPh sb="45" eb="47">
      <t>キギョウ</t>
    </rPh>
    <rPh sb="47" eb="48">
      <t>サイ</t>
    </rPh>
    <rPh sb="48" eb="50">
      <t>ザンダカ</t>
    </rPh>
    <rPh sb="50" eb="51">
      <t>タイ</t>
    </rPh>
    <rPh sb="51" eb="53">
      <t>ジギョウ</t>
    </rPh>
    <rPh sb="53" eb="55">
      <t>キボ</t>
    </rPh>
    <rPh sb="55" eb="57">
      <t>ヒリツ</t>
    </rPh>
    <rPh sb="62" eb="64">
      <t>ノウギョウ</t>
    </rPh>
    <rPh sb="64" eb="66">
      <t>シュウラク</t>
    </rPh>
    <rPh sb="66" eb="68">
      <t>ハイスイ</t>
    </rPh>
    <rPh sb="68" eb="70">
      <t>ジギョウ</t>
    </rPh>
    <rPh sb="71" eb="73">
      <t>セイビ</t>
    </rPh>
    <rPh sb="74" eb="76">
      <t>カンリョウ</t>
    </rPh>
    <rPh sb="83" eb="85">
      <t>ゲンザイ</t>
    </rPh>
    <rPh sb="86" eb="87">
      <t>アラ</t>
    </rPh>
    <rPh sb="89" eb="91">
      <t>トウシ</t>
    </rPh>
    <rPh sb="94" eb="96">
      <t>サイム</t>
    </rPh>
    <rPh sb="96" eb="98">
      <t>ザンダカ</t>
    </rPh>
    <rPh sb="99" eb="101">
      <t>ゲンショウ</t>
    </rPh>
    <rPh sb="101" eb="103">
      <t>ケイコウ</t>
    </rPh>
    <rPh sb="112" eb="114">
      <t>ケイヒ</t>
    </rPh>
    <rPh sb="114" eb="116">
      <t>カイシュウ</t>
    </rPh>
    <rPh sb="116" eb="117">
      <t>リツ</t>
    </rPh>
    <rPh sb="122" eb="124">
      <t>レイネン</t>
    </rPh>
    <rPh sb="125" eb="127">
      <t>ヒカク</t>
    </rPh>
    <rPh sb="128" eb="129">
      <t>ヒク</t>
    </rPh>
    <rPh sb="130" eb="132">
      <t>スウチ</t>
    </rPh>
    <rPh sb="144" eb="146">
      <t>シタマワ</t>
    </rPh>
    <rPh sb="151" eb="153">
      <t>コンゴ</t>
    </rPh>
    <rPh sb="155" eb="157">
      <t>ヒヨウ</t>
    </rPh>
    <rPh sb="158" eb="160">
      <t>サクゲン</t>
    </rPh>
    <rPh sb="161" eb="163">
      <t>ケイエイ</t>
    </rPh>
    <rPh sb="164" eb="166">
      <t>カイゼン</t>
    </rPh>
    <rPh sb="167" eb="169">
      <t>ヒツヨウ</t>
    </rPh>
    <rPh sb="175" eb="177">
      <t>オスイ</t>
    </rPh>
    <rPh sb="177" eb="179">
      <t>ショリ</t>
    </rPh>
    <rPh sb="179" eb="181">
      <t>ゲンカ</t>
    </rPh>
    <rPh sb="186" eb="188">
      <t>サクネン</t>
    </rPh>
    <rPh sb="190" eb="192">
      <t>ゾウカ</t>
    </rPh>
    <rPh sb="197" eb="199">
      <t>ルイジ</t>
    </rPh>
    <rPh sb="199" eb="201">
      <t>ダンタイ</t>
    </rPh>
    <rPh sb="202" eb="204">
      <t>ヒカク</t>
    </rPh>
    <rPh sb="207" eb="208">
      <t>タカ</t>
    </rPh>
    <rPh sb="209" eb="210">
      <t>アタイ</t>
    </rPh>
    <rPh sb="216" eb="218">
      <t>シセツ</t>
    </rPh>
    <rPh sb="218" eb="221">
      <t>リヨウリツ</t>
    </rPh>
    <rPh sb="226" eb="227">
      <t>ヨコ</t>
    </rPh>
    <rPh sb="230" eb="232">
      <t>ルイジ</t>
    </rPh>
    <rPh sb="232" eb="234">
      <t>ダンタイ</t>
    </rPh>
    <rPh sb="235" eb="237">
      <t>ヒカク</t>
    </rPh>
    <rPh sb="238" eb="239">
      <t>ヒク</t>
    </rPh>
    <rPh sb="240" eb="241">
      <t>アタイ</t>
    </rPh>
    <rPh sb="245" eb="248">
      <t>スイセンカ</t>
    </rPh>
    <rPh sb="248" eb="249">
      <t>リツ</t>
    </rPh>
    <rPh sb="254" eb="256">
      <t>ヘイキン</t>
    </rPh>
    <rPh sb="256" eb="258">
      <t>イカ</t>
    </rPh>
    <rPh sb="263" eb="265">
      <t>サクネン</t>
    </rPh>
    <rPh sb="268" eb="270">
      <t>ゾウカ</t>
    </rPh>
    <rPh sb="277" eb="279">
      <t>コンゴ</t>
    </rPh>
    <rPh sb="280" eb="282">
      <t>セツゾク</t>
    </rPh>
    <rPh sb="282" eb="283">
      <t>リツ</t>
    </rPh>
    <rPh sb="283" eb="285">
      <t>コウジョウ</t>
    </rPh>
    <rPh sb="286" eb="287">
      <t>ム</t>
    </rPh>
    <rPh sb="289" eb="290">
      <t>ト</t>
    </rPh>
    <rPh sb="291" eb="292">
      <t>ク</t>
    </rPh>
    <rPh sb="294" eb="295">
      <t>チカラ</t>
    </rPh>
    <rPh sb="296" eb="297">
      <t>イ</t>
    </rPh>
    <rPh sb="299" eb="301">
      <t>シセツ</t>
    </rPh>
    <rPh sb="301" eb="304">
      <t>リヨウリツ</t>
    </rPh>
    <rPh sb="305" eb="306">
      <t>ア</t>
    </rPh>
    <phoneticPr fontId="4"/>
  </si>
  <si>
    <t>　平成9年に供用を開始しており、処理区によっては平成29年で供用開始から20年となる。
　管渠については、耐用年数に達しておらず緊急的に更新する必要性が無いため、管渠改善率は低い数字で推移している。今後は耐用年数を考慮しながら、計画的な長寿命化事業を行なう必要がある。</t>
    <rPh sb="1" eb="3">
      <t>ヘイセイ</t>
    </rPh>
    <rPh sb="4" eb="5">
      <t>ネン</t>
    </rPh>
    <rPh sb="6" eb="8">
      <t>キョウヨウ</t>
    </rPh>
    <rPh sb="9" eb="11">
      <t>カイシ</t>
    </rPh>
    <rPh sb="16" eb="18">
      <t>ショリ</t>
    </rPh>
    <rPh sb="18" eb="19">
      <t>ク</t>
    </rPh>
    <rPh sb="24" eb="26">
      <t>ヘイセイ</t>
    </rPh>
    <rPh sb="28" eb="29">
      <t>ネン</t>
    </rPh>
    <rPh sb="30" eb="32">
      <t>キョウヨウ</t>
    </rPh>
    <rPh sb="32" eb="34">
      <t>カイシ</t>
    </rPh>
    <rPh sb="38" eb="39">
      <t>ネン</t>
    </rPh>
    <rPh sb="45" eb="46">
      <t>カン</t>
    </rPh>
    <rPh sb="46" eb="47">
      <t>キョ</t>
    </rPh>
    <rPh sb="53" eb="55">
      <t>タイヨウ</t>
    </rPh>
    <rPh sb="55" eb="57">
      <t>ネンスウ</t>
    </rPh>
    <rPh sb="58" eb="59">
      <t>タッ</t>
    </rPh>
    <rPh sb="64" eb="67">
      <t>キンキュウテキ</t>
    </rPh>
    <rPh sb="68" eb="70">
      <t>コウシン</t>
    </rPh>
    <rPh sb="72" eb="74">
      <t>ヒツヨウ</t>
    </rPh>
    <rPh sb="74" eb="75">
      <t>セイ</t>
    </rPh>
    <rPh sb="76" eb="77">
      <t>ナ</t>
    </rPh>
    <rPh sb="81" eb="82">
      <t>カン</t>
    </rPh>
    <rPh sb="82" eb="83">
      <t>キョ</t>
    </rPh>
    <rPh sb="83" eb="85">
      <t>カイゼン</t>
    </rPh>
    <rPh sb="85" eb="86">
      <t>リツ</t>
    </rPh>
    <rPh sb="87" eb="88">
      <t>ヒク</t>
    </rPh>
    <rPh sb="89" eb="91">
      <t>スウジ</t>
    </rPh>
    <rPh sb="92" eb="94">
      <t>スイイ</t>
    </rPh>
    <rPh sb="99" eb="101">
      <t>コンゴ</t>
    </rPh>
    <rPh sb="102" eb="104">
      <t>タイヨウ</t>
    </rPh>
    <rPh sb="104" eb="106">
      <t>ネンスウ</t>
    </rPh>
    <rPh sb="107" eb="109">
      <t>コウリョ</t>
    </rPh>
    <rPh sb="114" eb="117">
      <t>ケイカクテキ</t>
    </rPh>
    <rPh sb="118" eb="119">
      <t>チョウ</t>
    </rPh>
    <rPh sb="119" eb="122">
      <t>ジュミョウカ</t>
    </rPh>
    <rPh sb="122" eb="124">
      <t>ジギョウ</t>
    </rPh>
    <rPh sb="125" eb="126">
      <t>オコ</t>
    </rPh>
    <rPh sb="128" eb="130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</si>
</sst>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11-4845-BCEC-F2C9082DD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129576"/>
        <c:axId val="306128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11-4845-BCEC-F2C9082DD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129576"/>
        <c:axId val="306128400"/>
      </c:lineChart>
      <c:dateAx>
        <c:axId val="306129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6128400"/>
        <c:crosses val="autoZero"/>
        <c:auto val="1"/>
        <c:lblOffset val="100"/>
        <c:baseTimeUnit val="years"/>
      </c:dateAx>
      <c:valAx>
        <c:axId val="306128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6129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50.83</c:v>
                </c:pt>
                <c:pt idx="1">
                  <c:v>42.62</c:v>
                </c:pt>
                <c:pt idx="2">
                  <c:v>42.73</c:v>
                </c:pt>
                <c:pt idx="3">
                  <c:v>43.17</c:v>
                </c:pt>
                <c:pt idx="4">
                  <c:v>44.22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34-4F62-952B-D89033477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792680"/>
        <c:axId val="307793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53.78</c:v>
                </c:pt>
                <c:pt idx="1">
                  <c:v>53.24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C34-4F62-952B-D89033477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792680"/>
        <c:axId val="307793072"/>
      </c:lineChart>
      <c:dateAx>
        <c:axId val="307792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793072"/>
        <c:crosses val="autoZero"/>
        <c:auto val="1"/>
        <c:lblOffset val="100"/>
        <c:baseTimeUnit val="years"/>
      </c:dateAx>
      <c:valAx>
        <c:axId val="307793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7792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85.09</c:v>
                </c:pt>
                <c:pt idx="1">
                  <c:v>74.06</c:v>
                </c:pt>
                <c:pt idx="2">
                  <c:v>75.88</c:v>
                </c:pt>
                <c:pt idx="3">
                  <c:v>76.88</c:v>
                </c:pt>
                <c:pt idx="4">
                  <c:v>78.94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8E-44F2-AAF5-2426F0611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945480"/>
        <c:axId val="306947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84.06</c:v>
                </c:pt>
                <c:pt idx="1">
                  <c:v>84.07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8E-44F2-AAF5-2426F0611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945480"/>
        <c:axId val="306947440"/>
      </c:lineChart>
      <c:dateAx>
        <c:axId val="306945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6947440"/>
        <c:crosses val="autoZero"/>
        <c:auto val="1"/>
        <c:lblOffset val="100"/>
        <c:baseTimeUnit val="years"/>
      </c:dateAx>
      <c:valAx>
        <c:axId val="306947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6945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33.33</c:v>
                </c:pt>
                <c:pt idx="1">
                  <c:v>33.75</c:v>
                </c:pt>
                <c:pt idx="2">
                  <c:v>34.159999999999997</c:v>
                </c:pt>
                <c:pt idx="3">
                  <c:v>62.12</c:v>
                </c:pt>
                <c:pt idx="4">
                  <c:v>75.44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6A-41BC-9298-F74F84505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129968"/>
        <c:axId val="306944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6A-41BC-9298-F74F84505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129968"/>
        <c:axId val="306944696"/>
      </c:lineChart>
      <c:dateAx>
        <c:axId val="306129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6944696"/>
        <c:crosses val="autoZero"/>
        <c:auto val="1"/>
        <c:lblOffset val="100"/>
        <c:baseTimeUnit val="years"/>
      </c:dateAx>
      <c:valAx>
        <c:axId val="306944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6129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B0-481E-BC75-2349C8FD5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948616"/>
        <c:axId val="306949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B0-481E-BC75-2349C8FD5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948616"/>
        <c:axId val="306949400"/>
      </c:lineChart>
      <c:dateAx>
        <c:axId val="306948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6949400"/>
        <c:crosses val="autoZero"/>
        <c:auto val="1"/>
        <c:lblOffset val="100"/>
        <c:baseTimeUnit val="years"/>
      </c:dateAx>
      <c:valAx>
        <c:axId val="306949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6948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1E-4171-908C-09A7AFF32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944304"/>
        <c:axId val="306950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1E-4171-908C-09A7AFF32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944304"/>
        <c:axId val="306950968"/>
      </c:lineChart>
      <c:dateAx>
        <c:axId val="306944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6950968"/>
        <c:crosses val="autoZero"/>
        <c:auto val="1"/>
        <c:lblOffset val="100"/>
        <c:baseTimeUnit val="years"/>
      </c:dateAx>
      <c:valAx>
        <c:axId val="306950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6944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BD-4BA2-A97B-BC5485D33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950576"/>
        <c:axId val="30694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BD-4BA2-A97B-BC5485D33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950576"/>
        <c:axId val="306949008"/>
      </c:lineChart>
      <c:dateAx>
        <c:axId val="30695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6949008"/>
        <c:crosses val="autoZero"/>
        <c:auto val="1"/>
        <c:lblOffset val="100"/>
        <c:baseTimeUnit val="years"/>
      </c:dateAx>
      <c:valAx>
        <c:axId val="30694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695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AE-4819-A6D8-0B9F7F91D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792288"/>
        <c:axId val="30779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AE-4819-A6D8-0B9F7F91D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792288"/>
        <c:axId val="307794640"/>
      </c:lineChart>
      <c:dateAx>
        <c:axId val="30779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794640"/>
        <c:crosses val="autoZero"/>
        <c:auto val="1"/>
        <c:lblOffset val="100"/>
        <c:baseTimeUnit val="years"/>
      </c:dateAx>
      <c:valAx>
        <c:axId val="30779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779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4661.2299999999996</c:v>
                </c:pt>
                <c:pt idx="1">
                  <c:v>4035.01</c:v>
                </c:pt>
                <c:pt idx="2">
                  <c:v>2170.14</c:v>
                </c:pt>
                <c:pt idx="3">
                  <c:v>464.97</c:v>
                </c:pt>
                <c:pt idx="4">
                  <c:v>430.75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6C-4D93-8098-388F25123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793856"/>
        <c:axId val="307798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1126.77</c:v>
                </c:pt>
                <c:pt idx="1">
                  <c:v>1044.8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6C-4D93-8098-388F25123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793856"/>
        <c:axId val="307798168"/>
      </c:lineChart>
      <c:dateAx>
        <c:axId val="30779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798168"/>
        <c:crosses val="autoZero"/>
        <c:auto val="1"/>
        <c:lblOffset val="100"/>
        <c:baseTimeUnit val="years"/>
      </c:dateAx>
      <c:valAx>
        <c:axId val="307798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779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21.33</c:v>
                </c:pt>
                <c:pt idx="1">
                  <c:v>51.97</c:v>
                </c:pt>
                <c:pt idx="2">
                  <c:v>42.88</c:v>
                </c:pt>
                <c:pt idx="3">
                  <c:v>69.72</c:v>
                </c:pt>
                <c:pt idx="4">
                  <c:v>41.04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E1-4F6B-A11D-8289539DE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798952"/>
        <c:axId val="307796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50.9</c:v>
                </c:pt>
                <c:pt idx="1">
                  <c:v>50.82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E1-4F6B-A11D-8289539DE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798952"/>
        <c:axId val="307796208"/>
      </c:lineChart>
      <c:dateAx>
        <c:axId val="307798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796208"/>
        <c:crosses val="autoZero"/>
        <c:auto val="1"/>
        <c:lblOffset val="100"/>
        <c:baseTimeUnit val="years"/>
      </c:dateAx>
      <c:valAx>
        <c:axId val="307796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7798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806.25</c:v>
                </c:pt>
                <c:pt idx="1">
                  <c:v>336.34</c:v>
                </c:pt>
                <c:pt idx="2">
                  <c:v>403.06</c:v>
                </c:pt>
                <c:pt idx="3">
                  <c:v>267.89</c:v>
                </c:pt>
                <c:pt idx="4">
                  <c:v>408.03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2A-460E-9762-A6B46369A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797776"/>
        <c:axId val="307798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293.27</c:v>
                </c:pt>
                <c:pt idx="1">
                  <c:v>300.52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2A-460E-9762-A6B46369A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797776"/>
        <c:axId val="307798560"/>
      </c:lineChart>
      <c:dateAx>
        <c:axId val="307797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798560"/>
        <c:crosses val="autoZero"/>
        <c:auto val="1"/>
        <c:lblOffset val="100"/>
        <c:baseTimeUnit val="years"/>
      </c:dateAx>
      <c:valAx>
        <c:axId val="307798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7797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0" zoomScaleNormal="80" workbookViewId="0">
      <selection activeCell="BL64" sqref="BL64:BZ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鳥取県　智頭町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農業集落排水</v>
      </c>
      <c r="Q8" s="47"/>
      <c r="R8" s="47"/>
      <c r="S8" s="47"/>
      <c r="T8" s="47"/>
      <c r="U8" s="47"/>
      <c r="V8" s="47"/>
      <c r="W8" s="47" t="str">
        <f>データ!L6</f>
        <v>F2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7267</v>
      </c>
      <c r="AM8" s="49"/>
      <c r="AN8" s="49"/>
      <c r="AO8" s="49"/>
      <c r="AP8" s="49"/>
      <c r="AQ8" s="49"/>
      <c r="AR8" s="49"/>
      <c r="AS8" s="49"/>
      <c r="AT8" s="44">
        <f>データ!T6</f>
        <v>224.7</v>
      </c>
      <c r="AU8" s="44"/>
      <c r="AV8" s="44"/>
      <c r="AW8" s="44"/>
      <c r="AX8" s="44"/>
      <c r="AY8" s="44"/>
      <c r="AZ8" s="44"/>
      <c r="BA8" s="44"/>
      <c r="BB8" s="44">
        <f>データ!U6</f>
        <v>32.340000000000003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44.74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4320</v>
      </c>
      <c r="AE10" s="49"/>
      <c r="AF10" s="49"/>
      <c r="AG10" s="49"/>
      <c r="AH10" s="49"/>
      <c r="AI10" s="49"/>
      <c r="AJ10" s="49"/>
      <c r="AK10" s="2"/>
      <c r="AL10" s="49">
        <f>データ!V6</f>
        <v>3201</v>
      </c>
      <c r="AM10" s="49"/>
      <c r="AN10" s="49"/>
      <c r="AO10" s="49"/>
      <c r="AP10" s="49"/>
      <c r="AQ10" s="49"/>
      <c r="AR10" s="49"/>
      <c r="AS10" s="49"/>
      <c r="AT10" s="44">
        <f>データ!W6</f>
        <v>5.2</v>
      </c>
      <c r="AU10" s="44"/>
      <c r="AV10" s="44"/>
      <c r="AW10" s="44"/>
      <c r="AX10" s="44"/>
      <c r="AY10" s="44"/>
      <c r="AZ10" s="44"/>
      <c r="BA10" s="44"/>
      <c r="BB10" s="44">
        <f>データ!X6</f>
        <v>615.58000000000004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124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125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123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56</v>
      </c>
      <c r="N86" s="25" t="s">
        <v>55</v>
      </c>
      <c r="O86" s="25" t="str">
        <f>データ!EO6</f>
        <v>【0.11】</v>
      </c>
    </row>
  </sheetData>
  <sheetProtection algorithmName="SHA-512" hashValue="tbwRLgkkUdF5xovlRYc5C1LfsLvwN2awqULzakV6N62OGOT2WJs7qPAWD747BBoSqb7/0QmTb794NZ3I/oGcKg==" saltValue="uZZwjbivkNQm6jgat004Zw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313289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鳥取県　智頭町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44.74</v>
      </c>
      <c r="Q6" s="33">
        <f t="shared" si="3"/>
        <v>100</v>
      </c>
      <c r="R6" s="33">
        <f t="shared" si="3"/>
        <v>4320</v>
      </c>
      <c r="S6" s="33">
        <f t="shared" si="3"/>
        <v>7267</v>
      </c>
      <c r="T6" s="33">
        <f t="shared" si="3"/>
        <v>224.7</v>
      </c>
      <c r="U6" s="33">
        <f t="shared" si="3"/>
        <v>32.340000000000003</v>
      </c>
      <c r="V6" s="33">
        <f t="shared" si="3"/>
        <v>3201</v>
      </c>
      <c r="W6" s="33">
        <f t="shared" si="3"/>
        <v>5.2</v>
      </c>
      <c r="X6" s="33">
        <f t="shared" si="3"/>
        <v>615.58000000000004</v>
      </c>
      <c r="Y6" s="34">
        <f>IF(Y7="",NA(),Y7)</f>
        <v>33.33</v>
      </c>
      <c r="Z6" s="34">
        <f t="shared" ref="Z6:AH6" si="4">IF(Z7="",NA(),Z7)</f>
        <v>33.75</v>
      </c>
      <c r="AA6" s="34">
        <f t="shared" si="4"/>
        <v>34.159999999999997</v>
      </c>
      <c r="AB6" s="34">
        <f t="shared" si="4"/>
        <v>62.12</v>
      </c>
      <c r="AC6" s="34">
        <f t="shared" si="4"/>
        <v>75.44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4661.2299999999996</v>
      </c>
      <c r="BG6" s="34">
        <f t="shared" ref="BG6:BO6" si="7">IF(BG7="",NA(),BG7)</f>
        <v>4035.01</v>
      </c>
      <c r="BH6" s="34">
        <f t="shared" si="7"/>
        <v>2170.14</v>
      </c>
      <c r="BI6" s="34">
        <f t="shared" si="7"/>
        <v>464.97</v>
      </c>
      <c r="BJ6" s="34">
        <f t="shared" si="7"/>
        <v>430.75</v>
      </c>
      <c r="BK6" s="34">
        <f t="shared" si="7"/>
        <v>1126.77</v>
      </c>
      <c r="BL6" s="34">
        <f t="shared" si="7"/>
        <v>1044.8</v>
      </c>
      <c r="BM6" s="34">
        <f t="shared" si="7"/>
        <v>1081.8</v>
      </c>
      <c r="BN6" s="34">
        <f t="shared" si="7"/>
        <v>974.93</v>
      </c>
      <c r="BO6" s="34">
        <f t="shared" si="7"/>
        <v>855.8</v>
      </c>
      <c r="BP6" s="33" t="str">
        <f>IF(BP7="","",IF(BP7="-","【-】","【"&amp;SUBSTITUTE(TEXT(BP7,"#,##0.00"),"-","△")&amp;"】"))</f>
        <v>【814.89】</v>
      </c>
      <c r="BQ6" s="34">
        <f>IF(BQ7="",NA(),BQ7)</f>
        <v>21.33</v>
      </c>
      <c r="BR6" s="34">
        <f t="shared" ref="BR6:BZ6" si="8">IF(BR7="",NA(),BR7)</f>
        <v>51.97</v>
      </c>
      <c r="BS6" s="34">
        <f t="shared" si="8"/>
        <v>42.88</v>
      </c>
      <c r="BT6" s="34">
        <f t="shared" si="8"/>
        <v>69.72</v>
      </c>
      <c r="BU6" s="34">
        <f t="shared" si="8"/>
        <v>41.04</v>
      </c>
      <c r="BV6" s="34">
        <f t="shared" si="8"/>
        <v>50.9</v>
      </c>
      <c r="BW6" s="34">
        <f t="shared" si="8"/>
        <v>50.82</v>
      </c>
      <c r="BX6" s="34">
        <f t="shared" si="8"/>
        <v>52.19</v>
      </c>
      <c r="BY6" s="34">
        <f t="shared" si="8"/>
        <v>55.32</v>
      </c>
      <c r="BZ6" s="34">
        <f t="shared" si="8"/>
        <v>59.8</v>
      </c>
      <c r="CA6" s="33" t="str">
        <f>IF(CA7="","",IF(CA7="-","【-】","【"&amp;SUBSTITUTE(TEXT(CA7,"#,##0.00"),"-","△")&amp;"】"))</f>
        <v>【60.64】</v>
      </c>
      <c r="CB6" s="34">
        <f>IF(CB7="",NA(),CB7)</f>
        <v>806.25</v>
      </c>
      <c r="CC6" s="34">
        <f t="shared" ref="CC6:CK6" si="9">IF(CC7="",NA(),CC7)</f>
        <v>336.34</v>
      </c>
      <c r="CD6" s="34">
        <f t="shared" si="9"/>
        <v>403.06</v>
      </c>
      <c r="CE6" s="34">
        <f t="shared" si="9"/>
        <v>267.89</v>
      </c>
      <c r="CF6" s="34">
        <f t="shared" si="9"/>
        <v>408.03</v>
      </c>
      <c r="CG6" s="34">
        <f t="shared" si="9"/>
        <v>293.27</v>
      </c>
      <c r="CH6" s="34">
        <f t="shared" si="9"/>
        <v>300.52</v>
      </c>
      <c r="CI6" s="34">
        <f t="shared" si="9"/>
        <v>296.14</v>
      </c>
      <c r="CJ6" s="34">
        <f t="shared" si="9"/>
        <v>283.17</v>
      </c>
      <c r="CK6" s="34">
        <f t="shared" si="9"/>
        <v>263.76</v>
      </c>
      <c r="CL6" s="33" t="str">
        <f>IF(CL7="","",IF(CL7="-","【-】","【"&amp;SUBSTITUTE(TEXT(CL7,"#,##0.00"),"-","△")&amp;"】"))</f>
        <v>【255.52】</v>
      </c>
      <c r="CM6" s="34">
        <f>IF(CM7="",NA(),CM7)</f>
        <v>50.83</v>
      </c>
      <c r="CN6" s="34">
        <f t="shared" ref="CN6:CV6" si="10">IF(CN7="",NA(),CN7)</f>
        <v>42.62</v>
      </c>
      <c r="CO6" s="34">
        <f t="shared" si="10"/>
        <v>42.73</v>
      </c>
      <c r="CP6" s="34">
        <f t="shared" si="10"/>
        <v>43.17</v>
      </c>
      <c r="CQ6" s="34">
        <f t="shared" si="10"/>
        <v>44.22</v>
      </c>
      <c r="CR6" s="34">
        <f t="shared" si="10"/>
        <v>53.78</v>
      </c>
      <c r="CS6" s="34">
        <f t="shared" si="10"/>
        <v>53.24</v>
      </c>
      <c r="CT6" s="34">
        <f t="shared" si="10"/>
        <v>52.31</v>
      </c>
      <c r="CU6" s="34">
        <f t="shared" si="10"/>
        <v>60.65</v>
      </c>
      <c r="CV6" s="34">
        <f t="shared" si="10"/>
        <v>51.75</v>
      </c>
      <c r="CW6" s="33" t="str">
        <f>IF(CW7="","",IF(CW7="-","【-】","【"&amp;SUBSTITUTE(TEXT(CW7,"#,##0.00"),"-","△")&amp;"】"))</f>
        <v>【52.49】</v>
      </c>
      <c r="CX6" s="34">
        <f>IF(CX7="",NA(),CX7)</f>
        <v>85.09</v>
      </c>
      <c r="CY6" s="34">
        <f t="shared" ref="CY6:DG6" si="11">IF(CY7="",NA(),CY7)</f>
        <v>74.06</v>
      </c>
      <c r="CZ6" s="34">
        <f t="shared" si="11"/>
        <v>75.88</v>
      </c>
      <c r="DA6" s="34">
        <f t="shared" si="11"/>
        <v>76.88</v>
      </c>
      <c r="DB6" s="34">
        <f t="shared" si="11"/>
        <v>78.94</v>
      </c>
      <c r="DC6" s="34">
        <f t="shared" si="11"/>
        <v>84.06</v>
      </c>
      <c r="DD6" s="34">
        <f t="shared" si="11"/>
        <v>84.07</v>
      </c>
      <c r="DE6" s="34">
        <f t="shared" si="11"/>
        <v>84.32</v>
      </c>
      <c r="DF6" s="34">
        <f t="shared" si="11"/>
        <v>84.58</v>
      </c>
      <c r="DG6" s="34">
        <f t="shared" si="11"/>
        <v>84.84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0.03</v>
      </c>
      <c r="EK6" s="34">
        <f t="shared" si="14"/>
        <v>0.02</v>
      </c>
      <c r="EL6" s="34">
        <f t="shared" si="14"/>
        <v>0.01</v>
      </c>
      <c r="EM6" s="34">
        <f t="shared" si="14"/>
        <v>2.0499999999999998</v>
      </c>
      <c r="EN6" s="34">
        <f t="shared" si="14"/>
        <v>0.01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313289</v>
      </c>
      <c r="D7" s="36">
        <v>47</v>
      </c>
      <c r="E7" s="36">
        <v>17</v>
      </c>
      <c r="F7" s="36">
        <v>5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44.74</v>
      </c>
      <c r="Q7" s="37">
        <v>100</v>
      </c>
      <c r="R7" s="37">
        <v>4320</v>
      </c>
      <c r="S7" s="37">
        <v>7267</v>
      </c>
      <c r="T7" s="37">
        <v>224.7</v>
      </c>
      <c r="U7" s="37">
        <v>32.340000000000003</v>
      </c>
      <c r="V7" s="37">
        <v>3201</v>
      </c>
      <c r="W7" s="37">
        <v>5.2</v>
      </c>
      <c r="X7" s="37">
        <v>615.58000000000004</v>
      </c>
      <c r="Y7" s="37">
        <v>33.33</v>
      </c>
      <c r="Z7" s="37">
        <v>33.75</v>
      </c>
      <c r="AA7" s="37">
        <v>34.159999999999997</v>
      </c>
      <c r="AB7" s="37">
        <v>62.12</v>
      </c>
      <c r="AC7" s="37">
        <v>75.44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4661.2299999999996</v>
      </c>
      <c r="BG7" s="37">
        <v>4035.01</v>
      </c>
      <c r="BH7" s="37">
        <v>2170.14</v>
      </c>
      <c r="BI7" s="37">
        <v>464.97</v>
      </c>
      <c r="BJ7" s="37">
        <v>430.75</v>
      </c>
      <c r="BK7" s="37">
        <v>1126.77</v>
      </c>
      <c r="BL7" s="37">
        <v>1044.8</v>
      </c>
      <c r="BM7" s="37">
        <v>1081.8</v>
      </c>
      <c r="BN7" s="37">
        <v>974.93</v>
      </c>
      <c r="BO7" s="37">
        <v>855.8</v>
      </c>
      <c r="BP7" s="37">
        <v>814.89</v>
      </c>
      <c r="BQ7" s="37">
        <v>21.33</v>
      </c>
      <c r="BR7" s="37">
        <v>51.97</v>
      </c>
      <c r="BS7" s="37">
        <v>42.88</v>
      </c>
      <c r="BT7" s="37">
        <v>69.72</v>
      </c>
      <c r="BU7" s="37">
        <v>41.04</v>
      </c>
      <c r="BV7" s="37">
        <v>50.9</v>
      </c>
      <c r="BW7" s="37">
        <v>50.82</v>
      </c>
      <c r="BX7" s="37">
        <v>52.19</v>
      </c>
      <c r="BY7" s="37">
        <v>55.32</v>
      </c>
      <c r="BZ7" s="37">
        <v>59.8</v>
      </c>
      <c r="CA7" s="37">
        <v>60.64</v>
      </c>
      <c r="CB7" s="37">
        <v>806.25</v>
      </c>
      <c r="CC7" s="37">
        <v>336.34</v>
      </c>
      <c r="CD7" s="37">
        <v>403.06</v>
      </c>
      <c r="CE7" s="37">
        <v>267.89</v>
      </c>
      <c r="CF7" s="37">
        <v>408.03</v>
      </c>
      <c r="CG7" s="37">
        <v>293.27</v>
      </c>
      <c r="CH7" s="37">
        <v>300.52</v>
      </c>
      <c r="CI7" s="37">
        <v>296.14</v>
      </c>
      <c r="CJ7" s="37">
        <v>283.17</v>
      </c>
      <c r="CK7" s="37">
        <v>263.76</v>
      </c>
      <c r="CL7" s="37">
        <v>255.52</v>
      </c>
      <c r="CM7" s="37">
        <v>50.83</v>
      </c>
      <c r="CN7" s="37">
        <v>42.62</v>
      </c>
      <c r="CO7" s="37">
        <v>42.73</v>
      </c>
      <c r="CP7" s="37">
        <v>43.17</v>
      </c>
      <c r="CQ7" s="37">
        <v>44.22</v>
      </c>
      <c r="CR7" s="37">
        <v>53.78</v>
      </c>
      <c r="CS7" s="37">
        <v>53.24</v>
      </c>
      <c r="CT7" s="37">
        <v>52.31</v>
      </c>
      <c r="CU7" s="37">
        <v>60.65</v>
      </c>
      <c r="CV7" s="37">
        <v>51.75</v>
      </c>
      <c r="CW7" s="37">
        <v>52.49</v>
      </c>
      <c r="CX7" s="37">
        <v>85.09</v>
      </c>
      <c r="CY7" s="37">
        <v>74.06</v>
      </c>
      <c r="CZ7" s="37">
        <v>75.88</v>
      </c>
      <c r="DA7" s="37">
        <v>76.88</v>
      </c>
      <c r="DB7" s="37">
        <v>78.94</v>
      </c>
      <c r="DC7" s="37">
        <v>84.06</v>
      </c>
      <c r="DD7" s="37">
        <v>84.07</v>
      </c>
      <c r="DE7" s="37">
        <v>84.32</v>
      </c>
      <c r="DF7" s="37">
        <v>84.58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0.03</v>
      </c>
      <c r="EK7" s="37">
        <v>0.02</v>
      </c>
      <c r="EL7" s="37">
        <v>0.01</v>
      </c>
      <c r="EM7" s="37">
        <v>2.0499999999999998</v>
      </c>
      <c r="EN7" s="37">
        <v>0.01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鳥取県庁</cp:lastModifiedBy>
  <dcterms:modified xsi:type="dcterms:W3CDTF">2019-02-27T05:07:02Z</dcterms:modified>
</cp:coreProperties>
</file>