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user\Desktop\公営企業\H30\Fw 【131（木）〆切】公営企業事業に係る「経営比較分析表」の作成について\03.提出\"/>
    </mc:Choice>
  </mc:AlternateContent>
  <workbookProtection workbookAlgorithmName="SHA-512" workbookHashValue="vooTFhLiX4qjetGZRE3O31y1vpc728PwbnDT6vdOtMajG9bIqLbnQ6A+sEXOMKpQaSzaDMiMDd800iIbu73fGQ==" workbookSaltValue="VobJd91OTG6EPTIczBBth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<sst xmlns="http://schemas.openxmlformats.org/spreadsheetml/2006/main" count="240" uniqueCount="125">
  <si>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</si>
  <si>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</si>
  <si>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</si>
  <si>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</si>
  <si>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</si>
  <si>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</si>
  <si>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</si>
  <si>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</si>
  <si>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</si>
  <si>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</si>
  <si>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</si>
  <si>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</si>
  <si>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</si>
  <si>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</si>
  <si>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</si>
  <si>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</si>
  <si>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</si>
  <si>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</si>
  <si>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</si>
  <si>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</si>
  <si>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</si>
  <si>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</si>
  <si>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</si>
  <si>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</si>
  <si>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</si>
  <si>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</si>
  <si>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</si>
  <si>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</si>
  <si>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</si>
  <si>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</si>
  <si>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</si>
  <si>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</si>
  <si>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</si>
  <si>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</si>
  <si>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</si>
  <si>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</si>
  <si>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</si>
  <si>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</si>
  <si>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</si>
  <si>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</si>
  <si>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</si>
  <si>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</si>
  <si>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</si>
  <si>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</si>
  <si>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</si>
  <si>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</si>
  <si>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</si>
  <si>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</si>
  <si>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</si>
  <si>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</si>
  <si>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</si>
  <si>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</si>
  <si>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</si>
  <si>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</si>
  <si>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</si>
  <si>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</si>
  <si>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</si>
  <si>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</si>
  <si>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</si>
  <si>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</si>
  <si>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</si>
  <si>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</si>
  <si>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</si>
  <si>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</si>
  <si>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</si>
  <si>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</si>
  <si>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</si>
  <si>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</si>
  <si>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</si>
  <si>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</si>
  <si>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</si>
  <si>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</si>
  <si>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</si>
  <si>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</si>
  <si>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</si>
  <si>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</si>
  <si>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</si>
  <si>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</si>
  <si>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</si>
  <si>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</si>
  <si>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</si>
  <si>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</si>
  <si>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</si>
  <si>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</si>
  <si>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</si>
  <si>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</si>
  <si>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</si>
  <si>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</si>
  <si>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</si>
  <si>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</si>
  <si>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</si>
  <si>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</si>
  <si>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</si>
  <si>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</si>
  <si>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</si>
  <si>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</si>
  <si>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</si>
  <si>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</si>
  <si>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</si>
  <si>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</si>
  <si>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</si>
  <si>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</si>
  <si>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</si>
  <si>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</si>
  <si>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</si>
  <si>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</si>
  <si>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</si>
  <si>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</si>
  <si>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</si>
  <si>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</si>
  <si>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</si>
  <si>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</si>
  <si>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</si>
  <si>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</si>
  <si>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</si>
  <si>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</si>
  <si>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</si>
  <si>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</si>
  <si>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</si>
  <si>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</si>
  <si>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</si>
  <si>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</si>
  <si>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③管渠改善率（％）は0％となっており、今後老朽化が進行する場合は更新の検討を行う必要がある。</t>
    <phoneticPr fontId="4"/>
  </si>
  <si>
    <t>　今後老朽化の進行に伴い、設備更新等による維持管理費の増加が予測されるため、適正な経営のあり方について検討していく必要がある。</t>
    <phoneticPr fontId="4"/>
  </si>
  <si>
    <t>　①収益的収支比率（％）は94.58％となっており、単年度の収支が赤字である。
　しかしながら、平成28年度決算に経費の入力区分の見直しを行ったことにより平成27年度以前と比較した場合には経営改善傾向が見られるようになっている。
　④企業債残高対事業規模比率（％）は1,867.93％となっており、前年度と比較すると減少傾向となっている。
　⑤経費回収率（％）は80.49％となっており、使用料で回収すべき経費を全て使用料で賄えておらず、適正な使用料収入の確保及び汚水処理費の削減が必要である。
　⑥汚水処理原価（円）は195.01円と類似団体と比較すると低い数値を示しているが、今後も注視していく必要がある。
　⑦施設利用率（％）は41.16％と類似団体と比較すると低い数値を示しており、適切な施設規模を維持する必要がある。
　⑧水洗化率（％）は92.42％となっており、水洗化率向上の取組が必要である。</t>
    <rPh sb="77" eb="79">
      <t>ヘイセイ</t>
    </rPh>
    <rPh sb="81" eb="83">
      <t>ネンド</t>
    </rPh>
    <rPh sb="83" eb="85">
      <t>イゼン</t>
    </rPh>
    <rPh sb="149" eb="152">
      <t>ゼンネンド</t>
    </rPh>
    <rPh sb="153" eb="155">
      <t>ヒカク</t>
    </rPh>
    <rPh sb="158" eb="160">
      <t>ゲンショウ</t>
    </rPh>
    <rPh sb="160" eb="1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</si>
</sst>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B1-4F5C-B401-159BA6D0687C}"/>
            </c:ext>
          </c:extLst>
        </c:ser>
        <c:dLbls>
          <c:showLegendKey val="0"/>
          <c:showVal val="0"/>
          <c:showCatName val="0"/>
          <c:showSerName val="0"/>
          <c:showPercent val="0"/>
          <c:showBubbleSize val="0"/>
        </c:dLbls>
        <c:gapWidth val="150"/>
        <c:axId val="248281696"/>
        <c:axId val="16515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CB1-4F5C-B401-159BA6D0687C}"/>
            </c:ext>
          </c:extLst>
        </c:ser>
        <c:dLbls>
          <c:showLegendKey val="0"/>
          <c:showVal val="0"/>
          <c:showCatName val="0"/>
          <c:showSerName val="0"/>
          <c:showPercent val="0"/>
          <c:showBubbleSize val="0"/>
        </c:dLbls>
        <c:marker val="1"/>
        <c:smooth val="0"/>
        <c:axId val="248281696"/>
        <c:axId val="165152648"/>
      </c:lineChart>
      <c:dateAx>
        <c:axId val="248281696"/>
        <c:scaling>
          <c:orientation val="minMax"/>
        </c:scaling>
        <c:delete val="1"/>
        <c:axPos val="b"/>
        <c:numFmt formatCode="ge" sourceLinked="1"/>
        <c:majorTickMark val="none"/>
        <c:minorTickMark val="none"/>
        <c:tickLblPos val="none"/>
        <c:crossAx val="165152648"/>
        <c:crosses val="autoZero"/>
        <c:auto val="1"/>
        <c:lblOffset val="100"/>
        <c:baseTimeUnit val="years"/>
      </c:dateAx>
      <c:valAx>
        <c:axId val="1651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37.369999999999997</c:v>
                </c:pt>
                <c:pt idx="1">
                  <c:v>38.89</c:v>
                </c:pt>
                <c:pt idx="2">
                  <c:v>33.33</c:v>
                </c:pt>
                <c:pt idx="3">
                  <c:v>37.630000000000003</c:v>
                </c:pt>
                <c:pt idx="4">
                  <c:v>41.16</c:v>
                </c:pt>
              </c:numCache>
            </c:numRef>
          </c:val>
          <c:extLst xmlns:c16r2="http://schemas.microsoft.com/office/drawing/2015/06/chart">
            <c:ext xmlns:c16="http://schemas.microsoft.com/office/drawing/2014/chart" uri="{C3380CC4-5D6E-409C-BE32-E72D297353CC}">
              <c16:uniqueId val="{00000000-51BC-4A2B-89AF-D696C05AA7F5}"/>
            </c:ext>
          </c:extLst>
        </c:ser>
        <c:dLbls>
          <c:showLegendKey val="0"/>
          <c:showVal val="0"/>
          <c:showCatName val="0"/>
          <c:showSerName val="0"/>
          <c:showPercent val="0"/>
          <c:showBubbleSize val="0"/>
        </c:dLbls>
        <c:gapWidth val="150"/>
        <c:axId val="249347912"/>
        <c:axId val="2493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1BC-4A2B-89AF-D696C05AA7F5}"/>
            </c:ext>
          </c:extLst>
        </c:ser>
        <c:dLbls>
          <c:showLegendKey val="0"/>
          <c:showVal val="0"/>
          <c:showCatName val="0"/>
          <c:showSerName val="0"/>
          <c:showPercent val="0"/>
          <c:showBubbleSize val="0"/>
        </c:dLbls>
        <c:marker val="1"/>
        <c:smooth val="0"/>
        <c:axId val="249347912"/>
        <c:axId val="249345952"/>
      </c:lineChart>
      <c:dateAx>
        <c:axId val="249347912"/>
        <c:scaling>
          <c:orientation val="minMax"/>
        </c:scaling>
        <c:delete val="1"/>
        <c:axPos val="b"/>
        <c:numFmt formatCode="ge" sourceLinked="1"/>
        <c:majorTickMark val="none"/>
        <c:minorTickMark val="none"/>
        <c:tickLblPos val="none"/>
        <c:crossAx val="249345952"/>
        <c:crosses val="autoZero"/>
        <c:auto val="1"/>
        <c:lblOffset val="100"/>
        <c:baseTimeUnit val="years"/>
      </c:dateAx>
      <c:valAx>
        <c:axId val="2493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86.81</c:v>
                </c:pt>
                <c:pt idx="1">
                  <c:v>81.94</c:v>
                </c:pt>
                <c:pt idx="2">
                  <c:v>89.1</c:v>
                </c:pt>
                <c:pt idx="3">
                  <c:v>92.56</c:v>
                </c:pt>
                <c:pt idx="4">
                  <c:v>92.42</c:v>
                </c:pt>
              </c:numCache>
            </c:numRef>
          </c:val>
          <c:extLst xmlns:c16r2="http://schemas.microsoft.com/office/drawing/2015/06/chart">
            <c:ext xmlns:c16="http://schemas.microsoft.com/office/drawing/2014/chart" uri="{C3380CC4-5D6E-409C-BE32-E72D297353CC}">
              <c16:uniqueId val="{00000000-295A-4CF9-B2B3-EC64F9FDCD10}"/>
            </c:ext>
          </c:extLst>
        </c:ser>
        <c:dLbls>
          <c:showLegendKey val="0"/>
          <c:showVal val="0"/>
          <c:showCatName val="0"/>
          <c:showSerName val="0"/>
          <c:showPercent val="0"/>
          <c:showBubbleSize val="0"/>
        </c:dLbls>
        <c:gapWidth val="150"/>
        <c:axId val="249348304"/>
        <c:axId val="24934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95A-4CF9-B2B3-EC64F9FDCD10}"/>
            </c:ext>
          </c:extLst>
        </c:ser>
        <c:dLbls>
          <c:showLegendKey val="0"/>
          <c:showVal val="0"/>
          <c:showCatName val="0"/>
          <c:showSerName val="0"/>
          <c:showPercent val="0"/>
          <c:showBubbleSize val="0"/>
        </c:dLbls>
        <c:marker val="1"/>
        <c:smooth val="0"/>
        <c:axId val="249348304"/>
        <c:axId val="249348696"/>
      </c:lineChart>
      <c:dateAx>
        <c:axId val="249348304"/>
        <c:scaling>
          <c:orientation val="minMax"/>
        </c:scaling>
        <c:delete val="1"/>
        <c:axPos val="b"/>
        <c:numFmt formatCode="ge" sourceLinked="1"/>
        <c:majorTickMark val="none"/>
        <c:minorTickMark val="none"/>
        <c:tickLblPos val="none"/>
        <c:crossAx val="249348696"/>
        <c:crosses val="autoZero"/>
        <c:auto val="1"/>
        <c:lblOffset val="100"/>
        <c:baseTimeUnit val="years"/>
      </c:dateAx>
      <c:valAx>
        <c:axId val="24934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27.94</c:v>
                </c:pt>
                <c:pt idx="1">
                  <c:v>28.09</c:v>
                </c:pt>
                <c:pt idx="2">
                  <c:v>29.68</c:v>
                </c:pt>
                <c:pt idx="3">
                  <c:v>95.39</c:v>
                </c:pt>
                <c:pt idx="4">
                  <c:v>94.58</c:v>
                </c:pt>
              </c:numCache>
            </c:numRef>
          </c:val>
          <c:extLst xmlns:c16r2="http://schemas.microsoft.com/office/drawing/2015/06/chart">
            <c:ext xmlns:c16="http://schemas.microsoft.com/office/drawing/2014/chart" uri="{C3380CC4-5D6E-409C-BE32-E72D297353CC}">
              <c16:uniqueId val="{00000000-C543-4A0F-A893-EB0FAD8E25CB}"/>
            </c:ext>
          </c:extLst>
        </c:ser>
        <c:dLbls>
          <c:showLegendKey val="0"/>
          <c:showVal val="0"/>
          <c:showCatName val="0"/>
          <c:showSerName val="0"/>
          <c:showPercent val="0"/>
          <c:showBubbleSize val="0"/>
        </c:dLbls>
        <c:gapWidth val="150"/>
        <c:axId val="165152256"/>
        <c:axId val="16515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43-4A0F-A893-EB0FAD8E25CB}"/>
            </c:ext>
          </c:extLst>
        </c:ser>
        <c:dLbls>
          <c:showLegendKey val="0"/>
          <c:showVal val="0"/>
          <c:showCatName val="0"/>
          <c:showSerName val="0"/>
          <c:showPercent val="0"/>
          <c:showBubbleSize val="0"/>
        </c:dLbls>
        <c:marker val="1"/>
        <c:smooth val="0"/>
        <c:axId val="165152256"/>
        <c:axId val="165153432"/>
      </c:lineChart>
      <c:dateAx>
        <c:axId val="165152256"/>
        <c:scaling>
          <c:orientation val="minMax"/>
        </c:scaling>
        <c:delete val="1"/>
        <c:axPos val="b"/>
        <c:numFmt formatCode="ge" sourceLinked="1"/>
        <c:majorTickMark val="none"/>
        <c:minorTickMark val="none"/>
        <c:tickLblPos val="none"/>
        <c:crossAx val="165153432"/>
        <c:crosses val="autoZero"/>
        <c:auto val="1"/>
        <c:lblOffset val="100"/>
        <c:baseTimeUnit val="years"/>
      </c:dateAx>
      <c:valAx>
        <c:axId val="16515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1-420E-80F5-0B4A200DA250}"/>
            </c:ext>
          </c:extLst>
        </c:ser>
        <c:dLbls>
          <c:showLegendKey val="0"/>
          <c:showVal val="0"/>
          <c:showCatName val="0"/>
          <c:showSerName val="0"/>
          <c:showPercent val="0"/>
          <c:showBubbleSize val="0"/>
        </c:dLbls>
        <c:gapWidth val="150"/>
        <c:axId val="165155000"/>
        <c:axId val="165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1-420E-80F5-0B4A200DA250}"/>
            </c:ext>
          </c:extLst>
        </c:ser>
        <c:dLbls>
          <c:showLegendKey val="0"/>
          <c:showVal val="0"/>
          <c:showCatName val="0"/>
          <c:showSerName val="0"/>
          <c:showPercent val="0"/>
          <c:showBubbleSize val="0"/>
        </c:dLbls>
        <c:marker val="1"/>
        <c:smooth val="0"/>
        <c:axId val="165155000"/>
        <c:axId val="165155392"/>
      </c:lineChart>
      <c:dateAx>
        <c:axId val="165155000"/>
        <c:scaling>
          <c:orientation val="minMax"/>
        </c:scaling>
        <c:delete val="1"/>
        <c:axPos val="b"/>
        <c:numFmt formatCode="ge" sourceLinked="1"/>
        <c:majorTickMark val="none"/>
        <c:minorTickMark val="none"/>
        <c:tickLblPos val="none"/>
        <c:crossAx val="165155392"/>
        <c:crosses val="autoZero"/>
        <c:auto val="1"/>
        <c:lblOffset val="100"/>
        <c:baseTimeUnit val="years"/>
      </c:dateAx>
      <c:valAx>
        <c:axId val="165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11-4504-9A5B-70BE3A3C4FC0}"/>
            </c:ext>
          </c:extLst>
        </c:ser>
        <c:dLbls>
          <c:showLegendKey val="0"/>
          <c:showVal val="0"/>
          <c:showCatName val="0"/>
          <c:showSerName val="0"/>
          <c:showPercent val="0"/>
          <c:showBubbleSize val="0"/>
        </c:dLbls>
        <c:gapWidth val="150"/>
        <c:axId val="248629720"/>
        <c:axId val="2486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11-4504-9A5B-70BE3A3C4FC0}"/>
            </c:ext>
          </c:extLst>
        </c:ser>
        <c:dLbls>
          <c:showLegendKey val="0"/>
          <c:showVal val="0"/>
          <c:showCatName val="0"/>
          <c:showSerName val="0"/>
          <c:showPercent val="0"/>
          <c:showBubbleSize val="0"/>
        </c:dLbls>
        <c:marker val="1"/>
        <c:smooth val="0"/>
        <c:axId val="248629720"/>
        <c:axId val="248623840"/>
      </c:lineChart>
      <c:dateAx>
        <c:axId val="248629720"/>
        <c:scaling>
          <c:orientation val="minMax"/>
        </c:scaling>
        <c:delete val="1"/>
        <c:axPos val="b"/>
        <c:numFmt formatCode="ge" sourceLinked="1"/>
        <c:majorTickMark val="none"/>
        <c:minorTickMark val="none"/>
        <c:tickLblPos val="none"/>
        <c:crossAx val="248623840"/>
        <c:crosses val="autoZero"/>
        <c:auto val="1"/>
        <c:lblOffset val="100"/>
        <c:baseTimeUnit val="years"/>
      </c:dateAx>
      <c:valAx>
        <c:axId val="2486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B3-4200-B4AB-1FD0A5ED1F17}"/>
            </c:ext>
          </c:extLst>
        </c:ser>
        <c:dLbls>
          <c:showLegendKey val="0"/>
          <c:showVal val="0"/>
          <c:showCatName val="0"/>
          <c:showSerName val="0"/>
          <c:showPercent val="0"/>
          <c:showBubbleSize val="0"/>
        </c:dLbls>
        <c:gapWidth val="150"/>
        <c:axId val="248627760"/>
        <c:axId val="24862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B3-4200-B4AB-1FD0A5ED1F17}"/>
            </c:ext>
          </c:extLst>
        </c:ser>
        <c:dLbls>
          <c:showLegendKey val="0"/>
          <c:showVal val="0"/>
          <c:showCatName val="0"/>
          <c:showSerName val="0"/>
          <c:showPercent val="0"/>
          <c:showBubbleSize val="0"/>
        </c:dLbls>
        <c:marker val="1"/>
        <c:smooth val="0"/>
        <c:axId val="248627760"/>
        <c:axId val="248623448"/>
      </c:lineChart>
      <c:dateAx>
        <c:axId val="248627760"/>
        <c:scaling>
          <c:orientation val="minMax"/>
        </c:scaling>
        <c:delete val="1"/>
        <c:axPos val="b"/>
        <c:numFmt formatCode="ge" sourceLinked="1"/>
        <c:majorTickMark val="none"/>
        <c:minorTickMark val="none"/>
        <c:tickLblPos val="none"/>
        <c:crossAx val="248623448"/>
        <c:crosses val="autoZero"/>
        <c:auto val="1"/>
        <c:lblOffset val="100"/>
        <c:baseTimeUnit val="years"/>
      </c:dateAx>
      <c:valAx>
        <c:axId val="2486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73-47BC-9611-AA02BB51B208}"/>
            </c:ext>
          </c:extLst>
        </c:ser>
        <c:dLbls>
          <c:showLegendKey val="0"/>
          <c:showVal val="0"/>
          <c:showCatName val="0"/>
          <c:showSerName val="0"/>
          <c:showPercent val="0"/>
          <c:showBubbleSize val="0"/>
        </c:dLbls>
        <c:gapWidth val="150"/>
        <c:axId val="248626976"/>
        <c:axId val="2486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73-47BC-9611-AA02BB51B208}"/>
            </c:ext>
          </c:extLst>
        </c:ser>
        <c:dLbls>
          <c:showLegendKey val="0"/>
          <c:showVal val="0"/>
          <c:showCatName val="0"/>
          <c:showSerName val="0"/>
          <c:showPercent val="0"/>
          <c:showBubbleSize val="0"/>
        </c:dLbls>
        <c:marker val="1"/>
        <c:smooth val="0"/>
        <c:axId val="248626976"/>
        <c:axId val="248628544"/>
      </c:lineChart>
      <c:dateAx>
        <c:axId val="248626976"/>
        <c:scaling>
          <c:orientation val="minMax"/>
        </c:scaling>
        <c:delete val="1"/>
        <c:axPos val="b"/>
        <c:numFmt formatCode="ge" sourceLinked="1"/>
        <c:majorTickMark val="none"/>
        <c:minorTickMark val="none"/>
        <c:tickLblPos val="none"/>
        <c:crossAx val="248628544"/>
        <c:crosses val="autoZero"/>
        <c:auto val="1"/>
        <c:lblOffset val="100"/>
        <c:baseTimeUnit val="years"/>
      </c:dateAx>
      <c:valAx>
        <c:axId val="248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1923.32</c:v>
                </c:pt>
                <c:pt idx="1">
                  <c:v>1785.38</c:v>
                </c:pt>
                <c:pt idx="2" formatCode="#,##0.00;&quot;△&quot;#,##0.00">
                  <c:v>0</c:v>
                </c:pt>
                <c:pt idx="3">
                  <c:v>2042.18</c:v>
                </c:pt>
                <c:pt idx="4">
                  <c:v>1867.93</c:v>
                </c:pt>
              </c:numCache>
            </c:numRef>
          </c:val>
          <c:extLst xmlns:c16r2="http://schemas.microsoft.com/office/drawing/2015/06/chart">
            <c:ext xmlns:c16="http://schemas.microsoft.com/office/drawing/2014/chart" uri="{C3380CC4-5D6E-409C-BE32-E72D297353CC}">
              <c16:uniqueId val="{00000000-6F18-4DBF-8F3C-FC00899DD130}"/>
            </c:ext>
          </c:extLst>
        </c:ser>
        <c:dLbls>
          <c:showLegendKey val="0"/>
          <c:showVal val="0"/>
          <c:showCatName val="0"/>
          <c:showSerName val="0"/>
          <c:showPercent val="0"/>
          <c:showBubbleSize val="0"/>
        </c:dLbls>
        <c:gapWidth val="150"/>
        <c:axId val="248630112"/>
        <c:axId val="24862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F18-4DBF-8F3C-FC00899DD130}"/>
            </c:ext>
          </c:extLst>
        </c:ser>
        <c:dLbls>
          <c:showLegendKey val="0"/>
          <c:showVal val="0"/>
          <c:showCatName val="0"/>
          <c:showSerName val="0"/>
          <c:showPercent val="0"/>
          <c:showBubbleSize val="0"/>
        </c:dLbls>
        <c:marker val="1"/>
        <c:smooth val="0"/>
        <c:axId val="248630112"/>
        <c:axId val="248625800"/>
      </c:lineChart>
      <c:dateAx>
        <c:axId val="248630112"/>
        <c:scaling>
          <c:orientation val="minMax"/>
        </c:scaling>
        <c:delete val="1"/>
        <c:axPos val="b"/>
        <c:numFmt formatCode="ge" sourceLinked="1"/>
        <c:majorTickMark val="none"/>
        <c:minorTickMark val="none"/>
        <c:tickLblPos val="none"/>
        <c:crossAx val="248625800"/>
        <c:crosses val="autoZero"/>
        <c:auto val="1"/>
        <c:lblOffset val="100"/>
        <c:baseTimeUnit val="years"/>
      </c:dateAx>
      <c:valAx>
        <c:axId val="24862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110.22</c:v>
                </c:pt>
                <c:pt idx="1">
                  <c:v>95.68</c:v>
                </c:pt>
                <c:pt idx="2">
                  <c:v>92.11</c:v>
                </c:pt>
                <c:pt idx="3">
                  <c:v>82.67</c:v>
                </c:pt>
                <c:pt idx="4">
                  <c:v>80.489999999999995</c:v>
                </c:pt>
              </c:numCache>
            </c:numRef>
          </c:val>
          <c:extLst xmlns:c16r2="http://schemas.microsoft.com/office/drawing/2015/06/chart">
            <c:ext xmlns:c16="http://schemas.microsoft.com/office/drawing/2014/chart" uri="{C3380CC4-5D6E-409C-BE32-E72D297353CC}">
              <c16:uniqueId val="{00000000-9594-4B56-8FE6-E82CA953E2D4}"/>
            </c:ext>
          </c:extLst>
        </c:ser>
        <c:dLbls>
          <c:showLegendKey val="0"/>
          <c:showVal val="0"/>
          <c:showCatName val="0"/>
          <c:showSerName val="0"/>
          <c:showPercent val="0"/>
          <c:showBubbleSize val="0"/>
        </c:dLbls>
        <c:gapWidth val="150"/>
        <c:axId val="248626192"/>
        <c:axId val="24862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594-4B56-8FE6-E82CA953E2D4}"/>
            </c:ext>
          </c:extLst>
        </c:ser>
        <c:dLbls>
          <c:showLegendKey val="0"/>
          <c:showVal val="0"/>
          <c:showCatName val="0"/>
          <c:showSerName val="0"/>
          <c:showPercent val="0"/>
          <c:showBubbleSize val="0"/>
        </c:dLbls>
        <c:marker val="1"/>
        <c:smooth val="0"/>
        <c:axId val="248626192"/>
        <c:axId val="248626584"/>
      </c:lineChart>
      <c:dateAx>
        <c:axId val="248626192"/>
        <c:scaling>
          <c:orientation val="minMax"/>
        </c:scaling>
        <c:delete val="1"/>
        <c:axPos val="b"/>
        <c:numFmt formatCode="ge" sourceLinked="1"/>
        <c:majorTickMark val="none"/>
        <c:minorTickMark val="none"/>
        <c:tickLblPos val="none"/>
        <c:crossAx val="248626584"/>
        <c:crosses val="autoZero"/>
        <c:auto val="1"/>
        <c:lblOffset val="100"/>
        <c:baseTimeUnit val="years"/>
      </c:dateAx>
      <c:valAx>
        <c:axId val="24862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154.9</c:v>
                </c:pt>
                <c:pt idx="1">
                  <c:v>176.82</c:v>
                </c:pt>
                <c:pt idx="2">
                  <c:v>185.47</c:v>
                </c:pt>
                <c:pt idx="3">
                  <c:v>205.42</c:v>
                </c:pt>
                <c:pt idx="4">
                  <c:v>195.01</c:v>
                </c:pt>
              </c:numCache>
            </c:numRef>
          </c:val>
          <c:extLst xmlns:c16r2="http://schemas.microsoft.com/office/drawing/2015/06/chart">
            <c:ext xmlns:c16="http://schemas.microsoft.com/office/drawing/2014/chart" uri="{C3380CC4-5D6E-409C-BE32-E72D297353CC}">
              <c16:uniqueId val="{00000000-3046-467B-B524-C231D8A012BB}"/>
            </c:ext>
          </c:extLst>
        </c:ser>
        <c:dLbls>
          <c:showLegendKey val="0"/>
          <c:showVal val="0"/>
          <c:showCatName val="0"/>
          <c:showSerName val="0"/>
          <c:showPercent val="0"/>
          <c:showBubbleSize val="0"/>
        </c:dLbls>
        <c:gapWidth val="150"/>
        <c:axId val="249344384"/>
        <c:axId val="2493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046-467B-B524-C231D8A012BB}"/>
            </c:ext>
          </c:extLst>
        </c:ser>
        <c:dLbls>
          <c:showLegendKey val="0"/>
          <c:showVal val="0"/>
          <c:showCatName val="0"/>
          <c:showSerName val="0"/>
          <c:showPercent val="0"/>
          <c:showBubbleSize val="0"/>
        </c:dLbls>
        <c:marker val="1"/>
        <c:smooth val="0"/>
        <c:axId val="249344384"/>
        <c:axId val="249344776"/>
      </c:lineChart>
      <c:dateAx>
        <c:axId val="249344384"/>
        <c:scaling>
          <c:orientation val="minMax"/>
        </c:scaling>
        <c:delete val="1"/>
        <c:axPos val="b"/>
        <c:numFmt formatCode="ge" sourceLinked="1"/>
        <c:majorTickMark val="none"/>
        <c:minorTickMark val="none"/>
        <c:tickLblPos val="none"/>
        <c:crossAx val="249344776"/>
        <c:crosses val="autoZero"/>
        <c:auto val="1"/>
        <c:lblOffset val="100"/>
        <c:baseTimeUnit val="years"/>
      </c:dateAx>
      <c:valAx>
        <c:axId val="24934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若桜町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3345</v>
      </c>
      <c r="AM8" s="49"/>
      <c r="AN8" s="49"/>
      <c r="AO8" s="49"/>
      <c r="AP8" s="49"/>
      <c r="AQ8" s="49"/>
      <c r="AR8" s="49"/>
      <c r="AS8" s="49"/>
      <c r="AT8" s="44">
        <f>データ!T6</f>
        <v>199.18</v>
      </c>
      <c r="AU8" s="44"/>
      <c r="AV8" s="44"/>
      <c r="AW8" s="44"/>
      <c r="AX8" s="44"/>
      <c r="AY8" s="44"/>
      <c r="AZ8" s="44"/>
      <c r="BA8" s="44"/>
      <c r="BB8" s="44">
        <f>データ!U6</f>
        <v>16.79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15.98</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528</v>
      </c>
      <c r="AM10" s="49"/>
      <c r="AN10" s="49"/>
      <c r="AO10" s="49"/>
      <c r="AP10" s="49"/>
      <c r="AQ10" s="49"/>
      <c r="AR10" s="49"/>
      <c r="AS10" s="49"/>
      <c r="AT10" s="44">
        <f>データ!W6</f>
        <v>0.84</v>
      </c>
      <c r="AU10" s="44"/>
      <c r="AV10" s="44"/>
      <c r="AW10" s="44"/>
      <c r="AX10" s="44"/>
      <c r="AY10" s="44"/>
      <c r="AZ10" s="44"/>
      <c r="BA10" s="44"/>
      <c r="BB10" s="44">
        <f>データ!X6</f>
        <v>628.57000000000005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26DGFZAPJ/ClRS2cBXEijLacT3sDqH2/yU3B9nvMsL5W3ZXxZ6cBC2T/X0RkTaWPSsRqqDgacI8zTJICqbpBiA==" saltValue="XcEt5je5543I4NR2i+B6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313254</v>
      </c>
      <c r="D6" s="32">
        <f t="shared" si="3"/>
        <v>47</v>
      </c>
      <c r="E6" s="32">
        <f t="shared" si="3"/>
        <v>17</v>
      </c>
      <c r="F6" s="32">
        <f t="shared" si="3"/>
        <v>5</v>
      </c>
      <c r="G6" s="32">
        <f t="shared" si="3"/>
        <v>0</v>
      </c>
      <c r="H6" s="32" t="str">
        <f t="shared" si="3"/>
        <v>鳥取県　若桜町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15.98</v>
      </c>
      <c r="Q6" s="33">
        <f t="shared" si="3"/>
        <v>100</v>
      </c>
      <c r="R6" s="33">
        <f t="shared" si="3"/>
        <v>3780</v>
      </c>
      <c r="S6" s="33">
        <f t="shared" si="3"/>
        <v>3345</v>
      </c>
      <c r="T6" s="33">
        <f t="shared" si="3"/>
        <v>199.18</v>
      </c>
      <c r="U6" s="33">
        <f t="shared" si="3"/>
        <v>16.79</v>
      </c>
      <c r="V6" s="33">
        <f t="shared" si="3"/>
        <v>528</v>
      </c>
      <c r="W6" s="33">
        <f t="shared" si="3"/>
        <v>0.84</v>
      </c>
      <c r="X6" s="33">
        <f t="shared" si="3"/>
        <v>628.57000000000005</v>
      </c>
      <c r="Y6" s="34">
        <f>IF(Y7="",NA(),Y7)</f>
        <v>27.94</v>
      </c>
      <c r="Z6" s="34">
        <f t="shared" ref="Z6:AH6" si="4">IF(Z7="",NA(),Z7)</f>
        <v>28.09</v>
      </c>
      <c r="AA6" s="34">
        <f t="shared" si="4"/>
        <v>29.68</v>
      </c>
      <c r="AB6" s="34">
        <f t="shared" si="4"/>
        <v>95.39</v>
      </c>
      <c r="AC6" s="34">
        <f t="shared" si="4"/>
        <v>94.58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1923.32</v>
      </c>
      <c r="BG6" s="34">
        <f t="shared" ref="BG6:BO6" si="7">IF(BG7="",NA(),BG7)</f>
        <v>1785.38</v>
      </c>
      <c r="BH6" s="33">
        <f t="shared" si="7"/>
        <v>0</v>
      </c>
      <c r="BI6" s="34">
        <f t="shared" si="7"/>
        <v>2042.18</v>
      </c>
      <c r="BJ6" s="34">
        <f t="shared" si="7"/>
        <v>1867.93</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110.22</v>
      </c>
      <c r="BR6" s="34">
        <f t="shared" ref="BR6:BZ6" si="8">IF(BR7="",NA(),BR7)</f>
        <v>95.68</v>
      </c>
      <c r="BS6" s="34">
        <f t="shared" si="8"/>
        <v>92.11</v>
      </c>
      <c r="BT6" s="34">
        <f t="shared" si="8"/>
        <v>82.67</v>
      </c>
      <c r="BU6" s="34">
        <f t="shared" si="8"/>
        <v>80.489999999999995</v>
      </c>
      <c r="BV6" s="34">
        <f t="shared" si="8"/>
        <v>41.04</v>
      </c>
      <c r="BW6" s="34">
        <f t="shared" si="8"/>
        <v>50.82</v>
      </c>
      <c r="BX6" s="34">
        <f t="shared" si="8"/>
        <v>52.19</v>
      </c>
      <c r="BY6" s="34">
        <f t="shared" si="8"/>
        <v>55.32</v>
      </c>
      <c r="BZ6" s="34">
        <f t="shared" si="8"/>
        <v>59.8</v>
      </c>
      <c r="CA6" s="33" t="str">
        <f>IF(CA7="","",IF(CA7="-","【-】","【"&amp;SUBSTITUTE(TEXT(CA7,"#,##0.00"),"-","△")&amp;"】"))</f>
        <v>【60.64】</v>
      </c>
      <c r="CB6" s="34">
        <f>IF(CB7="",NA(),CB7)</f>
        <v>154.9</v>
      </c>
      <c r="CC6" s="34">
        <f t="shared" ref="CC6:CK6" si="9">IF(CC7="",NA(),CC7)</f>
        <v>176.82</v>
      </c>
      <c r="CD6" s="34">
        <f t="shared" si="9"/>
        <v>185.47</v>
      </c>
      <c r="CE6" s="34">
        <f t="shared" si="9"/>
        <v>205.42</v>
      </c>
      <c r="CF6" s="34">
        <f t="shared" si="9"/>
        <v>195.01</v>
      </c>
      <c r="CG6" s="34">
        <f t="shared" si="9"/>
        <v>357.08</v>
      </c>
      <c r="CH6" s="34">
        <f t="shared" si="9"/>
        <v>300.52</v>
      </c>
      <c r="CI6" s="34">
        <f t="shared" si="9"/>
        <v>296.14</v>
      </c>
      <c r="CJ6" s="34">
        <f t="shared" si="9"/>
        <v>283.17</v>
      </c>
      <c r="CK6" s="34">
        <f t="shared" si="9"/>
        <v>263.76</v>
      </c>
      <c r="CL6" s="33" t="str">
        <f>IF(CL7="","",IF(CL7="-","【-】","【"&amp;SUBSTITUTE(TEXT(CL7,"#,##0.00"),"-","△")&amp;"】"))</f>
        <v>【255.52】</v>
      </c>
      <c r="CM6" s="34">
        <f>IF(CM7="",NA(),CM7)</f>
        <v>37.369999999999997</v>
      </c>
      <c r="CN6" s="34">
        <f t="shared" ref="CN6:CV6" si="10">IF(CN7="",NA(),CN7)</f>
        <v>38.89</v>
      </c>
      <c r="CO6" s="34">
        <f t="shared" si="10"/>
        <v>33.33</v>
      </c>
      <c r="CP6" s="34">
        <f t="shared" si="10"/>
        <v>37.630000000000003</v>
      </c>
      <c r="CQ6" s="34">
        <f t="shared" si="10"/>
        <v>41.16</v>
      </c>
      <c r="CR6" s="34">
        <f t="shared" si="10"/>
        <v>45.95</v>
      </c>
      <c r="CS6" s="34">
        <f t="shared" si="10"/>
        <v>53.24</v>
      </c>
      <c r="CT6" s="34">
        <f t="shared" si="10"/>
        <v>52.31</v>
      </c>
      <c r="CU6" s="34">
        <f t="shared" si="10"/>
        <v>60.65</v>
      </c>
      <c r="CV6" s="34">
        <f t="shared" si="10"/>
        <v>51.75</v>
      </c>
      <c r="CW6" s="33" t="str">
        <f>IF(CW7="","",IF(CW7="-","【-】","【"&amp;SUBSTITUTE(TEXT(CW7,"#,##0.00"),"-","△")&amp;"】"))</f>
        <v>【52.49】</v>
      </c>
      <c r="CX6" s="34">
        <f>IF(CX7="",NA(),CX7)</f>
        <v>86.81</v>
      </c>
      <c r="CY6" s="34">
        <f t="shared" ref="CY6:DG6" si="11">IF(CY7="",NA(),CY7)</f>
        <v>81.94</v>
      </c>
      <c r="CZ6" s="34">
        <f t="shared" si="11"/>
        <v>89.1</v>
      </c>
      <c r="DA6" s="34">
        <f t="shared" si="11"/>
        <v>92.56</v>
      </c>
      <c r="DB6" s="34">
        <f t="shared" si="11"/>
        <v>92.42</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313254</v>
      </c>
      <c r="D7" s="36">
        <v>47</v>
      </c>
      <c r="E7" s="36">
        <v>17</v>
      </c>
      <c r="F7" s="36">
        <v>5</v>
      </c>
      <c r="G7" s="36">
        <v>0</v>
      </c>
      <c r="H7" s="36" t="s">
        <v>109</v>
      </c>
      <c r="I7" s="36" t="s">
        <v>110</v>
      </c>
      <c r="J7" s="36" t="s">
        <v>111</v>
      </c>
      <c r="K7" s="36" t="s">
        <v>112</v>
      </c>
      <c r="L7" s="36" t="s">
        <v>113</v>
      </c>
      <c r="M7" s="36" t="s">
        <v>114</v>
      </c>
      <c r="N7" s="37" t="s">
        <v>115</v>
      </c>
      <c r="O7" s="37" t="s">
        <v>116</v>
      </c>
      <c r="P7" s="37">
        <v>15.98</v>
      </c>
      <c r="Q7" s="37">
        <v>100</v>
      </c>
      <c r="R7" s="37">
        <v>3780</v>
      </c>
      <c r="S7" s="37">
        <v>3345</v>
      </c>
      <c r="T7" s="37">
        <v>199.18</v>
      </c>
      <c r="U7" s="37">
        <v>16.79</v>
      </c>
      <c r="V7" s="37">
        <v>528</v>
      </c>
      <c r="W7" s="37">
        <v>0.84</v>
      </c>
      <c r="X7" s="37">
        <v>628.57000000000005</v>
      </c>
      <c r="Y7" s="37">
        <v>27.94</v>
      </c>
      <c r="Z7" s="37">
        <v>28.09</v>
      </c>
      <c r="AA7" s="37">
        <v>29.68</v>
      </c>
      <c r="AB7" s="37">
        <v>95.39</v>
      </c>
      <c r="AC7" s="37">
        <v>94.58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1923.32</v>
      </c>
      <c r="BG7" s="37">
        <v>1785.38</v>
      </c>
      <c r="BH7" s="37">
        <v>0</v>
      </c>
      <c r="BI7" s="37">
        <v>2042.18</v>
      </c>
      <c r="BJ7" s="37">
        <v>1867.93</v>
      </c>
      <c r="BK7" s="37">
        <v>1117.1099999999999</v>
      </c>
      <c r="BL7" s="37">
        <v>1044.8</v>
      </c>
      <c r="BM7" s="37">
        <v>1081.8</v>
      </c>
      <c r="BN7" s="37">
        <v>974.93</v>
      </c>
      <c r="BO7" s="37">
        <v>855.8</v>
      </c>
      <c r="BP7" s="37">
        <v>814.89</v>
      </c>
      <c r="BQ7" s="37">
        <v>110.22</v>
      </c>
      <c r="BR7" s="37">
        <v>95.68</v>
      </c>
      <c r="BS7" s="37">
        <v>92.11</v>
      </c>
      <c r="BT7" s="37">
        <v>82.67</v>
      </c>
      <c r="BU7" s="37">
        <v>80.489999999999995</v>
      </c>
      <c r="BV7" s="37">
        <v>41.04</v>
      </c>
      <c r="BW7" s="37">
        <v>50.82</v>
      </c>
      <c r="BX7" s="37">
        <v>52.19</v>
      </c>
      <c r="BY7" s="37">
        <v>55.32</v>
      </c>
      <c r="BZ7" s="37">
        <v>59.8</v>
      </c>
      <c r="CA7" s="37">
        <v>60.64</v>
      </c>
      <c r="CB7" s="37">
        <v>154.9</v>
      </c>
      <c r="CC7" s="37">
        <v>176.82</v>
      </c>
      <c r="CD7" s="37">
        <v>185.47</v>
      </c>
      <c r="CE7" s="37">
        <v>205.42</v>
      </c>
      <c r="CF7" s="37">
        <v>195.01</v>
      </c>
      <c r="CG7" s="37">
        <v>357.08</v>
      </c>
      <c r="CH7" s="37">
        <v>300.52</v>
      </c>
      <c r="CI7" s="37">
        <v>296.14</v>
      </c>
      <c r="CJ7" s="37">
        <v>283.17</v>
      </c>
      <c r="CK7" s="37">
        <v>263.76</v>
      </c>
      <c r="CL7" s="37">
        <v>255.52</v>
      </c>
      <c r="CM7" s="37">
        <v>37.369999999999997</v>
      </c>
      <c r="CN7" s="37">
        <v>38.89</v>
      </c>
      <c r="CO7" s="37">
        <v>33.33</v>
      </c>
      <c r="CP7" s="37">
        <v>37.630000000000003</v>
      </c>
      <c r="CQ7" s="37">
        <v>41.16</v>
      </c>
      <c r="CR7" s="37">
        <v>45.95</v>
      </c>
      <c r="CS7" s="37">
        <v>53.24</v>
      </c>
      <c r="CT7" s="37">
        <v>52.31</v>
      </c>
      <c r="CU7" s="37">
        <v>60.65</v>
      </c>
      <c r="CV7" s="37">
        <v>51.75</v>
      </c>
      <c r="CW7" s="37">
        <v>52.49</v>
      </c>
      <c r="CX7" s="37">
        <v>86.81</v>
      </c>
      <c r="CY7" s="37">
        <v>81.94</v>
      </c>
      <c r="CZ7" s="37">
        <v>89.1</v>
      </c>
      <c r="DA7" s="37">
        <v>92.56</v>
      </c>
      <c r="DB7" s="37">
        <v>92.42</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cp:lastPrinted>2019-01-29T04:31:01Z</cp:lastPrinted>
  <dcterms:created xsi:type="dcterms:W3CDTF">2018-12-03T09:27:31Z</dcterms:created>
  <dcterms:modified xsi:type="dcterms:W3CDTF">2019-01-29T04:50:15Z</dcterms:modified>
  <cp:category/>
</cp:coreProperties>
</file>