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m-n-file\共有フォルダ\財政共有\財政一般\各種照会（県等）\H30 県照会（一般）\H31.01.31〆　公営企業経営比較分析表\04_町→県\下水道\"/>
    </mc:Choice>
  </mc:AlternateContent>
  <workbookProtection workbookAlgorithmName="SHA-512" workbookHashValue="Ym38eM+v38YaWj4VKvUbXJ+3mztuFyvMG7V9MuvpXt5Do8nYO6j6Qma5p5iyqjXvlvaweYUAaJoYkImPv1MtNg==" workbookSaltValue="UjRVxCJpjDrVY/GPDlRB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<sst xmlns="http://schemas.openxmlformats.org/spreadsheetml/2006/main" count="240" uniqueCount="126">
  <si>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</si>
  <si>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</si>
  <si>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</si>
  <si>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</si>
  <si>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</si>
  <si>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</si>
  <si>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</si>
  <si>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</si>
  <si>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</si>
  <si>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</si>
  <si>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</si>
  <si>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</si>
  <si>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</si>
  <si>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</si>
  <si>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</si>
  <si>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</si>
  <si>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</si>
  <si>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</si>
  <si>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</si>
  <si>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</si>
  <si>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</si>
  <si>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</si>
  <si>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</si>
  <si>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</si>
  <si>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</si>
  <si>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</si>
  <si>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</si>
  <si>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</si>
  <si>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</si>
  <si>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</si>
  <si>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</si>
  <si>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</si>
  <si>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</si>
  <si>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</si>
  <si>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</si>
  <si>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</si>
  <si>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</si>
  <si>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</si>
  <si>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</si>
  <si>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</si>
  <si>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</si>
  <si>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</si>
  <si>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</si>
  <si>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</si>
  <si>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</si>
  <si>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</si>
  <si>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</si>
  <si>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</si>
  <si>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</si>
  <si>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</si>
  <si>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</si>
  <si>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</si>
  <si>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</si>
  <si>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</si>
  <si>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</si>
  <si>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</si>
  <si>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</si>
  <si>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</si>
  <si>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</si>
  <si>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</si>
  <si>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</si>
  <si>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</si>
  <si>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</si>
  <si>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</si>
  <si>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</si>
  <si>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</si>
  <si>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</si>
  <si>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</si>
  <si>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</si>
  <si>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</si>
  <si>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</si>
  <si>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</si>
  <si>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</si>
  <si>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</si>
  <si>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</si>
  <si>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</si>
  <si>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</si>
  <si>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</si>
  <si>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</si>
  <si>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</si>
  <si>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</si>
  <si>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</si>
  <si>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</si>
  <si>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</si>
  <si>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</si>
  <si>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</si>
  <si>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</si>
  <si>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</si>
  <si>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</si>
  <si>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</si>
  <si>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</si>
  <si>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</si>
  <si>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</si>
  <si>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</si>
  <si>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</si>
  <si>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</si>
  <si>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</si>
  <si>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</si>
  <si>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</si>
  <si>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</si>
  <si>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</si>
  <si>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</si>
  <si>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</si>
  <si>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</si>
  <si>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</si>
  <si>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</si>
  <si>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</si>
  <si>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</si>
  <si>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</si>
  <si>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</si>
  <si>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</si>
  <si>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</si>
  <si>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</si>
  <si>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</si>
  <si>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</si>
  <si>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</si>
  <si>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</si>
  <si>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</si>
  <si>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</si>
  <si>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</si>
  <si>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</si>
  <si>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</si>
  <si>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</si>
  <si>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長谷・白地地区が平成16年に、本庄・太田地区が平成18年にそれぞれ供用開始しました。
　現在のところどちらの処理区も老朽化による管渠の異常はみられませんが、マンホールポンプの更新時期が到来しています。
　長谷・白地地区の処理場については、機械設備の更新時期を迎えます。
　今後、中期的には計画的なマンホールポンプの更新と管渠の適切な点検を行い、長期的には施設の更新時期を見極めて計画していくことが必要となります。</t>
    <rPh sb="1" eb="3">
      <t>ナガタニ</t>
    </rPh>
    <rPh sb="4" eb="6">
      <t>シラジ</t>
    </rPh>
    <rPh sb="6" eb="8">
      <t>チク</t>
    </rPh>
    <rPh sb="9" eb="11">
      <t>ヘイセイ</t>
    </rPh>
    <rPh sb="13" eb="14">
      <t>ネン</t>
    </rPh>
    <rPh sb="16" eb="18">
      <t>ホンジョウ</t>
    </rPh>
    <rPh sb="19" eb="21">
      <t>オオタ</t>
    </rPh>
    <rPh sb="21" eb="23">
      <t>チク</t>
    </rPh>
    <rPh sb="24" eb="26">
      <t>ヘイセイ</t>
    </rPh>
    <rPh sb="28" eb="29">
      <t>ネン</t>
    </rPh>
    <rPh sb="34" eb="36">
      <t>キョウヨウ</t>
    </rPh>
    <rPh sb="36" eb="38">
      <t>カイシ</t>
    </rPh>
    <rPh sb="45" eb="47">
      <t>ゲンザイ</t>
    </rPh>
    <rPh sb="55" eb="57">
      <t>ショリ</t>
    </rPh>
    <rPh sb="57" eb="58">
      <t>ク</t>
    </rPh>
    <rPh sb="59" eb="62">
      <t>ロウキュウカ</t>
    </rPh>
    <rPh sb="65" eb="67">
      <t>カンキョ</t>
    </rPh>
    <rPh sb="68" eb="70">
      <t>イジョウ</t>
    </rPh>
    <rPh sb="88" eb="90">
      <t>コウシン</t>
    </rPh>
    <rPh sb="90" eb="92">
      <t>ジキ</t>
    </rPh>
    <rPh sb="93" eb="95">
      <t>トウライ</t>
    </rPh>
    <rPh sb="103" eb="105">
      <t>ナガタニ</t>
    </rPh>
    <rPh sb="106" eb="108">
      <t>シラジ</t>
    </rPh>
    <rPh sb="108" eb="110">
      <t>チク</t>
    </rPh>
    <rPh sb="111" eb="114">
      <t>ショリジョウ</t>
    </rPh>
    <rPh sb="120" eb="124">
      <t>キカイセツビ</t>
    </rPh>
    <rPh sb="125" eb="127">
      <t>コウシン</t>
    </rPh>
    <rPh sb="127" eb="129">
      <t>ジキ</t>
    </rPh>
    <rPh sb="130" eb="131">
      <t>ムカ</t>
    </rPh>
    <rPh sb="137" eb="139">
      <t>コンゴ</t>
    </rPh>
    <rPh sb="140" eb="143">
      <t>チュウキテキ</t>
    </rPh>
    <rPh sb="145" eb="148">
      <t>ケイカクテキ</t>
    </rPh>
    <rPh sb="158" eb="160">
      <t>コウシン</t>
    </rPh>
    <rPh sb="161" eb="163">
      <t>カンキョ</t>
    </rPh>
    <rPh sb="164" eb="166">
      <t>テキセツ</t>
    </rPh>
    <rPh sb="167" eb="169">
      <t>テンケン</t>
    </rPh>
    <rPh sb="170" eb="171">
      <t>オコナ</t>
    </rPh>
    <rPh sb="173" eb="176">
      <t>チョウキテキ</t>
    </rPh>
    <rPh sb="178" eb="180">
      <t>シセツ</t>
    </rPh>
    <rPh sb="181" eb="183">
      <t>コウシン</t>
    </rPh>
    <rPh sb="183" eb="185">
      <t>ジキ</t>
    </rPh>
    <rPh sb="186" eb="188">
      <t>ミキワ</t>
    </rPh>
    <rPh sb="190" eb="192">
      <t>ケイカク</t>
    </rPh>
    <rPh sb="199" eb="201">
      <t>ヒツヨウ</t>
    </rPh>
    <phoneticPr fontId="4"/>
  </si>
  <si>
    <t xml:space="preserve"> 本町の下水道使用料は高い水準にありますが、使用料のみで汚水処理費を賄えない状況にあり一般会計の負担が大きくなっているため、資本費平準化債の借入により公債費負担の平準化を図っています。
　今後は、汚水処理施設の見直しを含めた検討を行うことが課題となっています。</t>
    <rPh sb="1" eb="3">
      <t>ホンチョウ</t>
    </rPh>
    <rPh sb="4" eb="7">
      <t>ゲスイドウ</t>
    </rPh>
    <rPh sb="7" eb="10">
      <t>シヨウリョウ</t>
    </rPh>
    <rPh sb="11" eb="12">
      <t>タカ</t>
    </rPh>
    <rPh sb="13" eb="15">
      <t>スイジュン</t>
    </rPh>
    <rPh sb="22" eb="25">
      <t>シヨウリョウ</t>
    </rPh>
    <rPh sb="28" eb="30">
      <t>オスイ</t>
    </rPh>
    <rPh sb="30" eb="32">
      <t>ショリ</t>
    </rPh>
    <rPh sb="32" eb="33">
      <t>ヒ</t>
    </rPh>
    <rPh sb="34" eb="35">
      <t>マカナ</t>
    </rPh>
    <rPh sb="38" eb="40">
      <t>ジョウキョウ</t>
    </rPh>
    <rPh sb="43" eb="45">
      <t>イッパン</t>
    </rPh>
    <rPh sb="45" eb="47">
      <t>カイケイ</t>
    </rPh>
    <rPh sb="48" eb="50">
      <t>フタン</t>
    </rPh>
    <rPh sb="51" eb="52">
      <t>オオ</t>
    </rPh>
    <rPh sb="62" eb="64">
      <t>シホン</t>
    </rPh>
    <rPh sb="64" eb="65">
      <t>ヒ</t>
    </rPh>
    <rPh sb="65" eb="68">
      <t>ヘイジュンカ</t>
    </rPh>
    <rPh sb="68" eb="69">
      <t>サイ</t>
    </rPh>
    <rPh sb="70" eb="72">
      <t>カリイレ</t>
    </rPh>
    <rPh sb="75" eb="78">
      <t>コウサイヒ</t>
    </rPh>
    <rPh sb="78" eb="80">
      <t>フタン</t>
    </rPh>
    <rPh sb="81" eb="84">
      <t>ヘイジュンカ</t>
    </rPh>
    <rPh sb="85" eb="86">
      <t>ハカ</t>
    </rPh>
    <rPh sb="94" eb="96">
      <t>コンゴ</t>
    </rPh>
    <rPh sb="98" eb="100">
      <t>オスイ</t>
    </rPh>
    <rPh sb="100" eb="102">
      <t>ショリ</t>
    </rPh>
    <rPh sb="102" eb="104">
      <t>シセツ</t>
    </rPh>
    <rPh sb="105" eb="107">
      <t>ミナオ</t>
    </rPh>
    <rPh sb="109" eb="110">
      <t>フク</t>
    </rPh>
    <rPh sb="112" eb="114">
      <t>ケントウ</t>
    </rPh>
    <rPh sb="115" eb="116">
      <t>オコナ</t>
    </rPh>
    <rPh sb="120" eb="122">
      <t>カダイ</t>
    </rPh>
    <phoneticPr fontId="4"/>
  </si>
  <si>
    <t>　①収益的収支比率は約9ポイント下落していますが、これは、平成29年度から資本費平準化債の借入れを行ったことにより、一般会計の負担する資本費が減少し、企業会計の負担する資本費が増加したためです。ただし、資本費平準化債借入相当額を控除した資本費で計算した場合の実質的な①収益的収支比率は、103.29％となります。
　　⑥汚水処理原価が上昇したこと、⑤経費回収率が下落したことも同様の理由によります。⑤経費回収率は類似団体の平均値を上回っているものの、⑥汚水処理原価が高くなっています。
　農村部では使用水量の少ない高齢者世帯が多く、水洗化率も頭打ちとなっていることから、今後は、規模に適した汚水処理方法に見直すなどの対策を講じる必要があります。</t>
    <rPh sb="2" eb="5">
      <t>シュウエキテキ</t>
    </rPh>
    <rPh sb="5" eb="7">
      <t>シュウシ</t>
    </rPh>
    <rPh sb="7" eb="9">
      <t>ヒリツ</t>
    </rPh>
    <rPh sb="10" eb="11">
      <t>ヤク</t>
    </rPh>
    <rPh sb="16" eb="18">
      <t>ゲラク</t>
    </rPh>
    <rPh sb="29" eb="31">
      <t>ヘイセイ</t>
    </rPh>
    <rPh sb="33" eb="35">
      <t>ネンド</t>
    </rPh>
    <rPh sb="37" eb="39">
      <t>シホン</t>
    </rPh>
    <rPh sb="39" eb="40">
      <t>ヒ</t>
    </rPh>
    <rPh sb="40" eb="43">
      <t>ヘイジュンカ</t>
    </rPh>
    <rPh sb="43" eb="44">
      <t>サイ</t>
    </rPh>
    <rPh sb="45" eb="47">
      <t>カリイレ</t>
    </rPh>
    <rPh sb="49" eb="50">
      <t>オコナ</t>
    </rPh>
    <rPh sb="58" eb="60">
      <t>イッパン</t>
    </rPh>
    <rPh sb="60" eb="62">
      <t>カイケイ</t>
    </rPh>
    <rPh sb="63" eb="65">
      <t>フタン</t>
    </rPh>
    <rPh sb="67" eb="69">
      <t>シホン</t>
    </rPh>
    <rPh sb="69" eb="70">
      <t>ヒ</t>
    </rPh>
    <rPh sb="71" eb="73">
      <t>ゲンショウ</t>
    </rPh>
    <rPh sb="75" eb="77">
      <t>キギョウ</t>
    </rPh>
    <rPh sb="77" eb="79">
      <t>カイケイ</t>
    </rPh>
    <rPh sb="80" eb="82">
      <t>フタン</t>
    </rPh>
    <rPh sb="84" eb="86">
      <t>シホン</t>
    </rPh>
    <rPh sb="86" eb="87">
      <t>ヒ</t>
    </rPh>
    <rPh sb="88" eb="90">
      <t>ゾウカ</t>
    </rPh>
    <rPh sb="101" eb="103">
      <t>シホン</t>
    </rPh>
    <rPh sb="103" eb="104">
      <t>ヒ</t>
    </rPh>
    <rPh sb="104" eb="107">
      <t>ヘイジュンカ</t>
    </rPh>
    <rPh sb="107" eb="108">
      <t>サイ</t>
    </rPh>
    <rPh sb="108" eb="110">
      <t>カリイレ</t>
    </rPh>
    <rPh sb="110" eb="112">
      <t>ソウトウ</t>
    </rPh>
    <rPh sb="112" eb="113">
      <t>ガク</t>
    </rPh>
    <rPh sb="114" eb="116">
      <t>コウジョ</t>
    </rPh>
    <rPh sb="118" eb="120">
      <t>シホン</t>
    </rPh>
    <rPh sb="120" eb="121">
      <t>ヒ</t>
    </rPh>
    <rPh sb="122" eb="124">
      <t>ケイサン</t>
    </rPh>
    <rPh sb="126" eb="128">
      <t>バアイ</t>
    </rPh>
    <rPh sb="129" eb="132">
      <t>ジッシツテキ</t>
    </rPh>
    <rPh sb="200" eb="202">
      <t>ケイヒ</t>
    </rPh>
    <rPh sb="202" eb="204">
      <t>カイシュウ</t>
    </rPh>
    <rPh sb="204" eb="205">
      <t>リツ</t>
    </rPh>
    <rPh sb="206" eb="208">
      <t>ルイジ</t>
    </rPh>
    <rPh sb="208" eb="210">
      <t>ダンタイ</t>
    </rPh>
    <rPh sb="211" eb="214">
      <t>ヘイキンチ</t>
    </rPh>
    <rPh sb="215" eb="217">
      <t>ウワマワ</t>
    </rPh>
    <rPh sb="226" eb="228">
      <t>オスイ</t>
    </rPh>
    <rPh sb="228" eb="230">
      <t>ショリ</t>
    </rPh>
    <rPh sb="230" eb="232">
      <t>ゲンカ</t>
    </rPh>
    <rPh sb="233" eb="234">
      <t>タカ</t>
    </rPh>
    <rPh sb="244" eb="246">
      <t>ノウソン</t>
    </rPh>
    <rPh sb="246" eb="247">
      <t>ブ</t>
    </rPh>
    <rPh sb="249" eb="251">
      <t>シヨウ</t>
    </rPh>
    <rPh sb="251" eb="253">
      <t>スイリョウ</t>
    </rPh>
    <rPh sb="254" eb="255">
      <t>スク</t>
    </rPh>
    <rPh sb="257" eb="260">
      <t>コウレイシャ</t>
    </rPh>
    <rPh sb="260" eb="262">
      <t>セタイ</t>
    </rPh>
    <rPh sb="263" eb="264">
      <t>オオ</t>
    </rPh>
    <rPh sb="266" eb="269">
      <t>スイセンカ</t>
    </rPh>
    <rPh sb="269" eb="270">
      <t>リツ</t>
    </rPh>
    <rPh sb="271" eb="273">
      <t>アタマウ</t>
    </rPh>
    <rPh sb="285" eb="287">
      <t>コンゴ</t>
    </rPh>
    <rPh sb="289" eb="291">
      <t>キボ</t>
    </rPh>
    <rPh sb="292" eb="293">
      <t>テキ</t>
    </rPh>
    <rPh sb="295" eb="297">
      <t>オスイ</t>
    </rPh>
    <rPh sb="297" eb="299">
      <t>ショリ</t>
    </rPh>
    <rPh sb="299" eb="301">
      <t>ホウホウ</t>
    </rPh>
    <rPh sb="302" eb="304">
      <t>ミナオ</t>
    </rPh>
    <rPh sb="308" eb="310">
      <t>タイサク</t>
    </rPh>
    <rPh sb="311" eb="312">
      <t>コウ</t>
    </rPh>
    <rPh sb="314" eb="3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</si>
</sst>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2B-446A-A74C-9CF1D10599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5A2B-446A-A74C-9CF1D10599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48.05</c:v>
                </c:pt>
                <c:pt idx="1">
                  <c:v>46.1</c:v>
                </c:pt>
                <c:pt idx="2">
                  <c:v>48.05</c:v>
                </c:pt>
                <c:pt idx="3">
                  <c:v>46.75</c:v>
                </c:pt>
                <c:pt idx="4">
                  <c:v>46.75</c:v>
                </c:pt>
              </c:numCache>
            </c:numRef>
          </c:val>
          <c:extLst>
            <c:ext xmlns:c16="http://schemas.microsoft.com/office/drawing/2014/chart" uri="{C3380CC4-5D6E-409C-BE32-E72D297353CC}">
              <c16:uniqueId val="{00000000-AD94-4A8E-BD57-47E701E457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AD94-4A8E-BD57-47E701E457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84.86</c:v>
                </c:pt>
                <c:pt idx="1">
                  <c:v>86.17</c:v>
                </c:pt>
                <c:pt idx="2">
                  <c:v>86.75</c:v>
                </c:pt>
                <c:pt idx="3">
                  <c:v>87.08</c:v>
                </c:pt>
                <c:pt idx="4">
                  <c:v>87.42</c:v>
                </c:pt>
              </c:numCache>
            </c:numRef>
          </c:val>
          <c:extLst>
            <c:ext xmlns:c16="http://schemas.microsoft.com/office/drawing/2014/chart" uri="{C3380CC4-5D6E-409C-BE32-E72D297353CC}">
              <c16:uniqueId val="{00000000-B5FF-48FC-B259-107365D82A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B5FF-48FC-B259-107365D82A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84.4</c:v>
                </c:pt>
                <c:pt idx="1">
                  <c:v>86.6</c:v>
                </c:pt>
                <c:pt idx="2">
                  <c:v>90.64</c:v>
                </c:pt>
                <c:pt idx="3">
                  <c:v>90.16</c:v>
                </c:pt>
                <c:pt idx="4">
                  <c:v>80.78</c:v>
                </c:pt>
              </c:numCache>
            </c:numRef>
          </c:val>
          <c:extLst>
            <c:ext xmlns:c16="http://schemas.microsoft.com/office/drawing/2014/chart" uri="{C3380CC4-5D6E-409C-BE32-E72D297353CC}">
              <c16:uniqueId val="{00000000-2D31-4BF5-8E85-1730C112ED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1-4BF5-8E85-1730C112ED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97-4F4F-B4BA-AC45B89275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97-4F4F-B4BA-AC45B89275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9-42E8-A2BF-6FED1D9865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9-42E8-A2BF-6FED1D9865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4-491F-8CD1-125A2F9D2B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4-491F-8CD1-125A2F9D2B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F-4384-ABFE-9C2EF5B19E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F-4384-ABFE-9C2EF5B19E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1206.28</c:v>
                </c:pt>
                <c:pt idx="1">
                  <c:v>1108.29</c:v>
                </c:pt>
                <c:pt idx="2">
                  <c:v>1112.8800000000001</c:v>
                </c:pt>
                <c:pt idx="3">
                  <c:v>1041.01</c:v>
                </c:pt>
                <c:pt idx="4">
                  <c:v>721.34</c:v>
                </c:pt>
              </c:numCache>
            </c:numRef>
          </c:val>
          <c:extLst>
            <c:ext xmlns:c16="http://schemas.microsoft.com/office/drawing/2014/chart" uri="{C3380CC4-5D6E-409C-BE32-E72D297353CC}">
              <c16:uniqueId val="{00000000-1352-4A1E-A72B-ED692A7611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1352-4A1E-A72B-ED692A7611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51.23</c:v>
                </c:pt>
                <c:pt idx="1">
                  <c:v>43.89</c:v>
                </c:pt>
                <c:pt idx="2">
                  <c:v>55.88</c:v>
                </c:pt>
                <c:pt idx="3">
                  <c:v>68.58</c:v>
                </c:pt>
                <c:pt idx="4">
                  <c:v>64.14</c:v>
                </c:pt>
              </c:numCache>
            </c:numRef>
          </c:val>
          <c:extLst>
            <c:ext xmlns:c16="http://schemas.microsoft.com/office/drawing/2014/chart" uri="{C3380CC4-5D6E-409C-BE32-E72D297353CC}">
              <c16:uniqueId val="{00000000-952D-4C5A-8081-13550C67E7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952D-4C5A-8081-13550C67E7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439.18</c:v>
                </c:pt>
                <c:pt idx="1">
                  <c:v>532</c:v>
                </c:pt>
                <c:pt idx="2">
                  <c:v>419.33</c:v>
                </c:pt>
                <c:pt idx="3">
                  <c:v>349.59</c:v>
                </c:pt>
                <c:pt idx="4">
                  <c:v>514.08000000000004</c:v>
                </c:pt>
              </c:numCache>
            </c:numRef>
          </c:val>
          <c:extLst>
            <c:ext xmlns:c16="http://schemas.microsoft.com/office/drawing/2014/chart" uri="{C3380CC4-5D6E-409C-BE32-E72D297353CC}">
              <c16:uniqueId val="{00000000-66B2-4E63-AC6F-7D1131F643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66B2-4E63-AC6F-7D1131F643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BK19" sqref="BK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岩美町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11797</v>
      </c>
      <c r="AM8" s="49"/>
      <c r="AN8" s="49"/>
      <c r="AO8" s="49"/>
      <c r="AP8" s="49"/>
      <c r="AQ8" s="49"/>
      <c r="AR8" s="49"/>
      <c r="AS8" s="49"/>
      <c r="AT8" s="44">
        <f>データ!T6</f>
        <v>122.32</v>
      </c>
      <c r="AU8" s="44"/>
      <c r="AV8" s="44"/>
      <c r="AW8" s="44"/>
      <c r="AX8" s="44"/>
      <c r="AY8" s="44"/>
      <c r="AZ8" s="44"/>
      <c r="BA8" s="44"/>
      <c r="BB8" s="44">
        <f>データ!U6</f>
        <v>96.44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6.58</v>
      </c>
      <c r="Q10" s="44"/>
      <c r="R10" s="44"/>
      <c r="S10" s="44"/>
      <c r="T10" s="44"/>
      <c r="U10" s="44"/>
      <c r="V10" s="44"/>
      <c r="W10" s="44">
        <f>データ!Q6</f>
        <v>191</v>
      </c>
      <c r="X10" s="44"/>
      <c r="Y10" s="44"/>
      <c r="Z10" s="44"/>
      <c r="AA10" s="44"/>
      <c r="AB10" s="44"/>
      <c r="AC10" s="44"/>
      <c r="AD10" s="49">
        <f>データ!R6</f>
        <v>4622</v>
      </c>
      <c r="AE10" s="49"/>
      <c r="AF10" s="49"/>
      <c r="AG10" s="49"/>
      <c r="AH10" s="49"/>
      <c r="AI10" s="49"/>
      <c r="AJ10" s="49"/>
      <c r="AK10" s="2"/>
      <c r="AL10" s="49">
        <f>データ!V6</f>
        <v>771</v>
      </c>
      <c r="AM10" s="49"/>
      <c r="AN10" s="49"/>
      <c r="AO10" s="49"/>
      <c r="AP10" s="49"/>
      <c r="AQ10" s="49"/>
      <c r="AR10" s="49"/>
      <c r="AS10" s="49"/>
      <c r="AT10" s="44">
        <f>データ!W6</f>
        <v>0.4</v>
      </c>
      <c r="AU10" s="44"/>
      <c r="AV10" s="44"/>
      <c r="AW10" s="44"/>
      <c r="AX10" s="44"/>
      <c r="AY10" s="44"/>
      <c r="AZ10" s="44"/>
      <c r="BA10" s="44"/>
      <c r="BB10" s="44">
        <f>データ!X6</f>
        <v>1927.5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0D9lQXDc2RIYhh0/NiZ2We69NE0HiFM54DF5W9VIZAlOCLMArVSxbToQcNVVKtcneUELJM2YrwgNaSm4iqp6A==" saltValue="7Pa9LKU3e3Wxkt3cpc2D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313025</v>
      </c>
      <c r="D6" s="32">
        <f t="shared" si="3"/>
        <v>47</v>
      </c>
      <c r="E6" s="32">
        <f t="shared" si="3"/>
        <v>17</v>
      </c>
      <c r="F6" s="32">
        <f t="shared" si="3"/>
        <v>5</v>
      </c>
      <c r="G6" s="32">
        <f t="shared" si="3"/>
        <v>0</v>
      </c>
      <c r="H6" s="32" t="str">
        <f t="shared" si="3"/>
        <v>鳥取県　岩美町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6.58</v>
      </c>
      <c r="Q6" s="33">
        <f t="shared" si="3"/>
        <v>191</v>
      </c>
      <c r="R6" s="33">
        <f t="shared" si="3"/>
        <v>4622</v>
      </c>
      <c r="S6" s="33">
        <f t="shared" si="3"/>
        <v>11797</v>
      </c>
      <c r="T6" s="33">
        <f t="shared" si="3"/>
        <v>122.32</v>
      </c>
      <c r="U6" s="33">
        <f t="shared" si="3"/>
        <v>96.44</v>
      </c>
      <c r="V6" s="33">
        <f t="shared" si="3"/>
        <v>771</v>
      </c>
      <c r="W6" s="33">
        <f t="shared" si="3"/>
        <v>0.4</v>
      </c>
      <c r="X6" s="33">
        <f t="shared" si="3"/>
        <v>1927.5</v>
      </c>
      <c r="Y6" s="34">
        <f>IF(Y7="",NA(),Y7)</f>
        <v>84.4</v>
      </c>
      <c r="Z6" s="34">
        <f t="shared" ref="Z6:AH6" si="4">IF(Z7="",NA(),Z7)</f>
        <v>86.6</v>
      </c>
      <c r="AA6" s="34">
        <f t="shared" si="4"/>
        <v>90.64</v>
      </c>
      <c r="AB6" s="34">
        <f t="shared" si="4"/>
        <v>90.16</v>
      </c>
      <c r="AC6" s="34">
        <f t="shared" si="4"/>
        <v>80.78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1206.28</v>
      </c>
      <c r="BG6" s="34">
        <f t="shared" ref="BG6:BO6" si="7">IF(BG7="",NA(),BG7)</f>
        <v>1108.29</v>
      </c>
      <c r="BH6" s="34">
        <f t="shared" si="7"/>
        <v>1112.8800000000001</v>
      </c>
      <c r="BI6" s="34">
        <f t="shared" si="7"/>
        <v>1041.01</v>
      </c>
      <c r="BJ6" s="34">
        <f t="shared" si="7"/>
        <v>721.34</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51.23</v>
      </c>
      <c r="BR6" s="34">
        <f t="shared" ref="BR6:BZ6" si="8">IF(BR7="",NA(),BR7)</f>
        <v>43.89</v>
      </c>
      <c r="BS6" s="34">
        <f t="shared" si="8"/>
        <v>55.88</v>
      </c>
      <c r="BT6" s="34">
        <f t="shared" si="8"/>
        <v>68.58</v>
      </c>
      <c r="BU6" s="34">
        <f t="shared" si="8"/>
        <v>64.14</v>
      </c>
      <c r="BV6" s="34">
        <f t="shared" si="8"/>
        <v>41.04</v>
      </c>
      <c r="BW6" s="34">
        <f t="shared" si="8"/>
        <v>41.08</v>
      </c>
      <c r="BX6" s="34">
        <f t="shared" si="8"/>
        <v>41.34</v>
      </c>
      <c r="BY6" s="34">
        <f t="shared" si="8"/>
        <v>55.32</v>
      </c>
      <c r="BZ6" s="34">
        <f t="shared" si="8"/>
        <v>59.8</v>
      </c>
      <c r="CA6" s="33" t="str">
        <f>IF(CA7="","",IF(CA7="-","【-】","【"&amp;SUBSTITUTE(TEXT(CA7,"#,##0.00"),"-","△")&amp;"】"))</f>
        <v>【60.64】</v>
      </c>
      <c r="CB6" s="34">
        <f>IF(CB7="",NA(),CB7)</f>
        <v>439.18</v>
      </c>
      <c r="CC6" s="34">
        <f t="shared" ref="CC6:CK6" si="9">IF(CC7="",NA(),CC7)</f>
        <v>532</v>
      </c>
      <c r="CD6" s="34">
        <f t="shared" si="9"/>
        <v>419.33</v>
      </c>
      <c r="CE6" s="34">
        <f t="shared" si="9"/>
        <v>349.59</v>
      </c>
      <c r="CF6" s="34">
        <f t="shared" si="9"/>
        <v>514.08000000000004</v>
      </c>
      <c r="CG6" s="34">
        <f t="shared" si="9"/>
        <v>357.08</v>
      </c>
      <c r="CH6" s="34">
        <f t="shared" si="9"/>
        <v>378.08</v>
      </c>
      <c r="CI6" s="34">
        <f t="shared" si="9"/>
        <v>357.49</v>
      </c>
      <c r="CJ6" s="34">
        <f t="shared" si="9"/>
        <v>283.17</v>
      </c>
      <c r="CK6" s="34">
        <f t="shared" si="9"/>
        <v>263.76</v>
      </c>
      <c r="CL6" s="33" t="str">
        <f>IF(CL7="","",IF(CL7="-","【-】","【"&amp;SUBSTITUTE(TEXT(CL7,"#,##0.00"),"-","△")&amp;"】"))</f>
        <v>【255.52】</v>
      </c>
      <c r="CM6" s="34">
        <f>IF(CM7="",NA(),CM7)</f>
        <v>48.05</v>
      </c>
      <c r="CN6" s="34">
        <f t="shared" ref="CN6:CV6" si="10">IF(CN7="",NA(),CN7)</f>
        <v>46.1</v>
      </c>
      <c r="CO6" s="34">
        <f t="shared" si="10"/>
        <v>48.05</v>
      </c>
      <c r="CP6" s="34">
        <f t="shared" si="10"/>
        <v>46.75</v>
      </c>
      <c r="CQ6" s="34">
        <f t="shared" si="10"/>
        <v>46.75</v>
      </c>
      <c r="CR6" s="34">
        <f t="shared" si="10"/>
        <v>45.95</v>
      </c>
      <c r="CS6" s="34">
        <f t="shared" si="10"/>
        <v>44.69</v>
      </c>
      <c r="CT6" s="34">
        <f t="shared" si="10"/>
        <v>44.69</v>
      </c>
      <c r="CU6" s="34">
        <f t="shared" si="10"/>
        <v>60.65</v>
      </c>
      <c r="CV6" s="34">
        <f t="shared" si="10"/>
        <v>51.75</v>
      </c>
      <c r="CW6" s="33" t="str">
        <f>IF(CW7="","",IF(CW7="-","【-】","【"&amp;SUBSTITUTE(TEXT(CW7,"#,##0.00"),"-","△")&amp;"】"))</f>
        <v>【52.49】</v>
      </c>
      <c r="CX6" s="34">
        <f>IF(CX7="",NA(),CX7)</f>
        <v>84.86</v>
      </c>
      <c r="CY6" s="34">
        <f t="shared" ref="CY6:DG6" si="11">IF(CY7="",NA(),CY7)</f>
        <v>86.17</v>
      </c>
      <c r="CZ6" s="34">
        <f t="shared" si="11"/>
        <v>86.75</v>
      </c>
      <c r="DA6" s="34">
        <f t="shared" si="11"/>
        <v>87.08</v>
      </c>
      <c r="DB6" s="34">
        <f t="shared" si="11"/>
        <v>87.42</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313025</v>
      </c>
      <c r="D7" s="36">
        <v>47</v>
      </c>
      <c r="E7" s="36">
        <v>17</v>
      </c>
      <c r="F7" s="36">
        <v>5</v>
      </c>
      <c r="G7" s="36">
        <v>0</v>
      </c>
      <c r="H7" s="36" t="s">
        <v>110</v>
      </c>
      <c r="I7" s="36" t="s">
        <v>111</v>
      </c>
      <c r="J7" s="36" t="s">
        <v>112</v>
      </c>
      <c r="K7" s="36" t="s">
        <v>113</v>
      </c>
      <c r="L7" s="36" t="s">
        <v>114</v>
      </c>
      <c r="M7" s="36" t="s">
        <v>115</v>
      </c>
      <c r="N7" s="37" t="s">
        <v>116</v>
      </c>
      <c r="O7" s="37" t="s">
        <v>117</v>
      </c>
      <c r="P7" s="37">
        <v>6.58</v>
      </c>
      <c r="Q7" s="37">
        <v>191</v>
      </c>
      <c r="R7" s="37">
        <v>4622</v>
      </c>
      <c r="S7" s="37">
        <v>11797</v>
      </c>
      <c r="T7" s="37">
        <v>122.32</v>
      </c>
      <c r="U7" s="37">
        <v>96.44</v>
      </c>
      <c r="V7" s="37">
        <v>771</v>
      </c>
      <c r="W7" s="37">
        <v>0.4</v>
      </c>
      <c r="X7" s="37">
        <v>1927.5</v>
      </c>
      <c r="Y7" s="37">
        <v>84.4</v>
      </c>
      <c r="Z7" s="37">
        <v>86.6</v>
      </c>
      <c r="AA7" s="37">
        <v>90.64</v>
      </c>
      <c r="AB7" s="37">
        <v>90.16</v>
      </c>
      <c r="AC7" s="37">
        <v>80.78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1206.28</v>
      </c>
      <c r="BG7" s="37">
        <v>1108.29</v>
      </c>
      <c r="BH7" s="37">
        <v>1112.8800000000001</v>
      </c>
      <c r="BI7" s="37">
        <v>1041.01</v>
      </c>
      <c r="BJ7" s="37">
        <v>721.34</v>
      </c>
      <c r="BK7" s="37">
        <v>1117.1099999999999</v>
      </c>
      <c r="BL7" s="37">
        <v>1161.05</v>
      </c>
      <c r="BM7" s="37">
        <v>979.89</v>
      </c>
      <c r="BN7" s="37">
        <v>974.93</v>
      </c>
      <c r="BO7" s="37">
        <v>855.8</v>
      </c>
      <c r="BP7" s="37">
        <v>814.89</v>
      </c>
      <c r="BQ7" s="37">
        <v>51.23</v>
      </c>
      <c r="BR7" s="37">
        <v>43.89</v>
      </c>
      <c r="BS7" s="37">
        <v>55.88</v>
      </c>
      <c r="BT7" s="37">
        <v>68.58</v>
      </c>
      <c r="BU7" s="37">
        <v>64.14</v>
      </c>
      <c r="BV7" s="37">
        <v>41.04</v>
      </c>
      <c r="BW7" s="37">
        <v>41.08</v>
      </c>
      <c r="BX7" s="37">
        <v>41.34</v>
      </c>
      <c r="BY7" s="37">
        <v>55.32</v>
      </c>
      <c r="BZ7" s="37">
        <v>59.8</v>
      </c>
      <c r="CA7" s="37">
        <v>60.64</v>
      </c>
      <c r="CB7" s="37">
        <v>439.18</v>
      </c>
      <c r="CC7" s="37">
        <v>532</v>
      </c>
      <c r="CD7" s="37">
        <v>419.33</v>
      </c>
      <c r="CE7" s="37">
        <v>349.59</v>
      </c>
      <c r="CF7" s="37">
        <v>514.08000000000004</v>
      </c>
      <c r="CG7" s="37">
        <v>357.08</v>
      </c>
      <c r="CH7" s="37">
        <v>378.08</v>
      </c>
      <c r="CI7" s="37">
        <v>357.49</v>
      </c>
      <c r="CJ7" s="37">
        <v>283.17</v>
      </c>
      <c r="CK7" s="37">
        <v>263.76</v>
      </c>
      <c r="CL7" s="37">
        <v>255.52</v>
      </c>
      <c r="CM7" s="37">
        <v>48.05</v>
      </c>
      <c r="CN7" s="37">
        <v>46.1</v>
      </c>
      <c r="CO7" s="37">
        <v>48.05</v>
      </c>
      <c r="CP7" s="37">
        <v>46.75</v>
      </c>
      <c r="CQ7" s="37">
        <v>46.75</v>
      </c>
      <c r="CR7" s="37">
        <v>45.95</v>
      </c>
      <c r="CS7" s="37">
        <v>44.69</v>
      </c>
      <c r="CT7" s="37">
        <v>44.69</v>
      </c>
      <c r="CU7" s="37">
        <v>60.65</v>
      </c>
      <c r="CV7" s="37">
        <v>51.75</v>
      </c>
      <c r="CW7" s="37">
        <v>52.49</v>
      </c>
      <c r="CX7" s="37">
        <v>84.86</v>
      </c>
      <c r="CY7" s="37">
        <v>86.17</v>
      </c>
      <c r="CZ7" s="37">
        <v>86.75</v>
      </c>
      <c r="DA7" s="37">
        <v>87.08</v>
      </c>
      <c r="DB7" s="37">
        <v>87.42</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2019-01-28T01:05:11Z</cp:lastPrinted>
  <dcterms:created xsi:type="dcterms:W3CDTF">2018-12-03T09:27:30Z</dcterms:created>
  <dcterms:modified xsi:type="dcterms:W3CDTF">2019-01-29T10:13:25Z</dcterms:modified>
  <cp:category/>
</cp:coreProperties>
</file>