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2_計画調整係\u0136\01 水道会計関係\13 経営戦略\01経営比較分析表調\H29年度経営比較分析表調査　H31.1.17\"/>
    </mc:Choice>
  </mc:AlternateContent>
  <workbookProtection workbookAlgorithmName="SHA-512" workbookHashValue="zuAwDNTY97K2tCVAoISqhctQ0qGmw/Ykx8WuFOCpqTRxf+qt49Ol7kUseBBX8iVP5W0QjdZvwSO0F26PdpkpWA==" workbookSaltValue="jjGuYNLgOkVQmu09H0GLk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<sst xmlns="http://schemas.openxmlformats.org/spreadsheetml/2006/main" count="232" uniqueCount="120">
  <si>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</si>
  <si>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</si>
  <si>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</si>
  <si>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</si>
  <si>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</si>
  <si>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</si>
  <si>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</si>
  <si>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</si>
  <si>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</si>
  <si>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</si>
  <si>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</si>
  <si>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</si>
  <si>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</si>
  <si>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</si>
  <si>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</si>
  <si>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</si>
  <si>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</si>
  <si>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</si>
  <si>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</si>
  <si>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</si>
  <si>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</si>
  <si>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</si>
  <si>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</si>
  <si>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</si>
  <si>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</si>
  <si>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</si>
  <si>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</si>
  <si>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</si>
  <si>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</si>
  <si>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</si>
  <si>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</si>
  <si>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</si>
  <si>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</si>
  <si>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</si>
  <si>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</si>
  <si>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</si>
  <si>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</si>
  <si>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</si>
  <si>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</si>
  <si>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</si>
  <si>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</si>
  <si>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</si>
  <si>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</si>
  <si>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</si>
  <si>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</si>
  <si>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</si>
  <si>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</si>
  <si>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</si>
  <si>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</si>
  <si>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</si>
  <si>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</si>
  <si>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</si>
  <si>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</si>
  <si>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</si>
  <si>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</si>
  <si>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</si>
  <si>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</si>
  <si>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</si>
  <si>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</si>
  <si>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</si>
  <si>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</si>
  <si>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</si>
  <si>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</si>
  <si>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</si>
  <si>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</si>
  <si>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</si>
  <si>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</si>
  <si>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</si>
  <si>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</si>
  <si>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</si>
  <si>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</si>
  <si>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</si>
  <si>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</si>
  <si>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</si>
  <si>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</si>
  <si>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</si>
  <si>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</si>
  <si>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</si>
  <si>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</si>
  <si>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</si>
  <si>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</si>
  <si>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</si>
  <si>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</si>
  <si>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</si>
  <si>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</si>
  <si>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</si>
  <si>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</si>
  <si>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</si>
  <si>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</si>
  <si>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</si>
  <si>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</si>
  <si>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</si>
  <si>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</si>
  <si>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</si>
  <si>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</si>
  <si>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</si>
  <si>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</si>
  <si>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</si>
  <si>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</si>
  <si>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</si>
  <si>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</si>
  <si>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</si>
  <si>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</si>
  <si>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</si>
  <si>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</si>
  <si>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</si>
  <si>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法適用</t>
  </si>
  <si>
    <t>水道事業</t>
  </si>
  <si>
    <t>末端給水事業</t>
  </si>
  <si>
    <t>A7</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</si>
  <si>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</si>
  <si>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</si>
  <si>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</si>
  <si>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</si>
  <si>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</si>
  <si>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</si>
  <si>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</si>
  <si>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①有形固定資産減価償却率及び②管路経年化率においては、前年度同様に平均値を下回っており、他団体と比較して施設や管路の老朽化は進んでいないので良好である。　　　　　　　　　　　　　　　　　　　　　　　　③管路更新率においては、前年度より下回ったものの平均値を上回っており、管路の更新ペースは他団体と比較して良好である。　　　　　　　　　　　　　　　　　　　　　　　　　　　　　　これらの指標により、本町の水道施設・管路等の状況は、老朽化が抑制されており、更新ペースも良好であるといえる。　　　　　　　　　　　　　　　　　　　　　　　　　　　　　　　　　　　　　　　　　　　また本町では中長期的な事業計画を策定した「岩美町水道事業ビジョン」に基づき、平成27年度より老朽化の著しい水道施設から国庫補助等を活用した管路等施設の耐震化を順次進めているところである。（「岩美町水道管路耐震化推進事業」）この耐震化推進事業により更なる有収率の向上、管路更新率の向上を目指したい。</t>
    <rPh sb="117" eb="119">
      <t>シタマワ</t>
    </rPh>
    <phoneticPr fontId="4"/>
  </si>
  <si>
    <t>本町は、水道料金は全国平均とほぼ同水準であり、経常収支比率は100％以上、料金回収率は前年度より改善し、経営に必要な経費を水道料金等でほぼ賄うことができている状況にあるといえる。しかし、人口減少、節水型機器の普及等により給水収益は今後も減少傾向にあると予測されるので、中長期的な視野に基づく投資・財政計画（「経営戦略」）を策定し、徹底した効率化、経営基盤強化と財政マネジメントの向上を図ることが必要である。なお、今後とも料金の収納強化を図り、確実に料金収入を確保していく必要がある。　　　　　　　　　　　　　　　　　　　　　　　　　　　　　　　　　　　　　　　　　　　　　　　　　　　　　　　　　　　　　　　　　　　　　　また、企業債残高対給水収益比率が高いことから、今まで企業債を財源とした管路更新が進められてきていたと考えられる。漏水防止対策・有収率の向上・災害時に備えた管路の耐震化等、今後も老朽化した管路の更新は必要となっていくが、これ以上企業債残高が過大となると将来世代への負担も増大となる。本町では平成26年度に「岩美町水道事業ビジョン」、平成30年度に「岩美町水道施設基本計画作成業務」を策定し、老朽化した施設や管路の更新・耐震化を順次計画的に進めているところであるが、この事業の財源としては国庫補助金、一般会計出資金をフルに活用しており、企業債の借入れをなるべく抑制することとしている。　　　　　　　　　　　　　　　　　　　　　　　　　　　　</t>
    <rPh sb="34" eb="36">
      <t>イジョウ</t>
    </rPh>
    <rPh sb="455" eb="457">
      <t>ヘイセイ</t>
    </rPh>
    <rPh sb="459" eb="460">
      <t>ネン</t>
    </rPh>
    <rPh sb="460" eb="461">
      <t>ド</t>
    </rPh>
    <rPh sb="476" eb="478">
      <t>ヘイセイ</t>
    </rPh>
    <rPh sb="480" eb="481">
      <t>ネン</t>
    </rPh>
    <rPh sb="481" eb="482">
      <t>ド</t>
    </rPh>
    <rPh sb="510" eb="512">
      <t>シセツ</t>
    </rPh>
    <phoneticPr fontId="4"/>
  </si>
  <si>
    <t>本町の水道料金は全国平均とほぼ同水準であるが、①経常収支比率及び⑤料金回収率は平均値を下回っている。しかし、経常収支比率は100％以上となっていること、料金回収率も前年度より向上し類似団体平均値より上回ったことから、給水収益等で、ある程度の維持管理費等の費用を賄えている状況であるといえる。また、⑥給水原価においては、類似団体平均値を下回っていることからコスト抑制ができていること、③流動比率においては、平均値よりはやや下回っているが100％以上であることから１年以内の支払い能力は問題ないこと、②累積欠損金比率においては、累積欠損金は発生していないことから健全な経営状況にあるといえる。　　　　　　　　　　　　　　　　　　　　　　　　　　　　　　　　　　　　　　ただし、④企業債残高対給水収益比率においては、平均値及び類似団体平均値と比較すると、年々目減りはしてきているものの企業債残高は依然過大であり、将来世代への負担が重くなっている。よって、これからの将来見通しを踏まえた投資・財政計画の策定、企業債以外の国庫補助等の財源の更なる活用を実施する必要がある。　　　　　　　　　　　　　　　　　　　　　　　　　　⑦施設利用率は昨年度よりやや下回っているが平均値より高いこと⑧有収率においては、前年度より改善され高い数値となっており、類似団体平均値も上回っていることから効率的な施設利用ができており、収益につながる施設活用ができていると考えられる。　　　　　　　　　　　　　　　　　</t>
    <rPh sb="99" eb="101">
      <t>ウワマワ</t>
    </rPh>
    <rPh sb="210" eb="212">
      <t>シタマワ</t>
    </rPh>
    <rPh sb="221" eb="223">
      <t>イジョウ</t>
    </rPh>
    <rPh sb="374" eb="376">
      <t>ネンネン</t>
    </rPh>
    <rPh sb="514" eb="517">
      <t>サクネンド</t>
    </rPh>
    <rPh sb="521" eb="523">
      <t>シタマワ</t>
    </rPh>
    <rPh sb="528" eb="531">
      <t>ヘイキンチ</t>
    </rPh>
    <rPh sb="533" eb="53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</si>
</sst>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0.96</c:v>
                </c:pt>
                <c:pt idx="1">
                  <c:v>0.93</c:v>
                </c:pt>
                <c:pt idx="2">
                  <c:v>0.72</c:v>
                </c:pt>
                <c:pt idx="3">
                  <c:v>1.33</c:v>
                </c:pt>
                <c:pt idx="4">
                  <c:v>1.3</c:v>
                </c:pt>
              </c:numCache>
            </c:numRef>
          </c:val>
          <c:extLst>
            <c:ext xmlns:c16="http://schemas.microsoft.com/office/drawing/2014/chart" uri="{C3380CC4-5D6E-409C-BE32-E72D297353CC}">
              <c16:uniqueId val="{00000000-8DA1-4EE5-8056-2356375A20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8DA1-4EE5-8056-2356375A20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65.400000000000006</c:v>
                </c:pt>
                <c:pt idx="1">
                  <c:v>65.400000000000006</c:v>
                </c:pt>
                <c:pt idx="2">
                  <c:v>66.61</c:v>
                </c:pt>
                <c:pt idx="3">
                  <c:v>69.06</c:v>
                </c:pt>
                <c:pt idx="4">
                  <c:v>68.8</c:v>
                </c:pt>
              </c:numCache>
            </c:numRef>
          </c:val>
          <c:extLst>
            <c:ext xmlns:c16="http://schemas.microsoft.com/office/drawing/2014/chart" uri="{C3380CC4-5D6E-409C-BE32-E72D297353CC}">
              <c16:uniqueId val="{00000000-D3F8-4D9E-B323-289ECE3532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D3F8-4D9E-B323-289ECE3532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83.05</c:v>
                </c:pt>
                <c:pt idx="1">
                  <c:v>80.97</c:v>
                </c:pt>
                <c:pt idx="2">
                  <c:v>79.34</c:v>
                </c:pt>
                <c:pt idx="3">
                  <c:v>82.21</c:v>
                </c:pt>
                <c:pt idx="4">
                  <c:v>83.8</c:v>
                </c:pt>
              </c:numCache>
            </c:numRef>
          </c:val>
          <c:extLst>
            <c:ext xmlns:c16="http://schemas.microsoft.com/office/drawing/2014/chart" uri="{C3380CC4-5D6E-409C-BE32-E72D297353CC}">
              <c16:uniqueId val="{00000000-FD92-48F3-AEE1-5631DA6F9C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FD92-48F3-AEE1-5631DA6F9C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99.07</c:v>
                </c:pt>
                <c:pt idx="1">
                  <c:v>95.96</c:v>
                </c:pt>
                <c:pt idx="2">
                  <c:v>98.46</c:v>
                </c:pt>
                <c:pt idx="3">
                  <c:v>107.29</c:v>
                </c:pt>
                <c:pt idx="4">
                  <c:v>105.94</c:v>
                </c:pt>
              </c:numCache>
            </c:numRef>
          </c:val>
          <c:extLst>
            <c:ext xmlns:c16="http://schemas.microsoft.com/office/drawing/2014/chart" uri="{C3380CC4-5D6E-409C-BE32-E72D297353CC}">
              <c16:uniqueId val="{00000000-0507-45DE-9599-E72A0E3C77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0507-45DE-9599-E72A0E3C77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31.17</c:v>
                </c:pt>
                <c:pt idx="1">
                  <c:v>31.71</c:v>
                </c:pt>
                <c:pt idx="2">
                  <c:v>34.049999999999997</c:v>
                </c:pt>
                <c:pt idx="3">
                  <c:v>36.049999999999997</c:v>
                </c:pt>
                <c:pt idx="4">
                  <c:v>37.619999999999997</c:v>
                </c:pt>
              </c:numCache>
            </c:numRef>
          </c:val>
          <c:extLst>
            <c:ext xmlns:c16="http://schemas.microsoft.com/office/drawing/2014/chart" uri="{C3380CC4-5D6E-409C-BE32-E72D297353CC}">
              <c16:uniqueId val="{00000000-E779-445B-A3FB-FEFE6AB0DC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E779-445B-A3FB-FEFE6AB0DC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0.52</c:v>
                </c:pt>
                <c:pt idx="1">
                  <c:v>0.52</c:v>
                </c:pt>
                <c:pt idx="2">
                  <c:v>0.52</c:v>
                </c:pt>
                <c:pt idx="3">
                  <c:v>0.52</c:v>
                </c:pt>
                <c:pt idx="4">
                  <c:v>0.52</c:v>
                </c:pt>
              </c:numCache>
            </c:numRef>
          </c:val>
          <c:extLst>
            <c:ext xmlns:c16="http://schemas.microsoft.com/office/drawing/2014/chart" uri="{C3380CC4-5D6E-409C-BE32-E72D297353CC}">
              <c16:uniqueId val="{00000000-D654-49FF-A2FE-39BD6932B8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D654-49FF-A2FE-39BD6932B8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40.94</c:v>
                </c:pt>
                <c:pt idx="1">
                  <c:v>0</c:v>
                </c:pt>
                <c:pt idx="2">
                  <c:v>0</c:v>
                </c:pt>
                <c:pt idx="3">
                  <c:v>0</c:v>
                </c:pt>
                <c:pt idx="4">
                  <c:v>0</c:v>
                </c:pt>
              </c:numCache>
            </c:numRef>
          </c:val>
          <c:extLst>
            <c:ext xmlns:c16="http://schemas.microsoft.com/office/drawing/2014/chart" uri="{C3380CC4-5D6E-409C-BE32-E72D297353CC}">
              <c16:uniqueId val="{00000000-D016-430C-BAC8-CEB02F4906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D016-430C-BAC8-CEB02F4906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832.95</c:v>
                </c:pt>
                <c:pt idx="1">
                  <c:v>217.98</c:v>
                </c:pt>
                <c:pt idx="2">
                  <c:v>256.33999999999997</c:v>
                </c:pt>
                <c:pt idx="3">
                  <c:v>245.58</c:v>
                </c:pt>
                <c:pt idx="4">
                  <c:v>226.86</c:v>
                </c:pt>
              </c:numCache>
            </c:numRef>
          </c:val>
          <c:extLst>
            <c:ext xmlns:c16="http://schemas.microsoft.com/office/drawing/2014/chart" uri="{C3380CC4-5D6E-409C-BE32-E72D297353CC}">
              <c16:uniqueId val="{00000000-F828-4E41-B0D1-7428CB4486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F828-4E41-B0D1-7428CB4486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1010.33</c:v>
                </c:pt>
                <c:pt idx="1">
                  <c:v>997.38</c:v>
                </c:pt>
                <c:pt idx="2">
                  <c:v>960.9</c:v>
                </c:pt>
                <c:pt idx="3">
                  <c:v>922.97</c:v>
                </c:pt>
                <c:pt idx="4">
                  <c:v>885.72</c:v>
                </c:pt>
              </c:numCache>
            </c:numRef>
          </c:val>
          <c:extLst>
            <c:ext xmlns:c16="http://schemas.microsoft.com/office/drawing/2014/chart" uri="{C3380CC4-5D6E-409C-BE32-E72D297353CC}">
              <c16:uniqueId val="{00000000-1401-45AB-9F28-43E10FBDB7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1401-45AB-9F28-43E10FBDB7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90.93</c:v>
                </c:pt>
                <c:pt idx="1">
                  <c:v>85.25</c:v>
                </c:pt>
                <c:pt idx="2">
                  <c:v>92.16</c:v>
                </c:pt>
                <c:pt idx="3">
                  <c:v>99.96</c:v>
                </c:pt>
                <c:pt idx="4">
                  <c:v>101.19</c:v>
                </c:pt>
              </c:numCache>
            </c:numRef>
          </c:val>
          <c:extLst>
            <c:ext xmlns:c16="http://schemas.microsoft.com/office/drawing/2014/chart" uri="{C3380CC4-5D6E-409C-BE32-E72D297353CC}">
              <c16:uniqueId val="{00000000-896A-41CE-8387-197861C639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896A-41CE-8387-197861C639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186.58</c:v>
                </c:pt>
                <c:pt idx="1">
                  <c:v>200.91</c:v>
                </c:pt>
                <c:pt idx="2">
                  <c:v>186.14</c:v>
                </c:pt>
                <c:pt idx="3">
                  <c:v>172.67</c:v>
                </c:pt>
                <c:pt idx="4">
                  <c:v>171.03</c:v>
                </c:pt>
              </c:numCache>
            </c:numRef>
          </c:val>
          <c:extLst>
            <c:ext xmlns:c16="http://schemas.microsoft.com/office/drawing/2014/chart" uri="{C3380CC4-5D6E-409C-BE32-E72D297353CC}">
              <c16:uniqueId val="{00000000-0188-4AD8-B8FA-6F206207C4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0188-4AD8-B8FA-6F206207C4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鳥取県　岩美町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自治体職員</v>
      </c>
      <c r="AE8" s="85"/>
      <c r="AF8" s="85"/>
      <c r="AG8" s="85"/>
      <c r="AH8" s="85"/>
      <c r="AI8" s="85"/>
      <c r="AJ8" s="85"/>
      <c r="AK8" s="4"/>
      <c r="AL8" s="73">
        <f>データ!$R$6</f>
        <v>11797</v>
      </c>
      <c r="AM8" s="73"/>
      <c r="AN8" s="73"/>
      <c r="AO8" s="73"/>
      <c r="AP8" s="73"/>
      <c r="AQ8" s="73"/>
      <c r="AR8" s="73"/>
      <c r="AS8" s="73"/>
      <c r="AT8" s="69">
        <f>データ!$S$6</f>
        <v>122.32</v>
      </c>
      <c r="AU8" s="70"/>
      <c r="AV8" s="70"/>
      <c r="AW8" s="70"/>
      <c r="AX8" s="70"/>
      <c r="AY8" s="70"/>
      <c r="AZ8" s="70"/>
      <c r="BA8" s="70"/>
      <c r="BB8" s="72">
        <f>データ!$T$6</f>
        <v>96.44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49.4</v>
      </c>
      <c r="J10" s="70"/>
      <c r="K10" s="70"/>
      <c r="L10" s="70"/>
      <c r="M10" s="70"/>
      <c r="N10" s="70"/>
      <c r="O10" s="71"/>
      <c r="P10" s="72">
        <f>データ!$P$6</f>
        <v>98.3</v>
      </c>
      <c r="Q10" s="72"/>
      <c r="R10" s="72"/>
      <c r="S10" s="72"/>
      <c r="T10" s="72"/>
      <c r="U10" s="72"/>
      <c r="V10" s="72"/>
      <c r="W10" s="73">
        <f>データ!$Q$6</f>
        <v>3207</v>
      </c>
      <c r="X10" s="73"/>
      <c r="Y10" s="73"/>
      <c r="Z10" s="73"/>
      <c r="AA10" s="73"/>
      <c r="AB10" s="73"/>
      <c r="AC10" s="73"/>
      <c r="AD10" s="2"/>
      <c r="AE10" s="2"/>
      <c r="AF10" s="2"/>
      <c r="AG10" s="2"/>
      <c r="AH10" s="4"/>
      <c r="AI10" s="4"/>
      <c r="AJ10" s="4"/>
      <c r="AK10" s="4"/>
      <c r="AL10" s="73">
        <f>データ!$U$6</f>
        <v>11520</v>
      </c>
      <c r="AM10" s="73"/>
      <c r="AN10" s="73"/>
      <c r="AO10" s="73"/>
      <c r="AP10" s="73"/>
      <c r="AQ10" s="73"/>
      <c r="AR10" s="73"/>
      <c r="AS10" s="73"/>
      <c r="AT10" s="69">
        <f>データ!$V$6</f>
        <v>82.99</v>
      </c>
      <c r="AU10" s="70"/>
      <c r="AV10" s="70"/>
      <c r="AW10" s="70"/>
      <c r="AX10" s="70"/>
      <c r="AY10" s="70"/>
      <c r="AZ10" s="70"/>
      <c r="BA10" s="70"/>
      <c r="BB10" s="72">
        <f>データ!$W$6</f>
        <v>138.81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119</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31CI5e8t4glUULwJwqVzlONNp9/ztlRccBkdT76Do4VN6/OK5uT/slVjRVJme22W/GUV5/OD32F3GRO9IrfJVA==" saltValue="x/xWtQhqBGwV7o7Jg6OiQ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313025</v>
      </c>
      <c r="D6" s="33">
        <f t="shared" si="3"/>
        <v>46</v>
      </c>
      <c r="E6" s="33">
        <f t="shared" si="3"/>
        <v>1</v>
      </c>
      <c r="F6" s="33">
        <f t="shared" si="3"/>
        <v>0</v>
      </c>
      <c r="G6" s="33">
        <f t="shared" si="3"/>
        <v>1</v>
      </c>
      <c r="H6" s="33" t="str">
        <f t="shared" si="3"/>
        <v>鳥取県　岩美町</v>
      </c>
      <c r="I6" s="33" t="str">
        <f t="shared" si="3"/>
        <v>法適用</v>
      </c>
      <c r="J6" s="33" t="str">
        <f t="shared" si="3"/>
        <v>水道事業</v>
      </c>
      <c r="K6" s="33" t="str">
        <f t="shared" si="3"/>
        <v>末端給水事業</v>
      </c>
      <c r="L6" s="33" t="str">
        <f t="shared" si="3"/>
        <v>A7</v>
      </c>
      <c r="M6" s="33" t="str">
        <f t="shared" si="3"/>
        <v>自治体職員</v>
      </c>
      <c r="N6" s="34" t="str">
        <f t="shared" si="3"/>
        <v>-</v>
      </c>
      <c r="O6" s="34">
        <f t="shared" si="3"/>
        <v>49.4</v>
      </c>
      <c r="P6" s="34">
        <f t="shared" si="3"/>
        <v>98.3</v>
      </c>
      <c r="Q6" s="34">
        <f t="shared" si="3"/>
        <v>3207</v>
      </c>
      <c r="R6" s="34">
        <f t="shared" si="3"/>
        <v>11797</v>
      </c>
      <c r="S6" s="34">
        <f t="shared" si="3"/>
        <v>122.32</v>
      </c>
      <c r="T6" s="34">
        <f t="shared" si="3"/>
        <v>96.44</v>
      </c>
      <c r="U6" s="34">
        <f t="shared" si="3"/>
        <v>11520</v>
      </c>
      <c r="V6" s="34">
        <f t="shared" si="3"/>
        <v>82.99</v>
      </c>
      <c r="W6" s="34">
        <f t="shared" si="3"/>
        <v>138.81</v>
      </c>
      <c r="X6" s="35">
        <f>IF(X7="",NA(),X7)</f>
        <v>99.07</v>
      </c>
      <c r="Y6" s="35">
        <f t="shared" ref="Y6:AG6" si="4">IF(Y7="",NA(),Y7)</f>
        <v>95.96</v>
      </c>
      <c r="Z6" s="35">
        <f t="shared" si="4"/>
        <v>98.46</v>
      </c>
      <c r="AA6" s="35">
        <f t="shared" si="4"/>
        <v>107.29</v>
      </c>
      <c r="AB6" s="35">
        <f t="shared" si="4"/>
        <v>105.94</v>
      </c>
      <c r="AC6" s="35">
        <f t="shared" si="4"/>
        <v>107.95</v>
      </c>
      <c r="AD6" s="35">
        <f t="shared" si="4"/>
        <v>109.49</v>
      </c>
      <c r="AE6" s="35">
        <f t="shared" si="4"/>
        <v>111.06</v>
      </c>
      <c r="AF6" s="35">
        <f t="shared" si="4"/>
        <v>111.34</v>
      </c>
      <c r="AG6" s="35">
        <f t="shared" si="4"/>
        <v>110.02</v>
      </c>
      <c r="AH6" s="34" t="str">
        <f>IF(AH7="","",IF(AH7="-","【-】","【"&amp;SUBSTITUTE(TEXT(AH7,"#,##0.00"),"-","△")&amp;"】"))</f>
        <v>【113.39】</v>
      </c>
      <c r="AI6" s="35">
        <f>IF(AI7="",NA(),AI7)</f>
        <v>40.94</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832.95</v>
      </c>
      <c r="AU6" s="35">
        <f t="shared" ref="AU6:BC6" si="6">IF(AU7="",NA(),AU7)</f>
        <v>217.98</v>
      </c>
      <c r="AV6" s="35">
        <f t="shared" si="6"/>
        <v>256.33999999999997</v>
      </c>
      <c r="AW6" s="35">
        <f t="shared" si="6"/>
        <v>245.58</v>
      </c>
      <c r="AX6" s="35">
        <f t="shared" si="6"/>
        <v>226.86</v>
      </c>
      <c r="AY6" s="35">
        <f t="shared" si="6"/>
        <v>1081.23</v>
      </c>
      <c r="AZ6" s="35">
        <f t="shared" si="6"/>
        <v>406.37</v>
      </c>
      <c r="BA6" s="35">
        <f t="shared" si="6"/>
        <v>398.29</v>
      </c>
      <c r="BB6" s="35">
        <f t="shared" si="6"/>
        <v>388.67</v>
      </c>
      <c r="BC6" s="35">
        <f t="shared" si="6"/>
        <v>355.27</v>
      </c>
      <c r="BD6" s="34" t="str">
        <f>IF(BD7="","",IF(BD7="-","【-】","【"&amp;SUBSTITUTE(TEXT(BD7,"#,##0.00"),"-","△")&amp;"】"))</f>
        <v>【264.34】</v>
      </c>
      <c r="BE6" s="35">
        <f>IF(BE7="",NA(),BE7)</f>
        <v>1010.33</v>
      </c>
      <c r="BF6" s="35">
        <f t="shared" ref="BF6:BN6" si="7">IF(BF7="",NA(),BF7)</f>
        <v>997.38</v>
      </c>
      <c r="BG6" s="35">
        <f t="shared" si="7"/>
        <v>960.9</v>
      </c>
      <c r="BH6" s="35">
        <f t="shared" si="7"/>
        <v>922.97</v>
      </c>
      <c r="BI6" s="35">
        <f t="shared" si="7"/>
        <v>885.72</v>
      </c>
      <c r="BJ6" s="35">
        <f t="shared" si="7"/>
        <v>443.13</v>
      </c>
      <c r="BK6" s="35">
        <f t="shared" si="7"/>
        <v>442.54</v>
      </c>
      <c r="BL6" s="35">
        <f t="shared" si="7"/>
        <v>431</v>
      </c>
      <c r="BM6" s="35">
        <f t="shared" si="7"/>
        <v>422.5</v>
      </c>
      <c r="BN6" s="35">
        <f t="shared" si="7"/>
        <v>458.27</v>
      </c>
      <c r="BO6" s="34" t="str">
        <f>IF(BO7="","",IF(BO7="-","【-】","【"&amp;SUBSTITUTE(TEXT(BO7,"#,##0.00"),"-","△")&amp;"】"))</f>
        <v>【274.27】</v>
      </c>
      <c r="BP6" s="35">
        <f>IF(BP7="",NA(),BP7)</f>
        <v>90.93</v>
      </c>
      <c r="BQ6" s="35">
        <f t="shared" ref="BQ6:BY6" si="8">IF(BQ7="",NA(),BQ7)</f>
        <v>85.25</v>
      </c>
      <c r="BR6" s="35">
        <f t="shared" si="8"/>
        <v>92.16</v>
      </c>
      <c r="BS6" s="35">
        <f t="shared" si="8"/>
        <v>99.96</v>
      </c>
      <c r="BT6" s="35">
        <f t="shared" si="8"/>
        <v>101.19</v>
      </c>
      <c r="BU6" s="35">
        <f t="shared" si="8"/>
        <v>95.4</v>
      </c>
      <c r="BV6" s="35">
        <f t="shared" si="8"/>
        <v>98.6</v>
      </c>
      <c r="BW6" s="35">
        <f t="shared" si="8"/>
        <v>100.82</v>
      </c>
      <c r="BX6" s="35">
        <f t="shared" si="8"/>
        <v>101.64</v>
      </c>
      <c r="BY6" s="35">
        <f t="shared" si="8"/>
        <v>96.77</v>
      </c>
      <c r="BZ6" s="34" t="str">
        <f>IF(BZ7="","",IF(BZ7="-","【-】","【"&amp;SUBSTITUTE(TEXT(BZ7,"#,##0.00"),"-","△")&amp;"】"))</f>
        <v>【104.36】</v>
      </c>
      <c r="CA6" s="35">
        <f>IF(CA7="",NA(),CA7)</f>
        <v>186.58</v>
      </c>
      <c r="CB6" s="35">
        <f t="shared" ref="CB6:CJ6" si="9">IF(CB7="",NA(),CB7)</f>
        <v>200.91</v>
      </c>
      <c r="CC6" s="35">
        <f t="shared" si="9"/>
        <v>186.14</v>
      </c>
      <c r="CD6" s="35">
        <f t="shared" si="9"/>
        <v>172.67</v>
      </c>
      <c r="CE6" s="35">
        <f t="shared" si="9"/>
        <v>171.03</v>
      </c>
      <c r="CF6" s="35">
        <f t="shared" si="9"/>
        <v>186.15</v>
      </c>
      <c r="CG6" s="35">
        <f t="shared" si="9"/>
        <v>181.67</v>
      </c>
      <c r="CH6" s="35">
        <f t="shared" si="9"/>
        <v>179.55</v>
      </c>
      <c r="CI6" s="35">
        <f t="shared" si="9"/>
        <v>179.16</v>
      </c>
      <c r="CJ6" s="35">
        <f t="shared" si="9"/>
        <v>187.18</v>
      </c>
      <c r="CK6" s="34" t="str">
        <f>IF(CK7="","",IF(CK7="-","【-】","【"&amp;SUBSTITUTE(TEXT(CK7,"#,##0.00"),"-","△")&amp;"】"))</f>
        <v>【165.71】</v>
      </c>
      <c r="CL6" s="35">
        <f>IF(CL7="",NA(),CL7)</f>
        <v>65.400000000000006</v>
      </c>
      <c r="CM6" s="35">
        <f t="shared" ref="CM6:CU6" si="10">IF(CM7="",NA(),CM7)</f>
        <v>65.400000000000006</v>
      </c>
      <c r="CN6" s="35">
        <f t="shared" si="10"/>
        <v>66.61</v>
      </c>
      <c r="CO6" s="35">
        <f t="shared" si="10"/>
        <v>69.06</v>
      </c>
      <c r="CP6" s="35">
        <f t="shared" si="10"/>
        <v>68.8</v>
      </c>
      <c r="CQ6" s="35">
        <f t="shared" si="10"/>
        <v>54.47</v>
      </c>
      <c r="CR6" s="35">
        <f t="shared" si="10"/>
        <v>53.61</v>
      </c>
      <c r="CS6" s="35">
        <f t="shared" si="10"/>
        <v>53.52</v>
      </c>
      <c r="CT6" s="35">
        <f t="shared" si="10"/>
        <v>54.24</v>
      </c>
      <c r="CU6" s="35">
        <f t="shared" si="10"/>
        <v>55.88</v>
      </c>
      <c r="CV6" s="34" t="str">
        <f>IF(CV7="","",IF(CV7="-","【-】","【"&amp;SUBSTITUTE(TEXT(CV7,"#,##0.00"),"-","△")&amp;"】"))</f>
        <v>【60.41】</v>
      </c>
      <c r="CW6" s="35">
        <f>IF(CW7="",NA(),CW7)</f>
        <v>83.05</v>
      </c>
      <c r="CX6" s="35">
        <f t="shared" ref="CX6:DF6" si="11">IF(CX7="",NA(),CX7)</f>
        <v>80.97</v>
      </c>
      <c r="CY6" s="35">
        <f t="shared" si="11"/>
        <v>79.34</v>
      </c>
      <c r="CZ6" s="35">
        <f t="shared" si="11"/>
        <v>82.21</v>
      </c>
      <c r="DA6" s="35">
        <f t="shared" si="11"/>
        <v>83.8</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31.17</v>
      </c>
      <c r="DI6" s="35">
        <f t="shared" ref="DI6:DQ6" si="12">IF(DI7="",NA(),DI7)</f>
        <v>31.71</v>
      </c>
      <c r="DJ6" s="35">
        <f t="shared" si="12"/>
        <v>34.049999999999997</v>
      </c>
      <c r="DK6" s="35">
        <f t="shared" si="12"/>
        <v>36.049999999999997</v>
      </c>
      <c r="DL6" s="35">
        <f t="shared" si="12"/>
        <v>37.619999999999997</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0.52</v>
      </c>
      <c r="DT6" s="35">
        <f t="shared" ref="DT6:EB6" si="13">IF(DT7="",NA(),DT7)</f>
        <v>0.52</v>
      </c>
      <c r="DU6" s="35">
        <f t="shared" si="13"/>
        <v>0.52</v>
      </c>
      <c r="DV6" s="35">
        <f t="shared" si="13"/>
        <v>0.52</v>
      </c>
      <c r="DW6" s="35">
        <f t="shared" si="13"/>
        <v>0.52</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0.96</v>
      </c>
      <c r="EE6" s="35">
        <f t="shared" ref="EE6:EM6" si="14">IF(EE7="",NA(),EE7)</f>
        <v>0.93</v>
      </c>
      <c r="EF6" s="35">
        <f t="shared" si="14"/>
        <v>0.72</v>
      </c>
      <c r="EG6" s="35">
        <f t="shared" si="14"/>
        <v>1.33</v>
      </c>
      <c r="EH6" s="35">
        <f t="shared" si="14"/>
        <v>1.3</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313025</v>
      </c>
      <c r="D7" s="37">
        <v>46</v>
      </c>
      <c r="E7" s="37">
        <v>1</v>
      </c>
      <c r="F7" s="37">
        <v>0</v>
      </c>
      <c r="G7" s="37">
        <v>1</v>
      </c>
      <c r="H7" s="37" t="s">
        <v>105</v>
      </c>
      <c r="I7" s="37" t="s">
        <v>106</v>
      </c>
      <c r="J7" s="37" t="s">
        <v>107</v>
      </c>
      <c r="K7" s="37" t="s">
        <v>108</v>
      </c>
      <c r="L7" s="37" t="s">
        <v>109</v>
      </c>
      <c r="M7" s="37" t="s">
        <v>110</v>
      </c>
      <c r="N7" s="38" t="s">
        <v>111</v>
      </c>
      <c r="O7" s="38">
        <v>49.4</v>
      </c>
      <c r="P7" s="38">
        <v>98.3</v>
      </c>
      <c r="Q7" s="38">
        <v>3207</v>
      </c>
      <c r="R7" s="38">
        <v>11797</v>
      </c>
      <c r="S7" s="38">
        <v>122.32</v>
      </c>
      <c r="T7" s="38">
        <v>96.44</v>
      </c>
      <c r="U7" s="38">
        <v>11520</v>
      </c>
      <c r="V7" s="38">
        <v>82.99</v>
      </c>
      <c r="W7" s="38">
        <v>138.81</v>
      </c>
      <c r="X7" s="38">
        <v>99.07</v>
      </c>
      <c r="Y7" s="38">
        <v>95.96</v>
      </c>
      <c r="Z7" s="38">
        <v>98.46</v>
      </c>
      <c r="AA7" s="38">
        <v>107.29</v>
      </c>
      <c r="AB7" s="38">
        <v>105.94</v>
      </c>
      <c r="AC7" s="38">
        <v>107.95</v>
      </c>
      <c r="AD7" s="38">
        <v>109.49</v>
      </c>
      <c r="AE7" s="38">
        <v>111.06</v>
      </c>
      <c r="AF7" s="38">
        <v>111.34</v>
      </c>
      <c r="AG7" s="38">
        <v>110.02</v>
      </c>
      <c r="AH7" s="38">
        <v>113.39</v>
      </c>
      <c r="AI7" s="38">
        <v>40.94</v>
      </c>
      <c r="AJ7" s="38">
        <v>0</v>
      </c>
      <c r="AK7" s="38">
        <v>0</v>
      </c>
      <c r="AL7" s="38">
        <v>0</v>
      </c>
      <c r="AM7" s="38">
        <v>0</v>
      </c>
      <c r="AN7" s="38">
        <v>13.47</v>
      </c>
      <c r="AO7" s="38">
        <v>9.49</v>
      </c>
      <c r="AP7" s="38">
        <v>9.35</v>
      </c>
      <c r="AQ7" s="38">
        <v>10.130000000000001</v>
      </c>
      <c r="AR7" s="38">
        <v>7.31</v>
      </c>
      <c r="AS7" s="38">
        <v>0.85</v>
      </c>
      <c r="AT7" s="38">
        <v>832.95</v>
      </c>
      <c r="AU7" s="38">
        <v>217.98</v>
      </c>
      <c r="AV7" s="38">
        <v>256.33999999999997</v>
      </c>
      <c r="AW7" s="38">
        <v>245.58</v>
      </c>
      <c r="AX7" s="38">
        <v>226.86</v>
      </c>
      <c r="AY7" s="38">
        <v>1081.23</v>
      </c>
      <c r="AZ7" s="38">
        <v>406.37</v>
      </c>
      <c r="BA7" s="38">
        <v>398.29</v>
      </c>
      <c r="BB7" s="38">
        <v>388.67</v>
      </c>
      <c r="BC7" s="38">
        <v>355.27</v>
      </c>
      <c r="BD7" s="38">
        <v>264.33999999999997</v>
      </c>
      <c r="BE7" s="38">
        <v>1010.33</v>
      </c>
      <c r="BF7" s="38">
        <v>997.38</v>
      </c>
      <c r="BG7" s="38">
        <v>960.9</v>
      </c>
      <c r="BH7" s="38">
        <v>922.97</v>
      </c>
      <c r="BI7" s="38">
        <v>885.72</v>
      </c>
      <c r="BJ7" s="38">
        <v>443.13</v>
      </c>
      <c r="BK7" s="38">
        <v>442.54</v>
      </c>
      <c r="BL7" s="38">
        <v>431</v>
      </c>
      <c r="BM7" s="38">
        <v>422.5</v>
      </c>
      <c r="BN7" s="38">
        <v>458.27</v>
      </c>
      <c r="BO7" s="38">
        <v>274.27</v>
      </c>
      <c r="BP7" s="38">
        <v>90.93</v>
      </c>
      <c r="BQ7" s="38">
        <v>85.25</v>
      </c>
      <c r="BR7" s="38">
        <v>92.16</v>
      </c>
      <c r="BS7" s="38">
        <v>99.96</v>
      </c>
      <c r="BT7" s="38">
        <v>101.19</v>
      </c>
      <c r="BU7" s="38">
        <v>95.4</v>
      </c>
      <c r="BV7" s="38">
        <v>98.6</v>
      </c>
      <c r="BW7" s="38">
        <v>100.82</v>
      </c>
      <c r="BX7" s="38">
        <v>101.64</v>
      </c>
      <c r="BY7" s="38">
        <v>96.77</v>
      </c>
      <c r="BZ7" s="38">
        <v>104.36</v>
      </c>
      <c r="CA7" s="38">
        <v>186.58</v>
      </c>
      <c r="CB7" s="38">
        <v>200.91</v>
      </c>
      <c r="CC7" s="38">
        <v>186.14</v>
      </c>
      <c r="CD7" s="38">
        <v>172.67</v>
      </c>
      <c r="CE7" s="38">
        <v>171.03</v>
      </c>
      <c r="CF7" s="38">
        <v>186.15</v>
      </c>
      <c r="CG7" s="38">
        <v>181.67</v>
      </c>
      <c r="CH7" s="38">
        <v>179.55</v>
      </c>
      <c r="CI7" s="38">
        <v>179.16</v>
      </c>
      <c r="CJ7" s="38">
        <v>187.18</v>
      </c>
      <c r="CK7" s="38">
        <v>165.71</v>
      </c>
      <c r="CL7" s="38">
        <v>65.400000000000006</v>
      </c>
      <c r="CM7" s="38">
        <v>65.400000000000006</v>
      </c>
      <c r="CN7" s="38">
        <v>66.61</v>
      </c>
      <c r="CO7" s="38">
        <v>69.06</v>
      </c>
      <c r="CP7" s="38">
        <v>68.8</v>
      </c>
      <c r="CQ7" s="38">
        <v>54.47</v>
      </c>
      <c r="CR7" s="38">
        <v>53.61</v>
      </c>
      <c r="CS7" s="38">
        <v>53.52</v>
      </c>
      <c r="CT7" s="38">
        <v>54.24</v>
      </c>
      <c r="CU7" s="38">
        <v>55.88</v>
      </c>
      <c r="CV7" s="38">
        <v>60.41</v>
      </c>
      <c r="CW7" s="38">
        <v>83.05</v>
      </c>
      <c r="CX7" s="38">
        <v>80.97</v>
      </c>
      <c r="CY7" s="38">
        <v>79.34</v>
      </c>
      <c r="CZ7" s="38">
        <v>82.21</v>
      </c>
      <c r="DA7" s="38">
        <v>83.8</v>
      </c>
      <c r="DB7" s="38">
        <v>81.459999999999994</v>
      </c>
      <c r="DC7" s="38">
        <v>81.31</v>
      </c>
      <c r="DD7" s="38">
        <v>81.459999999999994</v>
      </c>
      <c r="DE7" s="38">
        <v>81.680000000000007</v>
      </c>
      <c r="DF7" s="38">
        <v>80.989999999999995</v>
      </c>
      <c r="DG7" s="38">
        <v>89.93</v>
      </c>
      <c r="DH7" s="38">
        <v>31.17</v>
      </c>
      <c r="DI7" s="38">
        <v>31.71</v>
      </c>
      <c r="DJ7" s="38">
        <v>34.049999999999997</v>
      </c>
      <c r="DK7" s="38">
        <v>36.049999999999997</v>
      </c>
      <c r="DL7" s="38">
        <v>37.619999999999997</v>
      </c>
      <c r="DM7" s="38">
        <v>38.520000000000003</v>
      </c>
      <c r="DN7" s="38">
        <v>46.67</v>
      </c>
      <c r="DO7" s="38">
        <v>47.7</v>
      </c>
      <c r="DP7" s="38">
        <v>48.14</v>
      </c>
      <c r="DQ7" s="38">
        <v>46.61</v>
      </c>
      <c r="DR7" s="38">
        <v>48.12</v>
      </c>
      <c r="DS7" s="38">
        <v>0.52</v>
      </c>
      <c r="DT7" s="38">
        <v>0.52</v>
      </c>
      <c r="DU7" s="38">
        <v>0.52</v>
      </c>
      <c r="DV7" s="38">
        <v>0.52</v>
      </c>
      <c r="DW7" s="38">
        <v>0.52</v>
      </c>
      <c r="DX7" s="38">
        <v>9.43</v>
      </c>
      <c r="DY7" s="38">
        <v>10.029999999999999</v>
      </c>
      <c r="DZ7" s="38">
        <v>7.26</v>
      </c>
      <c r="EA7" s="38">
        <v>11.13</v>
      </c>
      <c r="EB7" s="38">
        <v>10.84</v>
      </c>
      <c r="EC7" s="38">
        <v>15.89</v>
      </c>
      <c r="ED7" s="38">
        <v>0.96</v>
      </c>
      <c r="EE7" s="38">
        <v>0.93</v>
      </c>
      <c r="EF7" s="38">
        <v>0.72</v>
      </c>
      <c r="EG7" s="38">
        <v>1.33</v>
      </c>
      <c r="EH7" s="38">
        <v>1.3</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U0072</cp:lastModifiedBy>
  <cp:lastPrinted>2019-01-28T02:53:23Z</cp:lastPrinted>
  <dcterms:created xsi:type="dcterms:W3CDTF">2018-12-03T08:35:40Z</dcterms:created>
  <dcterms:modified xsi:type="dcterms:W3CDTF">2019-01-28T08:22:45Z</dcterms:modified>
  <cp:category/>
</cp:coreProperties>
</file>