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wm-n-file\共有フォルダ\財政共有\財政一般\各種照会（県等）\H30 県照会（一般）\H31.01.31〆　公営企業経営比較分析表\04_町→県\下水道\"/>
    </mc:Choice>
  </mc:AlternateContent>
  <workbookProtection workbookAlgorithmName="SHA-512" workbookHashValue="g4NGr+fU+2+IXbZyoqwSZYpeZDqTtFRYQFL7xh2SmSRwVV3oQIAYtzB7xZHAtDjOIhWgiOx6TVnd6vUhwBxezw==" workbookSaltValue="xr2w63G/qagFcnkRc1PN1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5" l="1"/>
  <c r="C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B10" i="4"/>
  <c r="AD8" i="4"/>
  <c r="I8" i="4"/>
  <c r="B8" i="4"/>
  <c r="D10" i="5" l="1"/>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<sst xmlns="http://schemas.openxmlformats.org/spreadsheetml/2006/main" count="240" uniqueCount="126">
  <si>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</si>
  <si>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</si>
  <si>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</si>
  <si>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</si>
  <si>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</si>
  <si>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</si>
  <si>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</si>
  <si>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</si>
  <si>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</si>
  <si>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</si>
  <si>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</si>
  <si>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</si>
  <si>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</si>
  <si>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</si>
  <si>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</si>
  <si>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</si>
  <si>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</si>
  <si>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</si>
  <si>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</si>
  <si>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</si>
  <si>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</si>
  <si>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</si>
  <si>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</si>
  <si>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</si>
  <si>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</si>
  <si>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</si>
  <si>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</si>
  <si>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</si>
  <si>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</si>
  <si>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</si>
  <si>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</si>
  <si>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</si>
  <si>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</si>
  <si>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</si>
  <si>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</si>
  <si>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</si>
  <si>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</si>
  <si>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</si>
  <si>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</si>
  <si>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</si>
  <si>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</si>
  <si>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</si>
  <si>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</si>
  <si>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</si>
  <si>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</si>
  <si>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</si>
  <si>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</si>
  <si>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</si>
  <si>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</si>
  <si>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</si>
  <si>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</si>
  <si>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</si>
  <si>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</si>
  <si>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</si>
  <si>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</si>
  <si>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</si>
  <si>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</si>
  <si>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</si>
  <si>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</si>
  <si>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</si>
  <si>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</si>
  <si>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</si>
  <si>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</si>
  <si>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</si>
  <si>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</si>
  <si>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</si>
  <si>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</si>
  <si>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</si>
  <si>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</si>
  <si>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</si>
  <si>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</si>
  <si>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</si>
  <si>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</si>
  <si>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</si>
  <si>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</si>
  <si>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</si>
  <si>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</si>
  <si>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</si>
  <si>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</si>
  <si>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</si>
  <si>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</si>
  <si>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</si>
  <si>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</si>
  <si>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</si>
  <si>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</si>
  <si>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</si>
  <si>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</si>
  <si>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</si>
  <si>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</si>
  <si>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</si>
  <si>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</si>
  <si>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</si>
  <si>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</si>
  <si>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</si>
  <si>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</si>
  <si>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</si>
  <si>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</si>
  <si>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</si>
  <si>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</si>
  <si>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</si>
  <si>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</si>
  <si>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</si>
  <si>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</si>
  <si>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</si>
  <si>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</si>
  <si>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</si>
  <si>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</si>
  <si>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</si>
  <si>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</si>
  <si>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</si>
  <si>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</si>
  <si>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</si>
  <si>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</si>
  <si>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</si>
  <si>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</si>
  <si>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</si>
  <si>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</si>
  <si>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</si>
  <si>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</si>
  <si>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</si>
  <si>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</si>
  <si>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</si>
  <si>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</si>
  <si>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網代地区が平成元年に、東地区が平成12年に、田後地区が平成16年にそれぞれ供用開始しました。
　現在のところいずれの処理区も老朽化による管渠の異常はみられませんが、マンホールポンプの更新時期が到来しています。
　東地区の処理場については、機械設備の更新時期を迎えます。
　今後、中期的には計画的なマンホールポンプの更新と管渠の適切な点検を行い、長期的には施設の更新時期を見極めて計画していくことが必要となります。</t>
    <rPh sb="1" eb="3">
      <t>アジロ</t>
    </rPh>
    <rPh sb="3" eb="5">
      <t>チク</t>
    </rPh>
    <rPh sb="6" eb="8">
      <t>ヘイセイ</t>
    </rPh>
    <rPh sb="8" eb="10">
      <t>ガンネン</t>
    </rPh>
    <rPh sb="12" eb="13">
      <t>ヒガシ</t>
    </rPh>
    <rPh sb="13" eb="15">
      <t>チク</t>
    </rPh>
    <rPh sb="16" eb="18">
      <t>ヘイセイ</t>
    </rPh>
    <rPh sb="20" eb="21">
      <t>ネン</t>
    </rPh>
    <rPh sb="23" eb="25">
      <t>タジリ</t>
    </rPh>
    <rPh sb="25" eb="27">
      <t>チク</t>
    </rPh>
    <rPh sb="28" eb="30">
      <t>ヘイセイ</t>
    </rPh>
    <rPh sb="32" eb="33">
      <t>ネン</t>
    </rPh>
    <rPh sb="38" eb="40">
      <t>キョウヨウ</t>
    </rPh>
    <rPh sb="40" eb="42">
      <t>カイシ</t>
    </rPh>
    <rPh sb="49" eb="51">
      <t>ゲンザイ</t>
    </rPh>
    <rPh sb="59" eb="61">
      <t>ショリ</t>
    </rPh>
    <rPh sb="61" eb="62">
      <t>ク</t>
    </rPh>
    <rPh sb="63" eb="66">
      <t>ロウキュウカ</t>
    </rPh>
    <rPh sb="69" eb="71">
      <t>カンキョ</t>
    </rPh>
    <rPh sb="72" eb="74">
      <t>イジョウ</t>
    </rPh>
    <rPh sb="92" eb="94">
      <t>コウシン</t>
    </rPh>
    <rPh sb="94" eb="96">
      <t>ジキ</t>
    </rPh>
    <rPh sb="97" eb="99">
      <t>トウライ</t>
    </rPh>
    <rPh sb="107" eb="108">
      <t>ヒガシ</t>
    </rPh>
    <rPh sb="108" eb="110">
      <t>チク</t>
    </rPh>
    <rPh sb="111" eb="114">
      <t>ショリジョウ</t>
    </rPh>
    <rPh sb="120" eb="122">
      <t>キカイ</t>
    </rPh>
    <rPh sb="122" eb="124">
      <t>セツビ</t>
    </rPh>
    <rPh sb="125" eb="127">
      <t>コウシン</t>
    </rPh>
    <rPh sb="127" eb="129">
      <t>ジキ</t>
    </rPh>
    <rPh sb="130" eb="131">
      <t>ムカ</t>
    </rPh>
    <rPh sb="137" eb="139">
      <t>コンゴ</t>
    </rPh>
    <rPh sb="140" eb="143">
      <t>チュウキテキ</t>
    </rPh>
    <rPh sb="145" eb="148">
      <t>ケイカクテキ</t>
    </rPh>
    <rPh sb="158" eb="160">
      <t>コウシン</t>
    </rPh>
    <rPh sb="161" eb="163">
      <t>カンキョ</t>
    </rPh>
    <rPh sb="164" eb="166">
      <t>テキセツ</t>
    </rPh>
    <rPh sb="167" eb="169">
      <t>テンケン</t>
    </rPh>
    <rPh sb="170" eb="171">
      <t>オコナ</t>
    </rPh>
    <rPh sb="173" eb="176">
      <t>チョウキテキ</t>
    </rPh>
    <rPh sb="178" eb="180">
      <t>シセツ</t>
    </rPh>
    <rPh sb="181" eb="183">
      <t>コウシン</t>
    </rPh>
    <rPh sb="183" eb="185">
      <t>ジキ</t>
    </rPh>
    <rPh sb="186" eb="188">
      <t>ミキワ</t>
    </rPh>
    <rPh sb="190" eb="192">
      <t>ケイカク</t>
    </rPh>
    <rPh sb="199" eb="201">
      <t>ヒツヨウ</t>
    </rPh>
    <phoneticPr fontId="4"/>
  </si>
  <si>
    <t>　本町の下水道使用料は高い水準にありますが、使用料のみで汚水処理経費を賄えない状況にあり一般会計の負担が大きくなっているため、資本費平準化債の借入により公債費負担の平準化を図っています。
　今後は、汚水処理施設の見直しを含めた検討を行うことが課題となっています。</t>
    <rPh sb="1" eb="3">
      <t>ホンチョウ</t>
    </rPh>
    <rPh sb="4" eb="7">
      <t>ゲスイドウ</t>
    </rPh>
    <rPh sb="7" eb="10">
      <t>シヨウリョウ</t>
    </rPh>
    <rPh sb="11" eb="12">
      <t>タカ</t>
    </rPh>
    <rPh sb="13" eb="15">
      <t>スイジュン</t>
    </rPh>
    <rPh sb="22" eb="25">
      <t>シヨウリョウ</t>
    </rPh>
    <rPh sb="28" eb="30">
      <t>オスイ</t>
    </rPh>
    <rPh sb="30" eb="32">
      <t>ショリ</t>
    </rPh>
    <rPh sb="32" eb="34">
      <t>ケイヒ</t>
    </rPh>
    <rPh sb="35" eb="36">
      <t>マカナ</t>
    </rPh>
    <rPh sb="39" eb="41">
      <t>ジョウキョウ</t>
    </rPh>
    <rPh sb="44" eb="46">
      <t>イッパン</t>
    </rPh>
    <rPh sb="46" eb="48">
      <t>カイケイ</t>
    </rPh>
    <rPh sb="49" eb="51">
      <t>フタン</t>
    </rPh>
    <rPh sb="52" eb="53">
      <t>オオ</t>
    </rPh>
    <rPh sb="63" eb="65">
      <t>シホン</t>
    </rPh>
    <rPh sb="65" eb="66">
      <t>ヒ</t>
    </rPh>
    <rPh sb="66" eb="69">
      <t>ヘイジュンカ</t>
    </rPh>
    <rPh sb="69" eb="70">
      <t>サイ</t>
    </rPh>
    <rPh sb="71" eb="73">
      <t>カリイレ</t>
    </rPh>
    <rPh sb="76" eb="79">
      <t>コウサイヒ</t>
    </rPh>
    <rPh sb="79" eb="81">
      <t>フタン</t>
    </rPh>
    <rPh sb="82" eb="85">
      <t>ヘイジュンカ</t>
    </rPh>
    <rPh sb="86" eb="87">
      <t>ハカ</t>
    </rPh>
    <rPh sb="95" eb="97">
      <t>コンゴ</t>
    </rPh>
    <rPh sb="99" eb="101">
      <t>オスイ</t>
    </rPh>
    <rPh sb="101" eb="103">
      <t>ショリ</t>
    </rPh>
    <rPh sb="103" eb="105">
      <t>シセツ</t>
    </rPh>
    <rPh sb="106" eb="108">
      <t>ミナオ</t>
    </rPh>
    <rPh sb="110" eb="111">
      <t>フク</t>
    </rPh>
    <rPh sb="113" eb="115">
      <t>ケントウ</t>
    </rPh>
    <rPh sb="116" eb="117">
      <t>オコナ</t>
    </rPh>
    <rPh sb="121" eb="123">
      <t>カダイ</t>
    </rPh>
    <phoneticPr fontId="4"/>
  </si>
  <si>
    <t>　①収益的収支比率は約18ポイント減少していますが、これは、平成29年度から資本費平準化債の借入れを行ったことにより、一般会計の負担する資本費が減少し、企業会計の負担する資本費が増加したためです。ただし、資本費平準化債借入額相当を控除した資本費で計算した場合の実質的な①収益的収支比率は、100.00％となります。
　⑥汚水処理原価が上昇したこと、⑤経費回収率が下落したことも同様の理由によります。しかし、類似団体の平均値と比べると⑤経費回収率は高く、⑥汚水処理原価は低くなっています。
　⑧水洗化率は約95％と高い水準にあるため伸びが期待できず、使用水量の増加も期待できません。
　今後は、規模に適した汚水処理方法に見直すなどの対策を講じる必要があります。
　</t>
    <rPh sb="2" eb="5">
      <t>シュウエキテキ</t>
    </rPh>
    <rPh sb="5" eb="7">
      <t>シュウシ</t>
    </rPh>
    <rPh sb="7" eb="9">
      <t>ヒリツ</t>
    </rPh>
    <rPh sb="10" eb="11">
      <t>ヤク</t>
    </rPh>
    <rPh sb="17" eb="19">
      <t>ゲンショウ</t>
    </rPh>
    <rPh sb="30" eb="32">
      <t>ヘイセイ</t>
    </rPh>
    <rPh sb="34" eb="35">
      <t>ネン</t>
    </rPh>
    <rPh sb="35" eb="36">
      <t>ド</t>
    </rPh>
    <rPh sb="38" eb="40">
      <t>シホン</t>
    </rPh>
    <rPh sb="40" eb="41">
      <t>ヒ</t>
    </rPh>
    <rPh sb="41" eb="44">
      <t>ヘイジュンカ</t>
    </rPh>
    <rPh sb="44" eb="45">
      <t>サイ</t>
    </rPh>
    <rPh sb="46" eb="48">
      <t>カリイレ</t>
    </rPh>
    <rPh sb="50" eb="51">
      <t>オコナ</t>
    </rPh>
    <rPh sb="59" eb="61">
      <t>イッパン</t>
    </rPh>
    <rPh sb="61" eb="63">
      <t>カイケイ</t>
    </rPh>
    <rPh sb="64" eb="66">
      <t>フタン</t>
    </rPh>
    <rPh sb="68" eb="70">
      <t>シホン</t>
    </rPh>
    <rPh sb="70" eb="71">
      <t>ヒ</t>
    </rPh>
    <rPh sb="72" eb="74">
      <t>ゲンショウ</t>
    </rPh>
    <rPh sb="76" eb="78">
      <t>キギョウ</t>
    </rPh>
    <rPh sb="78" eb="80">
      <t>カイケイ</t>
    </rPh>
    <rPh sb="81" eb="83">
      <t>フタン</t>
    </rPh>
    <rPh sb="85" eb="87">
      <t>シホン</t>
    </rPh>
    <rPh sb="87" eb="88">
      <t>ヒ</t>
    </rPh>
    <rPh sb="89" eb="91">
      <t>ゾウカ</t>
    </rPh>
    <rPh sb="102" eb="104">
      <t>シホン</t>
    </rPh>
    <rPh sb="104" eb="105">
      <t>ヒ</t>
    </rPh>
    <rPh sb="105" eb="108">
      <t>ヘイジュンカ</t>
    </rPh>
    <rPh sb="108" eb="109">
      <t>サイ</t>
    </rPh>
    <rPh sb="109" eb="111">
      <t>カリイレ</t>
    </rPh>
    <rPh sb="111" eb="112">
      <t>ガク</t>
    </rPh>
    <rPh sb="112" eb="114">
      <t>ソウトウ</t>
    </rPh>
    <rPh sb="115" eb="117">
      <t>コウジョ</t>
    </rPh>
    <rPh sb="119" eb="121">
      <t>シホン</t>
    </rPh>
    <rPh sb="121" eb="122">
      <t>ヒ</t>
    </rPh>
    <rPh sb="123" eb="125">
      <t>ケイサン</t>
    </rPh>
    <rPh sb="127" eb="129">
      <t>バアイ</t>
    </rPh>
    <rPh sb="130" eb="133">
      <t>ジッシツテキ</t>
    </rPh>
    <rPh sb="160" eb="162">
      <t>オスイ</t>
    </rPh>
    <rPh sb="162" eb="164">
      <t>ショリ</t>
    </rPh>
    <rPh sb="164" eb="166">
      <t>ゲンカ</t>
    </rPh>
    <rPh sb="167" eb="169">
      <t>ジョウショウ</t>
    </rPh>
    <rPh sb="175" eb="177">
      <t>ケイヒ</t>
    </rPh>
    <rPh sb="177" eb="179">
      <t>カイシュウ</t>
    </rPh>
    <rPh sb="179" eb="180">
      <t>リツ</t>
    </rPh>
    <rPh sb="181" eb="183">
      <t>ゲラク</t>
    </rPh>
    <rPh sb="188" eb="190">
      <t>ドウヨウ</t>
    </rPh>
    <rPh sb="191" eb="193">
      <t>リユウ</t>
    </rPh>
    <rPh sb="203" eb="205">
      <t>ルイジ</t>
    </rPh>
    <rPh sb="205" eb="207">
      <t>ダンタイ</t>
    </rPh>
    <rPh sb="208" eb="211">
      <t>ヘイキンチ</t>
    </rPh>
    <rPh sb="212" eb="213">
      <t>クラ</t>
    </rPh>
    <rPh sb="217" eb="219">
      <t>ケイヒ</t>
    </rPh>
    <rPh sb="219" eb="221">
      <t>カイシュウ</t>
    </rPh>
    <rPh sb="221" eb="222">
      <t>リツ</t>
    </rPh>
    <rPh sb="223" eb="224">
      <t>タカ</t>
    </rPh>
    <rPh sb="227" eb="229">
      <t>オスイ</t>
    </rPh>
    <rPh sb="229" eb="231">
      <t>ショリ</t>
    </rPh>
    <rPh sb="231" eb="233">
      <t>ゲンカ</t>
    </rPh>
    <rPh sb="234" eb="235">
      <t>ヒク</t>
    </rPh>
    <rPh sb="246" eb="249">
      <t>スイセンカ</t>
    </rPh>
    <rPh sb="249" eb="250">
      <t>リツ</t>
    </rPh>
    <rPh sb="251" eb="252">
      <t>ヤク</t>
    </rPh>
    <rPh sb="256" eb="257">
      <t>タカ</t>
    </rPh>
    <rPh sb="258" eb="260">
      <t>スイジュン</t>
    </rPh>
    <rPh sb="265" eb="266">
      <t>ノ</t>
    </rPh>
    <rPh sb="268" eb="270">
      <t>キタイ</t>
    </rPh>
    <rPh sb="279" eb="281">
      <t>ゾウカ</t>
    </rPh>
    <rPh sb="282" eb="284">
      <t>キタイ</t>
    </rPh>
    <rPh sb="292" eb="294">
      <t>コンゴ</t>
    </rPh>
    <rPh sb="296" eb="298">
      <t>キボ</t>
    </rPh>
    <rPh sb="299" eb="300">
      <t>テキ</t>
    </rPh>
    <rPh sb="302" eb="304">
      <t>オスイ</t>
    </rPh>
    <rPh sb="304" eb="306">
      <t>ショリ</t>
    </rPh>
    <rPh sb="306" eb="308">
      <t>ホウホウ</t>
    </rPh>
    <rPh sb="309" eb="311">
      <t>ミナオ</t>
    </rPh>
    <rPh sb="315" eb="317">
      <t>タイサク</t>
    </rPh>
    <rPh sb="318" eb="319">
      <t>コウ</t>
    </rPh>
    <rPh sb="321" eb="3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</si>
</sst>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84-4D64-8837-3739017C46D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c:v>0.09</c:v>
                </c:pt>
              </c:numCache>
            </c:numRef>
          </c:val>
          <c:smooth val="0"/>
          <c:extLst>
            <c:ext xmlns:c16="http://schemas.microsoft.com/office/drawing/2014/chart" uri="{C3380CC4-5D6E-409C-BE32-E72D297353CC}">
              <c16:uniqueId val="{00000001-8C84-4D64-8837-3739017C46D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29.85</c:v>
                </c:pt>
                <c:pt idx="1">
                  <c:v>29.28</c:v>
                </c:pt>
                <c:pt idx="2">
                  <c:v>27.95</c:v>
                </c:pt>
                <c:pt idx="3">
                  <c:v>27.38</c:v>
                </c:pt>
                <c:pt idx="4">
                  <c:v>28.33</c:v>
                </c:pt>
              </c:numCache>
            </c:numRef>
          </c:val>
          <c:extLst>
            <c:ext xmlns:c16="http://schemas.microsoft.com/office/drawing/2014/chart" uri="{C3380CC4-5D6E-409C-BE32-E72D297353CC}">
              <c16:uniqueId val="{00000000-7F46-44D4-8A9F-0BD421E2C7F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33.21</c:v>
                </c:pt>
              </c:numCache>
            </c:numRef>
          </c:val>
          <c:smooth val="0"/>
          <c:extLst>
            <c:ext xmlns:c16="http://schemas.microsoft.com/office/drawing/2014/chart" uri="{C3380CC4-5D6E-409C-BE32-E72D297353CC}">
              <c16:uniqueId val="{00000001-7F46-44D4-8A9F-0BD421E2C7F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93.58</c:v>
                </c:pt>
                <c:pt idx="1">
                  <c:v>93.94</c:v>
                </c:pt>
                <c:pt idx="2">
                  <c:v>93.83</c:v>
                </c:pt>
                <c:pt idx="3">
                  <c:v>94.61</c:v>
                </c:pt>
                <c:pt idx="4">
                  <c:v>94.98</c:v>
                </c:pt>
              </c:numCache>
            </c:numRef>
          </c:val>
          <c:extLst>
            <c:ext xmlns:c16="http://schemas.microsoft.com/office/drawing/2014/chart" uri="{C3380CC4-5D6E-409C-BE32-E72D297353CC}">
              <c16:uniqueId val="{00000000-9B5B-40DA-B9BD-8E3F2FB6E45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79.98</c:v>
                </c:pt>
              </c:numCache>
            </c:numRef>
          </c:val>
          <c:smooth val="0"/>
          <c:extLst>
            <c:ext xmlns:c16="http://schemas.microsoft.com/office/drawing/2014/chart" uri="{C3380CC4-5D6E-409C-BE32-E72D297353CC}">
              <c16:uniqueId val="{00000001-9B5B-40DA-B9BD-8E3F2FB6E45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93.08</c:v>
                </c:pt>
                <c:pt idx="1">
                  <c:v>98.73</c:v>
                </c:pt>
                <c:pt idx="2">
                  <c:v>100.01</c:v>
                </c:pt>
                <c:pt idx="3">
                  <c:v>99.41</c:v>
                </c:pt>
                <c:pt idx="4">
                  <c:v>81.34</c:v>
                </c:pt>
              </c:numCache>
            </c:numRef>
          </c:val>
          <c:extLst>
            <c:ext xmlns:c16="http://schemas.microsoft.com/office/drawing/2014/chart" uri="{C3380CC4-5D6E-409C-BE32-E72D297353CC}">
              <c16:uniqueId val="{00000000-8FCF-41EB-9B51-E660C606A0D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CF-41EB-9B51-E660C606A0D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88-47D3-86C7-1EBD6182DC2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88-47D3-86C7-1EBD6182DC2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AB-40D3-A1AA-48376D764BA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AB-40D3-A1AA-48376D764BA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9F-4559-8E8E-5C9F98F377B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9F-4559-8E8E-5C9F98F377B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31-413B-B869-504AE8880F6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31-413B-B869-504AE8880F6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440.87</c:v>
                </c:pt>
                <c:pt idx="1">
                  <c:v>415.74</c:v>
                </c:pt>
                <c:pt idx="2">
                  <c:v>422.19</c:v>
                </c:pt>
                <c:pt idx="3">
                  <c:v>410.98</c:v>
                </c:pt>
                <c:pt idx="4">
                  <c:v>464.98</c:v>
                </c:pt>
              </c:numCache>
            </c:numRef>
          </c:val>
          <c:extLst>
            <c:ext xmlns:c16="http://schemas.microsoft.com/office/drawing/2014/chart" uri="{C3380CC4-5D6E-409C-BE32-E72D297353CC}">
              <c16:uniqueId val="{00000000-D69E-4918-8958-82646C4E47F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1060.8599999999999</c:v>
                </c:pt>
              </c:numCache>
            </c:numRef>
          </c:val>
          <c:smooth val="0"/>
          <c:extLst>
            <c:ext xmlns:c16="http://schemas.microsoft.com/office/drawing/2014/chart" uri="{C3380CC4-5D6E-409C-BE32-E72D297353CC}">
              <c16:uniqueId val="{00000001-D69E-4918-8958-82646C4E47F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86.75</c:v>
                </c:pt>
                <c:pt idx="1">
                  <c:v>96.54</c:v>
                </c:pt>
                <c:pt idx="2">
                  <c:v>98.65</c:v>
                </c:pt>
                <c:pt idx="3">
                  <c:v>97.75</c:v>
                </c:pt>
                <c:pt idx="4">
                  <c:v>71.58</c:v>
                </c:pt>
              </c:numCache>
            </c:numRef>
          </c:val>
          <c:extLst>
            <c:ext xmlns:c16="http://schemas.microsoft.com/office/drawing/2014/chart" uri="{C3380CC4-5D6E-409C-BE32-E72D297353CC}">
              <c16:uniqueId val="{00000000-B7FB-461F-9DA4-58EAB06FCBE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45.81</c:v>
                </c:pt>
              </c:numCache>
            </c:numRef>
          </c:val>
          <c:smooth val="0"/>
          <c:extLst>
            <c:ext xmlns:c16="http://schemas.microsoft.com/office/drawing/2014/chart" uri="{C3380CC4-5D6E-409C-BE32-E72D297353CC}">
              <c16:uniqueId val="{00000001-B7FB-461F-9DA4-58EAB06FCBE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266.42</c:v>
                </c:pt>
                <c:pt idx="1">
                  <c:v>248.67</c:v>
                </c:pt>
                <c:pt idx="2">
                  <c:v>245.44</c:v>
                </c:pt>
                <c:pt idx="3">
                  <c:v>246.57</c:v>
                </c:pt>
                <c:pt idx="4">
                  <c:v>289.06</c:v>
                </c:pt>
              </c:numCache>
            </c:numRef>
          </c:val>
          <c:extLst>
            <c:ext xmlns:c16="http://schemas.microsoft.com/office/drawing/2014/chart" uri="{C3380CC4-5D6E-409C-BE32-E72D297353CC}">
              <c16:uniqueId val="{00000000-8645-4ABC-80E1-8295C346D3F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383.92</c:v>
                </c:pt>
              </c:numCache>
            </c:numRef>
          </c:val>
          <c:smooth val="0"/>
          <c:extLst>
            <c:ext xmlns:c16="http://schemas.microsoft.com/office/drawing/2014/chart" uri="{C3380CC4-5D6E-409C-BE32-E72D297353CC}">
              <c16:uniqueId val="{00000001-8645-4ABC-80E1-8295C346D3F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岩美町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11797</v>
      </c>
      <c r="AM8" s="66"/>
      <c r="AN8" s="66"/>
      <c r="AO8" s="66"/>
      <c r="AP8" s="66"/>
      <c r="AQ8" s="66"/>
      <c r="AR8" s="66"/>
      <c r="AS8" s="66"/>
      <c r="AT8" s="65">
        <f>データ!T6</f>
        <v>122.32</v>
      </c>
      <c r="AU8" s="65"/>
      <c r="AV8" s="65"/>
      <c r="AW8" s="65"/>
      <c r="AX8" s="65"/>
      <c r="AY8" s="65"/>
      <c r="AZ8" s="65"/>
      <c r="BA8" s="65"/>
      <c r="BB8" s="65">
        <f>データ!U6</f>
        <v>96.44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14.1</v>
      </c>
      <c r="Q10" s="65"/>
      <c r="R10" s="65"/>
      <c r="S10" s="65"/>
      <c r="T10" s="65"/>
      <c r="U10" s="65"/>
      <c r="V10" s="65"/>
      <c r="W10" s="65">
        <f>データ!Q6</f>
        <v>260.02999999999997</v>
      </c>
      <c r="X10" s="65"/>
      <c r="Y10" s="65"/>
      <c r="Z10" s="65"/>
      <c r="AA10" s="65"/>
      <c r="AB10" s="65"/>
      <c r="AC10" s="65"/>
      <c r="AD10" s="66">
        <f>データ!R6</f>
        <v>4622</v>
      </c>
      <c r="AE10" s="66"/>
      <c r="AF10" s="66"/>
      <c r="AG10" s="66"/>
      <c r="AH10" s="66"/>
      <c r="AI10" s="66"/>
      <c r="AJ10" s="66"/>
      <c r="AK10" s="2"/>
      <c r="AL10" s="66">
        <f>データ!V6</f>
        <v>1652</v>
      </c>
      <c r="AM10" s="66"/>
      <c r="AN10" s="66"/>
      <c r="AO10" s="66"/>
      <c r="AP10" s="66"/>
      <c r="AQ10" s="66"/>
      <c r="AR10" s="66"/>
      <c r="AS10" s="66"/>
      <c r="AT10" s="65">
        <f>データ!W6</f>
        <v>0.51</v>
      </c>
      <c r="AU10" s="65"/>
      <c r="AV10" s="65"/>
      <c r="AW10" s="65"/>
      <c r="AX10" s="65"/>
      <c r="AY10" s="65"/>
      <c r="AZ10" s="65"/>
      <c r="BA10" s="65"/>
      <c r="BB10" s="65">
        <f>データ!X6</f>
        <v>3239.22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x1sPZ0p2l4jIWof466aion5XnN+TsmhnZ9KIfdSui1oH9aa1RjW8zMkdBvYi/4WxXwboOwPF4yXK2BeAJTXFyg==" saltValue="5mh+UJAFuBdd6FmgwcGj0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313025</v>
      </c>
      <c r="D6" s="32">
        <f t="shared" si="3"/>
        <v>47</v>
      </c>
      <c r="E6" s="32">
        <f t="shared" si="3"/>
        <v>17</v>
      </c>
      <c r="F6" s="32">
        <f t="shared" si="3"/>
        <v>6</v>
      </c>
      <c r="G6" s="32">
        <f t="shared" si="3"/>
        <v>0</v>
      </c>
      <c r="H6" s="32" t="str">
        <f t="shared" si="3"/>
        <v>鳥取県　岩美町</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14.1</v>
      </c>
      <c r="Q6" s="33">
        <f t="shared" si="3"/>
        <v>260.02999999999997</v>
      </c>
      <c r="R6" s="33">
        <f t="shared" si="3"/>
        <v>4622</v>
      </c>
      <c r="S6" s="33">
        <f t="shared" si="3"/>
        <v>11797</v>
      </c>
      <c r="T6" s="33">
        <f t="shared" si="3"/>
        <v>122.32</v>
      </c>
      <c r="U6" s="33">
        <f t="shared" si="3"/>
        <v>96.44</v>
      </c>
      <c r="V6" s="33">
        <f t="shared" si="3"/>
        <v>1652</v>
      </c>
      <c r="W6" s="33">
        <f t="shared" si="3"/>
        <v>0.51</v>
      </c>
      <c r="X6" s="33">
        <f t="shared" si="3"/>
        <v>3239.22</v>
      </c>
      <c r="Y6" s="34">
        <f>IF(Y7="",NA(),Y7)</f>
        <v>93.08</v>
      </c>
      <c r="Z6" s="34">
        <f t="shared" ref="Z6:AH6" si="4">IF(Z7="",NA(),Z7)</f>
        <v>98.73</v>
      </c>
      <c r="AA6" s="34">
        <f t="shared" si="4"/>
        <v>100.01</v>
      </c>
      <c r="AB6" s="34">
        <f t="shared" si="4"/>
        <v>99.41</v>
      </c>
      <c r="AC6" s="34">
        <f t="shared" si="4"/>
        <v>81.34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440.87</v>
      </c>
      <c r="BG6" s="34">
        <f t="shared" ref="BG6:BO6" si="7">IF(BG7="",NA(),BG7)</f>
        <v>415.74</v>
      </c>
      <c r="BH6" s="34">
        <f t="shared" si="7"/>
        <v>422.19</v>
      </c>
      <c r="BI6" s="34">
        <f t="shared" si="7"/>
        <v>410.98</v>
      </c>
      <c r="BJ6" s="34">
        <f t="shared" si="7"/>
        <v>464.98</v>
      </c>
      <c r="BK6" s="34">
        <f t="shared" si="7"/>
        <v>817.63</v>
      </c>
      <c r="BL6" s="34">
        <f t="shared" si="7"/>
        <v>830.5</v>
      </c>
      <c r="BM6" s="34">
        <f t="shared" si="7"/>
        <v>1029.24</v>
      </c>
      <c r="BN6" s="34">
        <f t="shared" si="7"/>
        <v>1063.93</v>
      </c>
      <c r="BO6" s="34">
        <f t="shared" si="7"/>
        <v>1060.8599999999999</v>
      </c>
      <c r="BP6" s="33" t="str">
        <f>IF(BP7="","",IF(BP7="-","【-】","【"&amp;SUBSTITUTE(TEXT(BP7,"#,##0.00"),"-","△")&amp;"】"))</f>
        <v>【920.42】</v>
      </c>
      <c r="BQ6" s="34">
        <f>IF(BQ7="",NA(),BQ7)</f>
        <v>86.75</v>
      </c>
      <c r="BR6" s="34">
        <f t="shared" ref="BR6:BZ6" si="8">IF(BR7="",NA(),BR7)</f>
        <v>96.54</v>
      </c>
      <c r="BS6" s="34">
        <f t="shared" si="8"/>
        <v>98.65</v>
      </c>
      <c r="BT6" s="34">
        <f t="shared" si="8"/>
        <v>97.75</v>
      </c>
      <c r="BU6" s="34">
        <f t="shared" si="8"/>
        <v>71.58</v>
      </c>
      <c r="BV6" s="34">
        <f t="shared" si="8"/>
        <v>46.31</v>
      </c>
      <c r="BW6" s="34">
        <f t="shared" si="8"/>
        <v>43.66</v>
      </c>
      <c r="BX6" s="34">
        <f t="shared" si="8"/>
        <v>43.13</v>
      </c>
      <c r="BY6" s="34">
        <f t="shared" si="8"/>
        <v>46.26</v>
      </c>
      <c r="BZ6" s="34">
        <f t="shared" si="8"/>
        <v>45.81</v>
      </c>
      <c r="CA6" s="33" t="str">
        <f>IF(CA7="","",IF(CA7="-","【-】","【"&amp;SUBSTITUTE(TEXT(CA7,"#,##0.00"),"-","△")&amp;"】"))</f>
        <v>【47.34】</v>
      </c>
      <c r="CB6" s="34">
        <f>IF(CB7="",NA(),CB7)</f>
        <v>266.42</v>
      </c>
      <c r="CC6" s="34">
        <f t="shared" ref="CC6:CK6" si="9">IF(CC7="",NA(),CC7)</f>
        <v>248.67</v>
      </c>
      <c r="CD6" s="34">
        <f t="shared" si="9"/>
        <v>245.44</v>
      </c>
      <c r="CE6" s="34">
        <f t="shared" si="9"/>
        <v>246.57</v>
      </c>
      <c r="CF6" s="34">
        <f t="shared" si="9"/>
        <v>289.06</v>
      </c>
      <c r="CG6" s="34">
        <f t="shared" si="9"/>
        <v>349.08</v>
      </c>
      <c r="CH6" s="34">
        <f t="shared" si="9"/>
        <v>382.09</v>
      </c>
      <c r="CI6" s="34">
        <f t="shared" si="9"/>
        <v>392.03</v>
      </c>
      <c r="CJ6" s="34">
        <f t="shared" si="9"/>
        <v>376.4</v>
      </c>
      <c r="CK6" s="34">
        <f t="shared" si="9"/>
        <v>383.92</v>
      </c>
      <c r="CL6" s="33" t="str">
        <f>IF(CL7="","",IF(CL7="-","【-】","【"&amp;SUBSTITUTE(TEXT(CL7,"#,##0.00"),"-","△")&amp;"】"))</f>
        <v>【360.30】</v>
      </c>
      <c r="CM6" s="34">
        <f>IF(CM7="",NA(),CM7)</f>
        <v>29.85</v>
      </c>
      <c r="CN6" s="34">
        <f t="shared" ref="CN6:CV6" si="10">IF(CN7="",NA(),CN7)</f>
        <v>29.28</v>
      </c>
      <c r="CO6" s="34">
        <f t="shared" si="10"/>
        <v>27.95</v>
      </c>
      <c r="CP6" s="34">
        <f t="shared" si="10"/>
        <v>27.38</v>
      </c>
      <c r="CQ6" s="34">
        <f t="shared" si="10"/>
        <v>28.33</v>
      </c>
      <c r="CR6" s="34">
        <f t="shared" si="10"/>
        <v>39.42</v>
      </c>
      <c r="CS6" s="34">
        <f t="shared" si="10"/>
        <v>39.68</v>
      </c>
      <c r="CT6" s="34">
        <f t="shared" si="10"/>
        <v>35.64</v>
      </c>
      <c r="CU6" s="34">
        <f t="shared" si="10"/>
        <v>33.729999999999997</v>
      </c>
      <c r="CV6" s="34">
        <f t="shared" si="10"/>
        <v>33.21</v>
      </c>
      <c r="CW6" s="33" t="str">
        <f>IF(CW7="","",IF(CW7="-","【-】","【"&amp;SUBSTITUTE(TEXT(CW7,"#,##0.00"),"-","△")&amp;"】"))</f>
        <v>【34.06】</v>
      </c>
      <c r="CX6" s="34">
        <f>IF(CX7="",NA(),CX7)</f>
        <v>93.58</v>
      </c>
      <c r="CY6" s="34">
        <f t="shared" ref="CY6:DG6" si="11">IF(CY7="",NA(),CY7)</f>
        <v>93.94</v>
      </c>
      <c r="CZ6" s="34">
        <f t="shared" si="11"/>
        <v>93.83</v>
      </c>
      <c r="DA6" s="34">
        <f t="shared" si="11"/>
        <v>94.61</v>
      </c>
      <c r="DB6" s="34">
        <f t="shared" si="11"/>
        <v>94.98</v>
      </c>
      <c r="DC6" s="34">
        <f t="shared" si="11"/>
        <v>82.97</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0.05</v>
      </c>
      <c r="EL6" s="34">
        <f t="shared" si="14"/>
        <v>0.18</v>
      </c>
      <c r="EM6" s="34">
        <f t="shared" si="14"/>
        <v>0.01</v>
      </c>
      <c r="EN6" s="34">
        <f t="shared" si="14"/>
        <v>0.09</v>
      </c>
      <c r="EO6" s="33" t="str">
        <f>IF(EO7="","",IF(EO7="-","【-】","【"&amp;SUBSTITUTE(TEXT(EO7,"#,##0.00"),"-","△")&amp;"】"))</f>
        <v>【0.01】</v>
      </c>
    </row>
    <row r="7" spans="1:145" s="35" customFormat="1" x14ac:dyDescent="0.15">
      <c r="A7" s="27"/>
      <c r="B7" s="36">
        <v>2017</v>
      </c>
      <c r="C7" s="36">
        <v>313025</v>
      </c>
      <c r="D7" s="36">
        <v>47</v>
      </c>
      <c r="E7" s="36">
        <v>17</v>
      </c>
      <c r="F7" s="36">
        <v>6</v>
      </c>
      <c r="G7" s="36">
        <v>0</v>
      </c>
      <c r="H7" s="36" t="s">
        <v>110</v>
      </c>
      <c r="I7" s="36" t="s">
        <v>111</v>
      </c>
      <c r="J7" s="36" t="s">
        <v>112</v>
      </c>
      <c r="K7" s="36" t="s">
        <v>113</v>
      </c>
      <c r="L7" s="36" t="s">
        <v>114</v>
      </c>
      <c r="M7" s="36" t="s">
        <v>115</v>
      </c>
      <c r="N7" s="37" t="s">
        <v>116</v>
      </c>
      <c r="O7" s="37" t="s">
        <v>117</v>
      </c>
      <c r="P7" s="37">
        <v>14.1</v>
      </c>
      <c r="Q7" s="37">
        <v>260.02999999999997</v>
      </c>
      <c r="R7" s="37">
        <v>4622</v>
      </c>
      <c r="S7" s="37">
        <v>11797</v>
      </c>
      <c r="T7" s="37">
        <v>122.32</v>
      </c>
      <c r="U7" s="37">
        <v>96.44</v>
      </c>
      <c r="V7" s="37">
        <v>1652</v>
      </c>
      <c r="W7" s="37">
        <v>0.51</v>
      </c>
      <c r="X7" s="37">
        <v>3239.22</v>
      </c>
      <c r="Y7" s="37">
        <v>93.08</v>
      </c>
      <c r="Z7" s="37">
        <v>98.73</v>
      </c>
      <c r="AA7" s="37">
        <v>100.01</v>
      </c>
      <c r="AB7" s="37">
        <v>99.41</v>
      </c>
      <c r="AC7" s="37">
        <v>81.34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440.87</v>
      </c>
      <c r="BG7" s="37">
        <v>415.74</v>
      </c>
      <c r="BH7" s="37">
        <v>422.19</v>
      </c>
      <c r="BI7" s="37">
        <v>410.98</v>
      </c>
      <c r="BJ7" s="37">
        <v>464.98</v>
      </c>
      <c r="BK7" s="37">
        <v>817.63</v>
      </c>
      <c r="BL7" s="37">
        <v>830.5</v>
      </c>
      <c r="BM7" s="37">
        <v>1029.24</v>
      </c>
      <c r="BN7" s="37">
        <v>1063.93</v>
      </c>
      <c r="BO7" s="37">
        <v>1060.8599999999999</v>
      </c>
      <c r="BP7" s="37">
        <v>920.42</v>
      </c>
      <c r="BQ7" s="37">
        <v>86.75</v>
      </c>
      <c r="BR7" s="37">
        <v>96.54</v>
      </c>
      <c r="BS7" s="37">
        <v>98.65</v>
      </c>
      <c r="BT7" s="37">
        <v>97.75</v>
      </c>
      <c r="BU7" s="37">
        <v>71.58</v>
      </c>
      <c r="BV7" s="37">
        <v>46.31</v>
      </c>
      <c r="BW7" s="37">
        <v>43.66</v>
      </c>
      <c r="BX7" s="37">
        <v>43.13</v>
      </c>
      <c r="BY7" s="37">
        <v>46.26</v>
      </c>
      <c r="BZ7" s="37">
        <v>45.81</v>
      </c>
      <c r="CA7" s="37">
        <v>47.34</v>
      </c>
      <c r="CB7" s="37">
        <v>266.42</v>
      </c>
      <c r="CC7" s="37">
        <v>248.67</v>
      </c>
      <c r="CD7" s="37">
        <v>245.44</v>
      </c>
      <c r="CE7" s="37">
        <v>246.57</v>
      </c>
      <c r="CF7" s="37">
        <v>289.06</v>
      </c>
      <c r="CG7" s="37">
        <v>349.08</v>
      </c>
      <c r="CH7" s="37">
        <v>382.09</v>
      </c>
      <c r="CI7" s="37">
        <v>392.03</v>
      </c>
      <c r="CJ7" s="37">
        <v>376.4</v>
      </c>
      <c r="CK7" s="37">
        <v>383.92</v>
      </c>
      <c r="CL7" s="37">
        <v>360.3</v>
      </c>
      <c r="CM7" s="37">
        <v>29.85</v>
      </c>
      <c r="CN7" s="37">
        <v>29.28</v>
      </c>
      <c r="CO7" s="37">
        <v>27.95</v>
      </c>
      <c r="CP7" s="37">
        <v>27.38</v>
      </c>
      <c r="CQ7" s="37">
        <v>28.33</v>
      </c>
      <c r="CR7" s="37">
        <v>39.42</v>
      </c>
      <c r="CS7" s="37">
        <v>39.68</v>
      </c>
      <c r="CT7" s="37">
        <v>35.64</v>
      </c>
      <c r="CU7" s="37">
        <v>33.729999999999997</v>
      </c>
      <c r="CV7" s="37">
        <v>33.21</v>
      </c>
      <c r="CW7" s="37">
        <v>34.06</v>
      </c>
      <c r="CX7" s="37">
        <v>93.58</v>
      </c>
      <c r="CY7" s="37">
        <v>93.94</v>
      </c>
      <c r="CZ7" s="37">
        <v>93.83</v>
      </c>
      <c r="DA7" s="37">
        <v>94.61</v>
      </c>
      <c r="DB7" s="37">
        <v>94.98</v>
      </c>
      <c r="DC7" s="37">
        <v>82.97</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0.05</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2019-01-29T10:13:07Z</cp:lastPrinted>
  <dcterms:created xsi:type="dcterms:W3CDTF">2018-12-03T09:33:35Z</dcterms:created>
  <dcterms:modified xsi:type="dcterms:W3CDTF">2019-01-29T10:13:07Z</dcterms:modified>
  <cp:category/>
</cp:coreProperties>
</file>