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GESUI-SHD01\data\gesuido\D：財務\02：決算\02：決算分析\010：決算統計（地方財政状況調査表）\経営分析・経営戦略\01_経営分析\H30（H29決算）\02_市→県\【経営比較分析表】2017_312037_47_1718\"/>
    </mc:Choice>
  </mc:AlternateContent>
  <workbookProtection workbookAlgorithmName="SHA-512" workbookHashValue="7F9juWJMH8TSNkfhcojPTrd5bLZFNfE4Ch9z49snC0VqfOZ7x30PZX3spq7VpNd2SDhFllQ7wYNMNsGB96IBlg==" workbookSaltValue="IsJ2UVomHhntVKpY/ztWfA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I10" i="4"/>
  <c r="B10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<sst xmlns="http://schemas.openxmlformats.org/spreadsheetml/2006/main" count="245" uniqueCount="126">
  <si>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</si>
  <si>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</si>
  <si>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</si>
  <si>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</si>
  <si>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</si>
  <si>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</si>
  <si>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</si>
  <si>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</si>
  <si>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</si>
  <si>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</si>
  <si>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</si>
  <si>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</si>
  <si>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</si>
  <si>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</si>
  <si>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</si>
  <si>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</si>
  <si>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</si>
  <si>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</si>
  <si>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</si>
  <si>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</si>
  <si>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</si>
  <si>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</si>
  <si>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</si>
  <si>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</si>
  <si>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</si>
  <si>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</si>
  <si>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</si>
  <si>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</si>
  <si>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</si>
  <si>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</si>
  <si>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</si>
  <si>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</si>
  <si>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</si>
  <si>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</si>
  <si>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</si>
  <si>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</si>
  <si>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</si>
  <si>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</si>
  <si>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</si>
  <si>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</si>
  <si>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</si>
  <si>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</si>
  <si>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</si>
  <si>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</si>
  <si>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</si>
  <si>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</si>
  <si>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</si>
  <si>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</si>
  <si>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</si>
  <si>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</si>
  <si>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</si>
  <si>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</si>
  <si>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</si>
  <si>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</si>
  <si>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</si>
  <si>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</si>
  <si>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</si>
  <si>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</si>
  <si>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</si>
  <si>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</si>
  <si>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</si>
  <si>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</si>
  <si>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</si>
  <si>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</si>
  <si>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</si>
  <si>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</si>
  <si>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</si>
  <si>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</si>
  <si>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</si>
  <si>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</si>
  <si>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</si>
  <si>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</si>
  <si>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</si>
  <si>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</si>
  <si>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</si>
  <si>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</si>
  <si>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</si>
  <si>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</si>
  <si>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</si>
  <si>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</si>
  <si>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</si>
  <si>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</si>
  <si>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</si>
  <si>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</si>
  <si>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</si>
  <si>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</si>
  <si>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</si>
  <si>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</si>
  <si>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</si>
  <si>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</si>
  <si>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</si>
  <si>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</si>
  <si>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</si>
  <si>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</si>
  <si>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</si>
  <si>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</si>
  <si>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</si>
  <si>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</si>
  <si>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</si>
  <si>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</si>
  <si>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</si>
  <si>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</si>
  <si>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</si>
  <si>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</si>
  <si>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</si>
  <si>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</si>
  <si>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</si>
  <si>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</si>
  <si>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</si>
  <si>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</si>
  <si>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鳥取県　倉吉市</t>
  </si>
  <si>
    <t>法非適用</t>
  </si>
  <si>
    <t>下水道事業</t>
  </si>
  <si>
    <t>公共下水道</t>
  </si>
  <si>
    <t>Bd1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</si>
  <si>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</si>
  <si>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</si>
  <si>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</si>
  <si>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</si>
  <si>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</si>
  <si>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</si>
  <si>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</si>
  <si>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</si>
  <si>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これまで、管渠破損の際には細かな補修で対応してきていたが、昭和後半に整備した管渠が間もなく耐用年数を迎えるため、計画的な更新事業の検討が必要である。
　管渠更新にあたっては、現在作成中の固定資産台帳や、ストックマネジメント計画も活用し、優先順位をつけて行うこととする。</t>
    <rPh sb="6" eb="8">
      <t>カンキョ</t>
    </rPh>
    <rPh sb="8" eb="10">
      <t>ハソン</t>
    </rPh>
    <rPh sb="11" eb="12">
      <t>サイ</t>
    </rPh>
    <rPh sb="14" eb="15">
      <t>コマ</t>
    </rPh>
    <rPh sb="17" eb="19">
      <t>ホシュウ</t>
    </rPh>
    <rPh sb="20" eb="22">
      <t>タイオウ</t>
    </rPh>
    <rPh sb="112" eb="114">
      <t>ケイカク</t>
    </rPh>
    <rPh sb="119" eb="121">
      <t>ユウセン</t>
    </rPh>
    <rPh sb="121" eb="123">
      <t>ジュンイ</t>
    </rPh>
    <rPh sb="127" eb="128">
      <t>オコナ</t>
    </rPh>
    <phoneticPr fontId="15"/>
  </si>
  <si>
    <t>　各指標とも、全体的には近年改善傾向にあるが、今後必要とされる管渠更新事業費、近年多発する集中豪雨等への対策事業費等、多額の投資が必要となり、経営状況の悪化が懸念される。
　過度な投資とならないよう、現在策定中であるストックマネジメント計画を活用する等、十分に検討するとともに、維持管理経費の削減に努めることが求められる。
　現在、財源の確保に向けて使用料の改定を検討しているところ（当市下水道４事業）であるが、今後、事業を継続させていくために事業費の抑制や平準化を行うなど、収入・支出のバランスを考えた運営を行っていくことが必要。</t>
    <rPh sb="12" eb="14">
      <t>キンネン</t>
    </rPh>
    <rPh sb="23" eb="25">
      <t>コンゴ</t>
    </rPh>
    <rPh sb="25" eb="27">
      <t>ヒツヨウ</t>
    </rPh>
    <rPh sb="31" eb="33">
      <t>カンキョ</t>
    </rPh>
    <rPh sb="35" eb="37">
      <t>ジギョウ</t>
    </rPh>
    <rPh sb="37" eb="38">
      <t>ヒ</t>
    </rPh>
    <rPh sb="56" eb="57">
      <t>ヒ</t>
    </rPh>
    <rPh sb="71" eb="73">
      <t>ケイエイ</t>
    </rPh>
    <rPh sb="73" eb="75">
      <t>ジョウキョウ</t>
    </rPh>
    <rPh sb="76" eb="78">
      <t>アッカ</t>
    </rPh>
    <rPh sb="79" eb="81">
      <t>ケネン</t>
    </rPh>
    <rPh sb="100" eb="102">
      <t>ゲンザイ</t>
    </rPh>
    <rPh sb="102" eb="105">
      <t>サクテイチュウ</t>
    </rPh>
    <rPh sb="118" eb="120">
      <t>ケイカク</t>
    </rPh>
    <rPh sb="121" eb="123">
      <t>カツヨウ</t>
    </rPh>
    <rPh sb="125" eb="126">
      <t>ナド</t>
    </rPh>
    <rPh sb="155" eb="156">
      <t>モト</t>
    </rPh>
    <rPh sb="163" eb="165">
      <t>ゲンザイ</t>
    </rPh>
    <rPh sb="166" eb="168">
      <t>ザイゲン</t>
    </rPh>
    <rPh sb="169" eb="171">
      <t>カクホ</t>
    </rPh>
    <rPh sb="172" eb="173">
      <t>ム</t>
    </rPh>
    <rPh sb="175" eb="177">
      <t>シヨウ</t>
    </rPh>
    <rPh sb="177" eb="178">
      <t>リョウ</t>
    </rPh>
    <rPh sb="179" eb="181">
      <t>カイテイ</t>
    </rPh>
    <rPh sb="182" eb="184">
      <t>ケントウ</t>
    </rPh>
    <rPh sb="192" eb="194">
      <t>トウシ</t>
    </rPh>
    <rPh sb="194" eb="197">
      <t>ゲスイドウ</t>
    </rPh>
    <rPh sb="198" eb="200">
      <t>ジギョウ</t>
    </rPh>
    <rPh sb="206" eb="208">
      <t>コンゴ</t>
    </rPh>
    <rPh sb="222" eb="224">
      <t>ジギョウ</t>
    </rPh>
    <rPh sb="224" eb="225">
      <t>ヒ</t>
    </rPh>
    <rPh sb="226" eb="228">
      <t>ヨクセイ</t>
    </rPh>
    <rPh sb="229" eb="232">
      <t>ヘイジュンカ</t>
    </rPh>
    <rPh sb="233" eb="234">
      <t>オコナ</t>
    </rPh>
    <rPh sb="249" eb="250">
      <t>カンガ</t>
    </rPh>
    <rPh sb="252" eb="254">
      <t>ウンエイ</t>
    </rPh>
    <rPh sb="255" eb="256">
      <t>オコナ</t>
    </rPh>
    <rPh sb="263" eb="265">
      <t>ヒツヨウ</t>
    </rPh>
    <phoneticPr fontId="15"/>
  </si>
  <si>
    <t>【収益的収支比率】
　主に企業債元利償還金の減に伴い、比率が改善した。元利償還金は今後も逓減を見込むが、併せて使用料収入の確保、維持管理業務の見直し等による費用の減を図るなど、経費回収率の改善に取り組む必要がある。
　なお、現在は使用料改定に向けての検討を行っているところである。
【企業債残高対事業規模比率】
　毎年度の企業債借入額は償還額を超えないこととしているため、今後も地方債残高は逓減を見込む。
　類似団体よりも比率は低いが、管渠更新時期を間もなく迎えるため、緊急性等を考慮し、過剰投資とならないよう検討が必要。
【汚水処理原価・経費回収率】
　近年、汚水処理原価は減少傾向にあるが、主に汚水処理原価を構成する費用のうち、元利償還額の減少に伴うもの（平成29年度は、算入経費の一部見直し有）。維持管理費については、業務見直し等により削減するよう、今後も検討が必要。
　なお、経費回収率の増加は、汚水処理原価の減及び使用料収入の改善によるもの。今後も使用料収入の確保に努め、改善を図る。
【水洗化率】
　下水道未接続世帯の多くは高齢者単独世帯であり、今後の大幅な新規利用者数の増は見込めない。</t>
    <rPh sb="13" eb="15">
      <t>キギョウ</t>
    </rPh>
    <rPh sb="35" eb="37">
      <t>ガンリ</t>
    </rPh>
    <rPh sb="37" eb="39">
      <t>ショウカン</t>
    </rPh>
    <rPh sb="47" eb="49">
      <t>ミコ</t>
    </rPh>
    <rPh sb="52" eb="53">
      <t>アワ</t>
    </rPh>
    <rPh sb="55" eb="58">
      <t>シヨウリョウ</t>
    </rPh>
    <rPh sb="58" eb="60">
      <t>シュウニュウ</t>
    </rPh>
    <rPh sb="61" eb="63">
      <t>カクホ</t>
    </rPh>
    <rPh sb="64" eb="66">
      <t>イジ</t>
    </rPh>
    <rPh sb="66" eb="68">
      <t>カンリ</t>
    </rPh>
    <rPh sb="68" eb="70">
      <t>ギョウム</t>
    </rPh>
    <rPh sb="71" eb="73">
      <t>ミナオ</t>
    </rPh>
    <rPh sb="74" eb="75">
      <t>トウ</t>
    </rPh>
    <rPh sb="78" eb="80">
      <t>ヒヨウ</t>
    </rPh>
    <rPh sb="81" eb="82">
      <t>ゲン</t>
    </rPh>
    <rPh sb="83" eb="84">
      <t>ハカ</t>
    </rPh>
    <rPh sb="88" eb="90">
      <t>ケイヒ</t>
    </rPh>
    <rPh sb="90" eb="92">
      <t>カイシュウ</t>
    </rPh>
    <rPh sb="92" eb="93">
      <t>リツ</t>
    </rPh>
    <rPh sb="94" eb="96">
      <t>カイゼン</t>
    </rPh>
    <rPh sb="97" eb="98">
      <t>ト</t>
    </rPh>
    <rPh sb="99" eb="100">
      <t>ク</t>
    </rPh>
    <rPh sb="101" eb="103">
      <t>ヒツヨウ</t>
    </rPh>
    <rPh sb="186" eb="188">
      <t>コンゴ</t>
    </rPh>
    <rPh sb="189" eb="192">
      <t>チホウサイ</t>
    </rPh>
    <rPh sb="192" eb="194">
      <t>ザンダカ</t>
    </rPh>
    <rPh sb="195" eb="197">
      <t>テイゲン</t>
    </rPh>
    <rPh sb="198" eb="200">
      <t>ミコ</t>
    </rPh>
    <rPh sb="214" eb="215">
      <t>ヒク</t>
    </rPh>
    <rPh sb="258" eb="260">
      <t>ヒツヨウ</t>
    </rPh>
    <rPh sb="270" eb="272">
      <t>ケイヒ</t>
    </rPh>
    <rPh sb="272" eb="274">
      <t>カイシュウ</t>
    </rPh>
    <rPh sb="274" eb="275">
      <t>リツ</t>
    </rPh>
    <rPh sb="278" eb="280">
      <t>キンネン</t>
    </rPh>
    <rPh sb="281" eb="283">
      <t>オスイ</t>
    </rPh>
    <rPh sb="283" eb="285">
      <t>ショリ</t>
    </rPh>
    <rPh sb="285" eb="287">
      <t>ゲンカ</t>
    </rPh>
    <rPh sb="288" eb="289">
      <t>ゲン</t>
    </rPh>
    <rPh sb="289" eb="290">
      <t>ショウ</t>
    </rPh>
    <rPh sb="290" eb="292">
      <t>ケイコウ</t>
    </rPh>
    <rPh sb="297" eb="298">
      <t>オモ</t>
    </rPh>
    <rPh sb="322" eb="323">
      <t>ゲン</t>
    </rPh>
    <rPh sb="323" eb="324">
      <t>ショウ</t>
    </rPh>
    <rPh sb="325" eb="326">
      <t>トモナ</t>
    </rPh>
    <rPh sb="330" eb="332">
      <t>ヘイセイ</t>
    </rPh>
    <rPh sb="334" eb="336">
      <t>ネンド</t>
    </rPh>
    <rPh sb="338" eb="340">
      <t>サンニュウ</t>
    </rPh>
    <rPh sb="340" eb="342">
      <t>ケイヒ</t>
    </rPh>
    <rPh sb="343" eb="345">
      <t>イチブ</t>
    </rPh>
    <rPh sb="345" eb="347">
      <t>ミナオ</t>
    </rPh>
    <rPh sb="348" eb="349">
      <t>アリ</t>
    </rPh>
    <rPh sb="351" eb="353">
      <t>イジ</t>
    </rPh>
    <rPh sb="362" eb="364">
      <t>ギョウム</t>
    </rPh>
    <rPh sb="364" eb="366">
      <t>ミナオ</t>
    </rPh>
    <rPh sb="367" eb="368">
      <t>トウ</t>
    </rPh>
    <rPh sb="371" eb="373">
      <t>サクゲン</t>
    </rPh>
    <rPh sb="378" eb="380">
      <t>コンゴ</t>
    </rPh>
    <rPh sb="381" eb="383">
      <t>ケントウ</t>
    </rPh>
    <rPh sb="384" eb="386">
      <t>ヒツヨウ</t>
    </rPh>
    <rPh sb="392" eb="394">
      <t>ケイヒ</t>
    </rPh>
    <rPh sb="402" eb="404">
      <t>オスイ</t>
    </rPh>
    <rPh sb="404" eb="406">
      <t>ショリ</t>
    </rPh>
    <rPh sb="406" eb="408">
      <t>ゲンカ</t>
    </rPh>
    <rPh sb="409" eb="410">
      <t>ゲン</t>
    </rPh>
    <rPh sb="410" eb="411">
      <t>オヨ</t>
    </rPh>
    <rPh sb="412" eb="415">
      <t>シヨウリョウ</t>
    </rPh>
    <rPh sb="426" eb="428">
      <t>コンゴ</t>
    </rPh>
    <rPh sb="429" eb="432">
      <t>シヨウリョウ</t>
    </rPh>
    <rPh sb="432" eb="434">
      <t>シュウニュウ</t>
    </rPh>
    <rPh sb="435" eb="437">
      <t>カクホ</t>
    </rPh>
    <rPh sb="438" eb="439">
      <t>ツト</t>
    </rPh>
    <rPh sb="441" eb="443">
      <t>カイゼン</t>
    </rPh>
    <rPh sb="444" eb="445">
      <t>ハカ</t>
    </rPh>
    <rPh sb="456" eb="459">
      <t>ゲスイドウ</t>
    </rPh>
    <rPh sb="459" eb="462">
      <t>ミセツゾク</t>
    </rPh>
    <rPh sb="462" eb="464">
      <t>セタイ</t>
    </rPh>
    <rPh sb="465" eb="466">
      <t>オオ</t>
    </rPh>
    <rPh sb="468" eb="471">
      <t>コウレイシャ</t>
    </rPh>
    <rPh sb="471" eb="473">
      <t>タンドク</t>
    </rPh>
    <rPh sb="473" eb="475">
      <t>セタイ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</si>
</sst>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7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6" fillId="0" borderId="6" xfId="2" applyFont="1" applyBorder="1" applyAlignment="1" applyProtection="1">
      <alignment horizontal="left" vertical="top" wrapText="1"/>
      <protection locked="0"/>
    </xf>
    <xf numFmtId="0" fontId="16" fillId="0" borderId="0" xfId="2" applyFont="1" applyBorder="1" applyAlignment="1" applyProtection="1">
      <alignment horizontal="left" vertical="top" wrapText="1"/>
      <protection locked="0"/>
    </xf>
    <xf numFmtId="0" fontId="16" fillId="0" borderId="7" xfId="2" applyFont="1" applyBorder="1" applyAlignment="1" applyProtection="1">
      <alignment horizontal="left" vertical="top" wrapText="1"/>
      <protection locked="0"/>
    </xf>
    <xf numFmtId="0" fontId="16" fillId="0" borderId="8" xfId="2" applyFont="1" applyBorder="1" applyAlignment="1" applyProtection="1">
      <alignment horizontal="left" vertical="top" wrapText="1"/>
      <protection locked="0"/>
    </xf>
    <xf numFmtId="0" fontId="16" fillId="0" borderId="1" xfId="2" applyFont="1" applyBorder="1" applyAlignment="1" applyProtection="1">
      <alignment horizontal="left" vertical="top" wrapText="1"/>
      <protection locked="0"/>
    </xf>
    <xf numFmtId="0" fontId="16" fillId="0" borderId="9" xfId="2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5" fillId="0" borderId="6" xfId="2" applyFont="1" applyBorder="1" applyAlignment="1" applyProtection="1">
      <alignment horizontal="left" vertical="top" wrapText="1"/>
      <protection locked="0"/>
    </xf>
    <xf numFmtId="0" fontId="5" fillId="0" borderId="0" xfId="2" applyFont="1" applyBorder="1" applyAlignment="1" applyProtection="1">
      <alignment horizontal="left" vertical="top" wrapText="1"/>
      <protection locked="0"/>
    </xf>
    <xf numFmtId="0" fontId="5" fillId="0" borderId="7" xfId="2" applyFont="1" applyBorder="1" applyAlignment="1" applyProtection="1">
      <alignment horizontal="left" vertical="top" wrapText="1"/>
      <protection locked="0"/>
    </xf>
    <xf numFmtId="0" fontId="5" fillId="0" borderId="8" xfId="2" applyFont="1" applyBorder="1" applyAlignment="1" applyProtection="1">
      <alignment horizontal="left" vertical="top" wrapText="1"/>
      <protection locked="0"/>
    </xf>
    <xf numFmtId="0" fontId="5" fillId="0" borderId="1" xfId="2" applyFont="1" applyBorder="1" applyAlignment="1" applyProtection="1">
      <alignment horizontal="left" vertical="top" wrapText="1"/>
      <protection locked="0"/>
    </xf>
    <xf numFmtId="0" fontId="5" fillId="0" borderId="9" xfId="2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7.0000000000000007E-2</c:v>
                </c:pt>
                <c:pt idx="4" formatCode="#,##0.00;&quot;△&quot;#,##0.00;&quot;-&quot;">
                  <c:v>0.36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69-4B7A-BFA7-1101A79776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316904"/>
        <c:axId val="181681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7.0000000000000007E-2</c:v>
                </c:pt>
                <c:pt idx="1">
                  <c:v>0.1</c:v>
                </c:pt>
                <c:pt idx="2">
                  <c:v>0.27</c:v>
                </c:pt>
                <c:pt idx="3">
                  <c:v>0.17</c:v>
                </c:pt>
                <c:pt idx="4">
                  <c:v>0.13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F69-4B7A-BFA7-1101A79776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316904"/>
        <c:axId val="181681328"/>
      </c:lineChart>
      <c:dateAx>
        <c:axId val="111316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1681328"/>
        <c:crosses val="autoZero"/>
        <c:auto val="1"/>
        <c:lblOffset val="100"/>
        <c:baseTimeUnit val="years"/>
      </c:dateAx>
      <c:valAx>
        <c:axId val="181681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1316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1DC-41F8-A657-571024053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326416"/>
        <c:axId val="217326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64.12</c:v>
                </c:pt>
                <c:pt idx="1">
                  <c:v>64.87</c:v>
                </c:pt>
                <c:pt idx="2">
                  <c:v>65.62</c:v>
                </c:pt>
                <c:pt idx="3">
                  <c:v>64.67</c:v>
                </c:pt>
                <c:pt idx="4">
                  <c:v>64.959999999999994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1DC-41F8-A657-571024053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326416"/>
        <c:axId val="217326808"/>
      </c:lineChart>
      <c:dateAx>
        <c:axId val="217326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326808"/>
        <c:crosses val="autoZero"/>
        <c:auto val="1"/>
        <c:lblOffset val="100"/>
        <c:baseTimeUnit val="years"/>
      </c:dateAx>
      <c:valAx>
        <c:axId val="217326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326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84.64</c:v>
                </c:pt>
                <c:pt idx="1">
                  <c:v>84.66</c:v>
                </c:pt>
                <c:pt idx="2">
                  <c:v>85.07</c:v>
                </c:pt>
                <c:pt idx="3">
                  <c:v>85.24</c:v>
                </c:pt>
                <c:pt idx="4">
                  <c:v>85.54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48F-4276-86ED-847D23879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327984"/>
        <c:axId val="217328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90.91</c:v>
                </c:pt>
                <c:pt idx="1">
                  <c:v>91.11</c:v>
                </c:pt>
                <c:pt idx="2">
                  <c:v>91.44</c:v>
                </c:pt>
                <c:pt idx="3">
                  <c:v>91.76</c:v>
                </c:pt>
                <c:pt idx="4">
                  <c:v>92.3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48F-4276-86ED-847D23879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327984"/>
        <c:axId val="217328376"/>
      </c:lineChart>
      <c:dateAx>
        <c:axId val="217327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328376"/>
        <c:crosses val="autoZero"/>
        <c:auto val="1"/>
        <c:lblOffset val="100"/>
        <c:baseTimeUnit val="years"/>
      </c:dateAx>
      <c:valAx>
        <c:axId val="217328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327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67.19</c:v>
                </c:pt>
                <c:pt idx="1">
                  <c:v>67.599999999999994</c:v>
                </c:pt>
                <c:pt idx="2">
                  <c:v>67.709999999999994</c:v>
                </c:pt>
                <c:pt idx="3">
                  <c:v>68.5</c:v>
                </c:pt>
                <c:pt idx="4">
                  <c:v>69.16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7BF-4435-BE1A-A55847910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289792"/>
        <c:axId val="217069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7BF-4435-BE1A-A55847910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289792"/>
        <c:axId val="217069688"/>
      </c:lineChart>
      <c:dateAx>
        <c:axId val="111289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069688"/>
        <c:crosses val="autoZero"/>
        <c:auto val="1"/>
        <c:lblOffset val="100"/>
        <c:baseTimeUnit val="years"/>
      </c:dateAx>
      <c:valAx>
        <c:axId val="217069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1289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FE-4C26-B1AB-D4FF98DB1B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036816"/>
        <c:axId val="217137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EFE-4C26-B1AB-D4FF98DB1B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036816"/>
        <c:axId val="217137128"/>
      </c:lineChart>
      <c:dateAx>
        <c:axId val="217036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137128"/>
        <c:crosses val="autoZero"/>
        <c:auto val="1"/>
        <c:lblOffset val="100"/>
        <c:baseTimeUnit val="years"/>
      </c:dateAx>
      <c:valAx>
        <c:axId val="217137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036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54-4912-9576-EF14BAA12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034792"/>
        <c:axId val="217174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54-4912-9576-EF14BAA12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034792"/>
        <c:axId val="217174944"/>
      </c:lineChart>
      <c:dateAx>
        <c:axId val="217034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174944"/>
        <c:crosses val="autoZero"/>
        <c:auto val="1"/>
        <c:lblOffset val="100"/>
        <c:baseTimeUnit val="years"/>
      </c:dateAx>
      <c:valAx>
        <c:axId val="217174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034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74-4295-8DF4-9D765B2BE4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176120"/>
        <c:axId val="217176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74-4295-8DF4-9D765B2BE4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176120"/>
        <c:axId val="217176512"/>
      </c:lineChart>
      <c:dateAx>
        <c:axId val="217176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176512"/>
        <c:crosses val="autoZero"/>
        <c:auto val="1"/>
        <c:lblOffset val="100"/>
        <c:baseTimeUnit val="years"/>
      </c:dateAx>
      <c:valAx>
        <c:axId val="217176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176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75-40B9-B4EE-2399921B9F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177688"/>
        <c:axId val="217178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475-40B9-B4EE-2399921B9F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177688"/>
        <c:axId val="217178080"/>
      </c:lineChart>
      <c:dateAx>
        <c:axId val="217177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178080"/>
        <c:crosses val="autoZero"/>
        <c:auto val="1"/>
        <c:lblOffset val="100"/>
        <c:baseTimeUnit val="years"/>
      </c:dateAx>
      <c:valAx>
        <c:axId val="217178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177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843.22</c:v>
                </c:pt>
                <c:pt idx="1">
                  <c:v>788.17</c:v>
                </c:pt>
                <c:pt idx="2">
                  <c:v>770.13</c:v>
                </c:pt>
                <c:pt idx="3">
                  <c:v>699.9</c:v>
                </c:pt>
                <c:pt idx="4">
                  <c:v>630.02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582-4FA8-BDA7-A0370D583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203320"/>
        <c:axId val="183203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885.97</c:v>
                </c:pt>
                <c:pt idx="1">
                  <c:v>854.16</c:v>
                </c:pt>
                <c:pt idx="2">
                  <c:v>848.31</c:v>
                </c:pt>
                <c:pt idx="3">
                  <c:v>774.99</c:v>
                </c:pt>
                <c:pt idx="4">
                  <c:v>799.41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582-4FA8-BDA7-A0370D583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203320"/>
        <c:axId val="183203712"/>
      </c:lineChart>
      <c:dateAx>
        <c:axId val="183203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3203712"/>
        <c:crosses val="autoZero"/>
        <c:auto val="1"/>
        <c:lblOffset val="100"/>
        <c:baseTimeUnit val="years"/>
      </c:dateAx>
      <c:valAx>
        <c:axId val="183203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3203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85.56</c:v>
                </c:pt>
                <c:pt idx="1">
                  <c:v>85.78</c:v>
                </c:pt>
                <c:pt idx="2">
                  <c:v>88.52</c:v>
                </c:pt>
                <c:pt idx="3">
                  <c:v>89.61</c:v>
                </c:pt>
                <c:pt idx="4">
                  <c:v>94.77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F8-4D1B-9636-6AD3E9B572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204888"/>
        <c:axId val="183205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89.94</c:v>
                </c:pt>
                <c:pt idx="1">
                  <c:v>93.13</c:v>
                </c:pt>
                <c:pt idx="2">
                  <c:v>94.38</c:v>
                </c:pt>
                <c:pt idx="3">
                  <c:v>96.57</c:v>
                </c:pt>
                <c:pt idx="4">
                  <c:v>96.54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F8-4D1B-9636-6AD3E9B572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204888"/>
        <c:axId val="183205280"/>
      </c:lineChart>
      <c:dateAx>
        <c:axId val="183204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3205280"/>
        <c:crosses val="autoZero"/>
        <c:auto val="1"/>
        <c:lblOffset val="100"/>
        <c:baseTimeUnit val="years"/>
      </c:dateAx>
      <c:valAx>
        <c:axId val="183205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3204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218.77</c:v>
                </c:pt>
                <c:pt idx="1">
                  <c:v>222.05</c:v>
                </c:pt>
                <c:pt idx="2">
                  <c:v>216.21</c:v>
                </c:pt>
                <c:pt idx="3">
                  <c:v>214.29</c:v>
                </c:pt>
                <c:pt idx="4">
                  <c:v>202.39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4CE-4D9B-8C89-ADA296545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206456"/>
        <c:axId val="217325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168.57</c:v>
                </c:pt>
                <c:pt idx="1">
                  <c:v>167.97</c:v>
                </c:pt>
                <c:pt idx="2">
                  <c:v>165.45</c:v>
                </c:pt>
                <c:pt idx="3">
                  <c:v>161.54</c:v>
                </c:pt>
                <c:pt idx="4">
                  <c:v>162.81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4CE-4D9B-8C89-ADA296545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206456"/>
        <c:axId val="217325240"/>
      </c:lineChart>
      <c:dateAx>
        <c:axId val="183206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325240"/>
        <c:crosses val="autoZero"/>
        <c:auto val="1"/>
        <c:lblOffset val="100"/>
        <c:baseTimeUnit val="years"/>
      </c:dateAx>
      <c:valAx>
        <c:axId val="217325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3206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【707.33】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【101.26】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R6" zoomScaleNormal="100" workbookViewId="0">
      <selection activeCell="BL45" sqref="BL45:BZ46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2" t="str">
        <f>データ!H6</f>
        <v>鳥取県　倉吉市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3" t="s">
        <v>1</v>
      </c>
      <c r="C7" s="43"/>
      <c r="D7" s="43"/>
      <c r="E7" s="43"/>
      <c r="F7" s="43"/>
      <c r="G7" s="43"/>
      <c r="H7" s="43"/>
      <c r="I7" s="43" t="s">
        <v>2</v>
      </c>
      <c r="J7" s="43"/>
      <c r="K7" s="43"/>
      <c r="L7" s="43"/>
      <c r="M7" s="43"/>
      <c r="N7" s="43"/>
      <c r="O7" s="43"/>
      <c r="P7" s="43" t="s">
        <v>3</v>
      </c>
      <c r="Q7" s="43"/>
      <c r="R7" s="43"/>
      <c r="S7" s="43"/>
      <c r="T7" s="43"/>
      <c r="U7" s="43"/>
      <c r="V7" s="43"/>
      <c r="W7" s="43" t="s">
        <v>4</v>
      </c>
      <c r="X7" s="43"/>
      <c r="Y7" s="43"/>
      <c r="Z7" s="43"/>
      <c r="AA7" s="43"/>
      <c r="AB7" s="43"/>
      <c r="AC7" s="43"/>
      <c r="AD7" s="43" t="s">
        <v>5</v>
      </c>
      <c r="AE7" s="43"/>
      <c r="AF7" s="43"/>
      <c r="AG7" s="43"/>
      <c r="AH7" s="43"/>
      <c r="AI7" s="43"/>
      <c r="AJ7" s="43"/>
      <c r="AK7" s="3"/>
      <c r="AL7" s="43" t="s">
        <v>6</v>
      </c>
      <c r="AM7" s="43"/>
      <c r="AN7" s="43"/>
      <c r="AO7" s="43"/>
      <c r="AP7" s="43"/>
      <c r="AQ7" s="43"/>
      <c r="AR7" s="43"/>
      <c r="AS7" s="43"/>
      <c r="AT7" s="43" t="s">
        <v>7</v>
      </c>
      <c r="AU7" s="43"/>
      <c r="AV7" s="43"/>
      <c r="AW7" s="43"/>
      <c r="AX7" s="43"/>
      <c r="AY7" s="43"/>
      <c r="AZ7" s="43"/>
      <c r="BA7" s="43"/>
      <c r="BB7" s="43" t="s">
        <v>8</v>
      </c>
      <c r="BC7" s="43"/>
      <c r="BD7" s="43"/>
      <c r="BE7" s="43"/>
      <c r="BF7" s="43"/>
      <c r="BG7" s="43"/>
      <c r="BH7" s="43"/>
      <c r="BI7" s="43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7" t="str">
        <f>データ!I6</f>
        <v>法非適用</v>
      </c>
      <c r="C8" s="47"/>
      <c r="D8" s="47"/>
      <c r="E8" s="47"/>
      <c r="F8" s="47"/>
      <c r="G8" s="47"/>
      <c r="H8" s="47"/>
      <c r="I8" s="47" t="str">
        <f>データ!J6</f>
        <v>下水道事業</v>
      </c>
      <c r="J8" s="47"/>
      <c r="K8" s="47"/>
      <c r="L8" s="47"/>
      <c r="M8" s="47"/>
      <c r="N8" s="47"/>
      <c r="O8" s="47"/>
      <c r="P8" s="47" t="str">
        <f>データ!K6</f>
        <v>公共下水道</v>
      </c>
      <c r="Q8" s="47"/>
      <c r="R8" s="47"/>
      <c r="S8" s="47"/>
      <c r="T8" s="47"/>
      <c r="U8" s="47"/>
      <c r="V8" s="47"/>
      <c r="W8" s="47" t="str">
        <f>データ!L6</f>
        <v>Bd1</v>
      </c>
      <c r="X8" s="47"/>
      <c r="Y8" s="47"/>
      <c r="Z8" s="47"/>
      <c r="AA8" s="47"/>
      <c r="AB8" s="47"/>
      <c r="AC8" s="47"/>
      <c r="AD8" s="48" t="str">
        <f>データ!$M$6</f>
        <v>非設置</v>
      </c>
      <c r="AE8" s="48"/>
      <c r="AF8" s="48"/>
      <c r="AG8" s="48"/>
      <c r="AH8" s="48"/>
      <c r="AI8" s="48"/>
      <c r="AJ8" s="48"/>
      <c r="AK8" s="3"/>
      <c r="AL8" s="49">
        <f>データ!S6</f>
        <v>47755</v>
      </c>
      <c r="AM8" s="49"/>
      <c r="AN8" s="49"/>
      <c r="AO8" s="49"/>
      <c r="AP8" s="49"/>
      <c r="AQ8" s="49"/>
      <c r="AR8" s="49"/>
      <c r="AS8" s="49"/>
      <c r="AT8" s="44">
        <f>データ!T6</f>
        <v>272.06</v>
      </c>
      <c r="AU8" s="44"/>
      <c r="AV8" s="44"/>
      <c r="AW8" s="44"/>
      <c r="AX8" s="44"/>
      <c r="AY8" s="44"/>
      <c r="AZ8" s="44"/>
      <c r="BA8" s="44"/>
      <c r="BB8" s="44">
        <f>データ!U6</f>
        <v>175.53</v>
      </c>
      <c r="BC8" s="44"/>
      <c r="BD8" s="44"/>
      <c r="BE8" s="44"/>
      <c r="BF8" s="44"/>
      <c r="BG8" s="44"/>
      <c r="BH8" s="44"/>
      <c r="BI8" s="44"/>
      <c r="BJ8" s="3"/>
      <c r="BK8" s="3"/>
      <c r="BL8" s="45" t="s">
        <v>10</v>
      </c>
      <c r="BM8" s="46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3" t="s">
        <v>12</v>
      </c>
      <c r="C9" s="43"/>
      <c r="D9" s="43"/>
      <c r="E9" s="43"/>
      <c r="F9" s="43"/>
      <c r="G9" s="43"/>
      <c r="H9" s="43"/>
      <c r="I9" s="43" t="s">
        <v>13</v>
      </c>
      <c r="J9" s="43"/>
      <c r="K9" s="43"/>
      <c r="L9" s="43"/>
      <c r="M9" s="43"/>
      <c r="N9" s="43"/>
      <c r="O9" s="43"/>
      <c r="P9" s="43" t="s">
        <v>14</v>
      </c>
      <c r="Q9" s="43"/>
      <c r="R9" s="43"/>
      <c r="S9" s="43"/>
      <c r="T9" s="43"/>
      <c r="U9" s="43"/>
      <c r="V9" s="43"/>
      <c r="W9" s="43" t="s">
        <v>15</v>
      </c>
      <c r="X9" s="43"/>
      <c r="Y9" s="43"/>
      <c r="Z9" s="43"/>
      <c r="AA9" s="43"/>
      <c r="AB9" s="43"/>
      <c r="AC9" s="43"/>
      <c r="AD9" s="43" t="s">
        <v>16</v>
      </c>
      <c r="AE9" s="43"/>
      <c r="AF9" s="43"/>
      <c r="AG9" s="43"/>
      <c r="AH9" s="43"/>
      <c r="AI9" s="43"/>
      <c r="AJ9" s="43"/>
      <c r="AK9" s="3"/>
      <c r="AL9" s="43" t="s">
        <v>17</v>
      </c>
      <c r="AM9" s="43"/>
      <c r="AN9" s="43"/>
      <c r="AO9" s="43"/>
      <c r="AP9" s="43"/>
      <c r="AQ9" s="43"/>
      <c r="AR9" s="43"/>
      <c r="AS9" s="43"/>
      <c r="AT9" s="43" t="s">
        <v>18</v>
      </c>
      <c r="AU9" s="43"/>
      <c r="AV9" s="43"/>
      <c r="AW9" s="43"/>
      <c r="AX9" s="43"/>
      <c r="AY9" s="43"/>
      <c r="AZ9" s="43"/>
      <c r="BA9" s="43"/>
      <c r="BB9" s="43" t="s">
        <v>19</v>
      </c>
      <c r="BC9" s="43"/>
      <c r="BD9" s="43"/>
      <c r="BE9" s="43"/>
      <c r="BF9" s="43"/>
      <c r="BG9" s="43"/>
      <c r="BH9" s="43"/>
      <c r="BI9" s="43"/>
      <c r="BJ9" s="3"/>
      <c r="BK9" s="3"/>
      <c r="BL9" s="50" t="s">
        <v>20</v>
      </c>
      <c r="BM9" s="51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 t="str">
        <f>データ!O6</f>
        <v>該当数値なし</v>
      </c>
      <c r="J10" s="44"/>
      <c r="K10" s="44"/>
      <c r="L10" s="44"/>
      <c r="M10" s="44"/>
      <c r="N10" s="44"/>
      <c r="O10" s="44"/>
      <c r="P10" s="44">
        <f>データ!P6</f>
        <v>72.760000000000005</v>
      </c>
      <c r="Q10" s="44"/>
      <c r="R10" s="44"/>
      <c r="S10" s="44"/>
      <c r="T10" s="44"/>
      <c r="U10" s="44"/>
      <c r="V10" s="44"/>
      <c r="W10" s="44">
        <f>データ!Q6</f>
        <v>93.3</v>
      </c>
      <c r="X10" s="44"/>
      <c r="Y10" s="44"/>
      <c r="Z10" s="44"/>
      <c r="AA10" s="44"/>
      <c r="AB10" s="44"/>
      <c r="AC10" s="44"/>
      <c r="AD10" s="49">
        <f>データ!R6</f>
        <v>3164</v>
      </c>
      <c r="AE10" s="49"/>
      <c r="AF10" s="49"/>
      <c r="AG10" s="49"/>
      <c r="AH10" s="49"/>
      <c r="AI10" s="49"/>
      <c r="AJ10" s="49"/>
      <c r="AK10" s="2"/>
      <c r="AL10" s="49">
        <f>データ!V6</f>
        <v>34560</v>
      </c>
      <c r="AM10" s="49"/>
      <c r="AN10" s="49"/>
      <c r="AO10" s="49"/>
      <c r="AP10" s="49"/>
      <c r="AQ10" s="49"/>
      <c r="AR10" s="49"/>
      <c r="AS10" s="49"/>
      <c r="AT10" s="44">
        <f>データ!W6</f>
        <v>10.77</v>
      </c>
      <c r="AU10" s="44"/>
      <c r="AV10" s="44"/>
      <c r="AW10" s="44"/>
      <c r="AX10" s="44"/>
      <c r="AY10" s="44"/>
      <c r="AZ10" s="44"/>
      <c r="BA10" s="44"/>
      <c r="BB10" s="44">
        <f>データ!X6</f>
        <v>3208.91</v>
      </c>
      <c r="BC10" s="44"/>
      <c r="BD10" s="44"/>
      <c r="BE10" s="44"/>
      <c r="BF10" s="44"/>
      <c r="BG10" s="44"/>
      <c r="BH10" s="44"/>
      <c r="BI10" s="44"/>
      <c r="BJ10" s="2"/>
      <c r="BK10" s="2"/>
      <c r="BL10" s="52" t="s">
        <v>22</v>
      </c>
      <c r="BM10" s="53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24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>
      <c r="A14" s="2"/>
      <c r="B14" s="56" t="s">
        <v>25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8" t="s">
        <v>125</v>
      </c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70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8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70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8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70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8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70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8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70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8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70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8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70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8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70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8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70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8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70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8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70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8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70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8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70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8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70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8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70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8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70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8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70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8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70"/>
    </row>
    <row r="34" spans="1:78" ht="13.5" customHeight="1">
      <c r="A34" s="2"/>
      <c r="B34" s="16"/>
      <c r="C34" s="74" t="s">
        <v>27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19"/>
      <c r="R34" s="74" t="s">
        <v>28</v>
      </c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19"/>
      <c r="AG34" s="74" t="s">
        <v>29</v>
      </c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19"/>
      <c r="AV34" s="74" t="s">
        <v>30</v>
      </c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18"/>
      <c r="BK34" s="2"/>
      <c r="BL34" s="68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70"/>
    </row>
    <row r="35" spans="1:78" ht="13.5" customHeight="1">
      <c r="A35" s="2"/>
      <c r="B35" s="16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19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19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19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18"/>
      <c r="BK35" s="2"/>
      <c r="BL35" s="68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70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8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70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8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70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8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70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8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70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8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70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8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70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8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70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8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70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1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3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31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75" t="s">
        <v>123</v>
      </c>
      <c r="BM47" s="76"/>
      <c r="BN47" s="76"/>
      <c r="BO47" s="76"/>
      <c r="BP47" s="76"/>
      <c r="BQ47" s="76"/>
      <c r="BR47" s="76"/>
      <c r="BS47" s="76"/>
      <c r="BT47" s="76"/>
      <c r="BU47" s="76"/>
      <c r="BV47" s="76"/>
      <c r="BW47" s="76"/>
      <c r="BX47" s="76"/>
      <c r="BY47" s="76"/>
      <c r="BZ47" s="77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75"/>
      <c r="BM48" s="76"/>
      <c r="BN48" s="76"/>
      <c r="BO48" s="76"/>
      <c r="BP48" s="76"/>
      <c r="BQ48" s="76"/>
      <c r="BR48" s="76"/>
      <c r="BS48" s="76"/>
      <c r="BT48" s="76"/>
      <c r="BU48" s="76"/>
      <c r="BV48" s="76"/>
      <c r="BW48" s="76"/>
      <c r="BX48" s="76"/>
      <c r="BY48" s="76"/>
      <c r="BZ48" s="77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75"/>
      <c r="BM49" s="76"/>
      <c r="BN49" s="76"/>
      <c r="BO49" s="76"/>
      <c r="BP49" s="76"/>
      <c r="BQ49" s="76"/>
      <c r="BR49" s="76"/>
      <c r="BS49" s="76"/>
      <c r="BT49" s="76"/>
      <c r="BU49" s="76"/>
      <c r="BV49" s="76"/>
      <c r="BW49" s="76"/>
      <c r="BX49" s="76"/>
      <c r="BY49" s="76"/>
      <c r="BZ49" s="77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75"/>
      <c r="BM50" s="76"/>
      <c r="BN50" s="76"/>
      <c r="BO50" s="76"/>
      <c r="BP50" s="76"/>
      <c r="BQ50" s="76"/>
      <c r="BR50" s="76"/>
      <c r="BS50" s="76"/>
      <c r="BT50" s="76"/>
      <c r="BU50" s="76"/>
      <c r="BV50" s="76"/>
      <c r="BW50" s="76"/>
      <c r="BX50" s="76"/>
      <c r="BY50" s="76"/>
      <c r="BZ50" s="77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75"/>
      <c r="BM51" s="76"/>
      <c r="BN51" s="76"/>
      <c r="BO51" s="76"/>
      <c r="BP51" s="76"/>
      <c r="BQ51" s="76"/>
      <c r="BR51" s="76"/>
      <c r="BS51" s="76"/>
      <c r="BT51" s="76"/>
      <c r="BU51" s="76"/>
      <c r="BV51" s="76"/>
      <c r="BW51" s="76"/>
      <c r="BX51" s="76"/>
      <c r="BY51" s="76"/>
      <c r="BZ51" s="77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75"/>
      <c r="BM52" s="76"/>
      <c r="BN52" s="76"/>
      <c r="BO52" s="76"/>
      <c r="BP52" s="76"/>
      <c r="BQ52" s="76"/>
      <c r="BR52" s="76"/>
      <c r="BS52" s="76"/>
      <c r="BT52" s="76"/>
      <c r="BU52" s="76"/>
      <c r="BV52" s="76"/>
      <c r="BW52" s="76"/>
      <c r="BX52" s="76"/>
      <c r="BY52" s="76"/>
      <c r="BZ52" s="77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75"/>
      <c r="BM53" s="76"/>
      <c r="BN53" s="76"/>
      <c r="BO53" s="76"/>
      <c r="BP53" s="76"/>
      <c r="BQ53" s="76"/>
      <c r="BR53" s="76"/>
      <c r="BS53" s="76"/>
      <c r="BT53" s="76"/>
      <c r="BU53" s="76"/>
      <c r="BV53" s="76"/>
      <c r="BW53" s="76"/>
      <c r="BX53" s="76"/>
      <c r="BY53" s="76"/>
      <c r="BZ53" s="77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75"/>
      <c r="BM54" s="76"/>
      <c r="BN54" s="76"/>
      <c r="BO54" s="76"/>
      <c r="BP54" s="76"/>
      <c r="BQ54" s="76"/>
      <c r="BR54" s="76"/>
      <c r="BS54" s="76"/>
      <c r="BT54" s="76"/>
      <c r="BU54" s="76"/>
      <c r="BV54" s="76"/>
      <c r="BW54" s="76"/>
      <c r="BX54" s="76"/>
      <c r="BY54" s="76"/>
      <c r="BZ54" s="77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75"/>
      <c r="BM55" s="76"/>
      <c r="BN55" s="76"/>
      <c r="BO55" s="76"/>
      <c r="BP55" s="76"/>
      <c r="BQ55" s="76"/>
      <c r="BR55" s="76"/>
      <c r="BS55" s="76"/>
      <c r="BT55" s="76"/>
      <c r="BU55" s="76"/>
      <c r="BV55" s="76"/>
      <c r="BW55" s="76"/>
      <c r="BX55" s="76"/>
      <c r="BY55" s="76"/>
      <c r="BZ55" s="77"/>
    </row>
    <row r="56" spans="1:78" ht="13.5" customHeight="1">
      <c r="A56" s="2"/>
      <c r="B56" s="16"/>
      <c r="C56" s="74" t="s">
        <v>32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19"/>
      <c r="R56" s="74" t="s">
        <v>33</v>
      </c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19"/>
      <c r="AG56" s="74" t="s">
        <v>34</v>
      </c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19"/>
      <c r="AV56" s="74" t="s">
        <v>35</v>
      </c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18"/>
      <c r="BK56" s="2"/>
      <c r="BL56" s="75"/>
      <c r="BM56" s="76"/>
      <c r="BN56" s="76"/>
      <c r="BO56" s="76"/>
      <c r="BP56" s="76"/>
      <c r="BQ56" s="76"/>
      <c r="BR56" s="76"/>
      <c r="BS56" s="76"/>
      <c r="BT56" s="76"/>
      <c r="BU56" s="76"/>
      <c r="BV56" s="76"/>
      <c r="BW56" s="76"/>
      <c r="BX56" s="76"/>
      <c r="BY56" s="76"/>
      <c r="BZ56" s="77"/>
    </row>
    <row r="57" spans="1:78" ht="13.5" customHeight="1">
      <c r="A57" s="2"/>
      <c r="B57" s="16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19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19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19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18"/>
      <c r="BK57" s="2"/>
      <c r="BL57" s="75"/>
      <c r="BM57" s="76"/>
      <c r="BN57" s="76"/>
      <c r="BO57" s="76"/>
      <c r="BP57" s="76"/>
      <c r="BQ57" s="76"/>
      <c r="BR57" s="76"/>
      <c r="BS57" s="76"/>
      <c r="BT57" s="76"/>
      <c r="BU57" s="76"/>
      <c r="BV57" s="76"/>
      <c r="BW57" s="76"/>
      <c r="BX57" s="76"/>
      <c r="BY57" s="76"/>
      <c r="BZ57" s="77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75"/>
      <c r="BM58" s="76"/>
      <c r="BN58" s="76"/>
      <c r="BO58" s="76"/>
      <c r="BP58" s="76"/>
      <c r="BQ58" s="76"/>
      <c r="BR58" s="76"/>
      <c r="BS58" s="76"/>
      <c r="BT58" s="76"/>
      <c r="BU58" s="76"/>
      <c r="BV58" s="76"/>
      <c r="BW58" s="76"/>
      <c r="BX58" s="76"/>
      <c r="BY58" s="76"/>
      <c r="BZ58" s="77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75"/>
      <c r="BM59" s="76"/>
      <c r="BN59" s="76"/>
      <c r="BO59" s="76"/>
      <c r="BP59" s="76"/>
      <c r="BQ59" s="76"/>
      <c r="BR59" s="76"/>
      <c r="BS59" s="76"/>
      <c r="BT59" s="76"/>
      <c r="BU59" s="76"/>
      <c r="BV59" s="76"/>
      <c r="BW59" s="76"/>
      <c r="BX59" s="76"/>
      <c r="BY59" s="76"/>
      <c r="BZ59" s="77"/>
    </row>
    <row r="60" spans="1:78" ht="13.5" customHeight="1">
      <c r="A60" s="2"/>
      <c r="B60" s="59" t="s">
        <v>36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75"/>
      <c r="BM60" s="76"/>
      <c r="BN60" s="76"/>
      <c r="BO60" s="76"/>
      <c r="BP60" s="76"/>
      <c r="BQ60" s="76"/>
      <c r="BR60" s="76"/>
      <c r="BS60" s="76"/>
      <c r="BT60" s="76"/>
      <c r="BU60" s="76"/>
      <c r="BV60" s="76"/>
      <c r="BW60" s="76"/>
      <c r="BX60" s="76"/>
      <c r="BY60" s="76"/>
      <c r="BZ60" s="77"/>
    </row>
    <row r="61" spans="1:78" ht="13.5" customHeight="1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75"/>
      <c r="BM61" s="76"/>
      <c r="BN61" s="76"/>
      <c r="BO61" s="76"/>
      <c r="BP61" s="76"/>
      <c r="BQ61" s="76"/>
      <c r="BR61" s="76"/>
      <c r="BS61" s="76"/>
      <c r="BT61" s="76"/>
      <c r="BU61" s="76"/>
      <c r="BV61" s="76"/>
      <c r="BW61" s="76"/>
      <c r="BX61" s="76"/>
      <c r="BY61" s="76"/>
      <c r="BZ61" s="77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75"/>
      <c r="BM62" s="76"/>
      <c r="BN62" s="76"/>
      <c r="BO62" s="76"/>
      <c r="BP62" s="76"/>
      <c r="BQ62" s="76"/>
      <c r="BR62" s="76"/>
      <c r="BS62" s="76"/>
      <c r="BT62" s="76"/>
      <c r="BU62" s="76"/>
      <c r="BV62" s="76"/>
      <c r="BW62" s="76"/>
      <c r="BX62" s="76"/>
      <c r="BY62" s="76"/>
      <c r="BZ62" s="77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8"/>
      <c r="BM63" s="79"/>
      <c r="BN63" s="79"/>
      <c r="BO63" s="79"/>
      <c r="BP63" s="79"/>
      <c r="BQ63" s="79"/>
      <c r="BR63" s="79"/>
      <c r="BS63" s="79"/>
      <c r="BT63" s="79"/>
      <c r="BU63" s="79"/>
      <c r="BV63" s="79"/>
      <c r="BW63" s="79"/>
      <c r="BX63" s="79"/>
      <c r="BY63" s="79"/>
      <c r="BZ63" s="80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37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8" t="s">
        <v>124</v>
      </c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70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8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70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8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70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8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70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8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70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8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70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8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70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8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70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8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70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8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70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8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70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8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70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8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70"/>
    </row>
    <row r="79" spans="1:78" ht="13.5" customHeight="1">
      <c r="A79" s="2"/>
      <c r="B79" s="16"/>
      <c r="C79" s="74" t="s">
        <v>38</v>
      </c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19"/>
      <c r="V79" s="19"/>
      <c r="W79" s="74" t="s">
        <v>39</v>
      </c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19"/>
      <c r="AP79" s="19"/>
      <c r="AQ79" s="74" t="s">
        <v>40</v>
      </c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17"/>
      <c r="BJ79" s="18"/>
      <c r="BK79" s="2"/>
      <c r="BL79" s="68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70"/>
    </row>
    <row r="80" spans="1:78" ht="13.5" customHeight="1">
      <c r="A80" s="2"/>
      <c r="B80" s="16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19"/>
      <c r="V80" s="19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19"/>
      <c r="AP80" s="19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17"/>
      <c r="BJ80" s="18"/>
      <c r="BK80" s="2"/>
      <c r="BL80" s="68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70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8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70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1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3"/>
    </row>
    <row r="83" spans="1:78">
      <c r="C83" s="2" t="s">
        <v>41</v>
      </c>
    </row>
    <row r="84" spans="1:78">
      <c r="C84" s="2" t="s">
        <v>42</v>
      </c>
    </row>
    <row r="85" spans="1:78" hidden="1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【707.33】</v>
      </c>
      <c r="I86" s="25" t="str">
        <f>データ!CA6</f>
        <v>【101.26】</v>
      </c>
      <c r="J86" s="25" t="str">
        <f>データ!CL6</f>
        <v>【136.39】</v>
      </c>
      <c r="K86" s="25" t="str">
        <f>データ!CW6</f>
        <v>【60.13】</v>
      </c>
      <c r="L86" s="25" t="str">
        <f>データ!DH6</f>
        <v>【95.06】</v>
      </c>
      <c r="M86" s="25" t="s">
        <v>56</v>
      </c>
      <c r="N86" s="25" t="s">
        <v>55</v>
      </c>
      <c r="O86" s="25" t="str">
        <f>データ!EO6</f>
        <v>【0.23】</v>
      </c>
    </row>
  </sheetData>
  <sheetProtection algorithmName="SHA-512" hashValue="9LpadBQU3Yrt6h67bHBJkGnwvIEsukWkuy+33qUrHkusK/iwUzssxUXLtysSnHClCLsBpP53Dmi0UGh+7/cZOg==" saltValue="7aeJeHwRR5UaAqazk16fSA==" spinCount="100000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2" max="144" width="11.875" customWidth="1"/>
  </cols>
  <sheetData>
    <row r="1" spans="1:145">
      <c r="A1" t="s">
        <v>57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>
      <c r="A2" s="27" t="s">
        <v>58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>
      <c r="A3" s="27" t="s">
        <v>59</v>
      </c>
      <c r="B3" s="28" t="s">
        <v>60</v>
      </c>
      <c r="C3" s="28" t="s">
        <v>61</v>
      </c>
      <c r="D3" s="28" t="s">
        <v>62</v>
      </c>
      <c r="E3" s="28" t="s">
        <v>63</v>
      </c>
      <c r="F3" s="28" t="s">
        <v>64</v>
      </c>
      <c r="G3" s="28" t="s">
        <v>65</v>
      </c>
      <c r="H3" s="82" t="s">
        <v>66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4"/>
      <c r="Y3" s="88" t="s">
        <v>67</v>
      </c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 t="s">
        <v>68</v>
      </c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</row>
    <row r="4" spans="1:145">
      <c r="A4" s="27" t="s">
        <v>69</v>
      </c>
      <c r="B4" s="29"/>
      <c r="C4" s="29"/>
      <c r="D4" s="29"/>
      <c r="E4" s="29"/>
      <c r="F4" s="29"/>
      <c r="G4" s="29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7"/>
      <c r="Y4" s="81" t="s">
        <v>70</v>
      </c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 t="s">
        <v>71</v>
      </c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 t="s">
        <v>72</v>
      </c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 t="s">
        <v>73</v>
      </c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 t="s">
        <v>74</v>
      </c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 t="s">
        <v>75</v>
      </c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 t="s">
        <v>76</v>
      </c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 t="s">
        <v>77</v>
      </c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 t="s">
        <v>78</v>
      </c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 t="s">
        <v>79</v>
      </c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 t="s">
        <v>80</v>
      </c>
      <c r="EF4" s="81"/>
      <c r="EG4" s="81"/>
      <c r="EH4" s="81"/>
      <c r="EI4" s="81"/>
      <c r="EJ4" s="81"/>
      <c r="EK4" s="81"/>
      <c r="EL4" s="81"/>
      <c r="EM4" s="81"/>
      <c r="EN4" s="81"/>
      <c r="EO4" s="81"/>
    </row>
    <row r="5" spans="1:145">
      <c r="A5" s="27" t="s">
        <v>81</v>
      </c>
      <c r="B5" s="30"/>
      <c r="C5" s="30"/>
      <c r="D5" s="30"/>
      <c r="E5" s="30"/>
      <c r="F5" s="30"/>
      <c r="G5" s="30"/>
      <c r="H5" s="31" t="s">
        <v>82</v>
      </c>
      <c r="I5" s="31" t="s">
        <v>83</v>
      </c>
      <c r="J5" s="31" t="s">
        <v>84</v>
      </c>
      <c r="K5" s="31" t="s">
        <v>85</v>
      </c>
      <c r="L5" s="31" t="s">
        <v>86</v>
      </c>
      <c r="M5" s="31" t="s">
        <v>5</v>
      </c>
      <c r="N5" s="31" t="s">
        <v>87</v>
      </c>
      <c r="O5" s="31" t="s">
        <v>88</v>
      </c>
      <c r="P5" s="31" t="s">
        <v>89</v>
      </c>
      <c r="Q5" s="31" t="s">
        <v>90</v>
      </c>
      <c r="R5" s="31" t="s">
        <v>91</v>
      </c>
      <c r="S5" s="31" t="s">
        <v>92</v>
      </c>
      <c r="T5" s="31" t="s">
        <v>93</v>
      </c>
      <c r="U5" s="31" t="s">
        <v>94</v>
      </c>
      <c r="V5" s="31" t="s">
        <v>95</v>
      </c>
      <c r="W5" s="31" t="s">
        <v>96</v>
      </c>
      <c r="X5" s="31" t="s">
        <v>97</v>
      </c>
      <c r="Y5" s="31" t="s">
        <v>98</v>
      </c>
      <c r="Z5" s="31" t="s">
        <v>99</v>
      </c>
      <c r="AA5" s="31" t="s">
        <v>100</v>
      </c>
      <c r="AB5" s="31" t="s">
        <v>101</v>
      </c>
      <c r="AC5" s="31" t="s">
        <v>102</v>
      </c>
      <c r="AD5" s="31" t="s">
        <v>103</v>
      </c>
      <c r="AE5" s="31" t="s">
        <v>104</v>
      </c>
      <c r="AF5" s="31" t="s">
        <v>105</v>
      </c>
      <c r="AG5" s="31" t="s">
        <v>106</v>
      </c>
      <c r="AH5" s="31" t="s">
        <v>107</v>
      </c>
      <c r="AI5" s="31" t="s">
        <v>43</v>
      </c>
      <c r="AJ5" s="31" t="s">
        <v>98</v>
      </c>
      <c r="AK5" s="31" t="s">
        <v>99</v>
      </c>
      <c r="AL5" s="31" t="s">
        <v>100</v>
      </c>
      <c r="AM5" s="31" t="s">
        <v>101</v>
      </c>
      <c r="AN5" s="31" t="s">
        <v>102</v>
      </c>
      <c r="AO5" s="31" t="s">
        <v>103</v>
      </c>
      <c r="AP5" s="31" t="s">
        <v>104</v>
      </c>
      <c r="AQ5" s="31" t="s">
        <v>105</v>
      </c>
      <c r="AR5" s="31" t="s">
        <v>106</v>
      </c>
      <c r="AS5" s="31" t="s">
        <v>107</v>
      </c>
      <c r="AT5" s="31" t="s">
        <v>108</v>
      </c>
      <c r="AU5" s="31" t="s">
        <v>98</v>
      </c>
      <c r="AV5" s="31" t="s">
        <v>99</v>
      </c>
      <c r="AW5" s="31" t="s">
        <v>100</v>
      </c>
      <c r="AX5" s="31" t="s">
        <v>101</v>
      </c>
      <c r="AY5" s="31" t="s">
        <v>102</v>
      </c>
      <c r="AZ5" s="31" t="s">
        <v>103</v>
      </c>
      <c r="BA5" s="31" t="s">
        <v>104</v>
      </c>
      <c r="BB5" s="31" t="s">
        <v>105</v>
      </c>
      <c r="BC5" s="31" t="s">
        <v>106</v>
      </c>
      <c r="BD5" s="31" t="s">
        <v>107</v>
      </c>
      <c r="BE5" s="31" t="s">
        <v>108</v>
      </c>
      <c r="BF5" s="31" t="s">
        <v>98</v>
      </c>
      <c r="BG5" s="31" t="s">
        <v>99</v>
      </c>
      <c r="BH5" s="31" t="s">
        <v>100</v>
      </c>
      <c r="BI5" s="31" t="s">
        <v>101</v>
      </c>
      <c r="BJ5" s="31" t="s">
        <v>102</v>
      </c>
      <c r="BK5" s="31" t="s">
        <v>103</v>
      </c>
      <c r="BL5" s="31" t="s">
        <v>104</v>
      </c>
      <c r="BM5" s="31" t="s">
        <v>105</v>
      </c>
      <c r="BN5" s="31" t="s">
        <v>106</v>
      </c>
      <c r="BO5" s="31" t="s">
        <v>107</v>
      </c>
      <c r="BP5" s="31" t="s">
        <v>108</v>
      </c>
      <c r="BQ5" s="31" t="s">
        <v>98</v>
      </c>
      <c r="BR5" s="31" t="s">
        <v>99</v>
      </c>
      <c r="BS5" s="31" t="s">
        <v>100</v>
      </c>
      <c r="BT5" s="31" t="s">
        <v>101</v>
      </c>
      <c r="BU5" s="31" t="s">
        <v>102</v>
      </c>
      <c r="BV5" s="31" t="s">
        <v>103</v>
      </c>
      <c r="BW5" s="31" t="s">
        <v>104</v>
      </c>
      <c r="BX5" s="31" t="s">
        <v>105</v>
      </c>
      <c r="BY5" s="31" t="s">
        <v>106</v>
      </c>
      <c r="BZ5" s="31" t="s">
        <v>107</v>
      </c>
      <c r="CA5" s="31" t="s">
        <v>108</v>
      </c>
      <c r="CB5" s="31" t="s">
        <v>98</v>
      </c>
      <c r="CC5" s="31" t="s">
        <v>99</v>
      </c>
      <c r="CD5" s="31" t="s">
        <v>100</v>
      </c>
      <c r="CE5" s="31" t="s">
        <v>101</v>
      </c>
      <c r="CF5" s="31" t="s">
        <v>102</v>
      </c>
      <c r="CG5" s="31" t="s">
        <v>103</v>
      </c>
      <c r="CH5" s="31" t="s">
        <v>104</v>
      </c>
      <c r="CI5" s="31" t="s">
        <v>105</v>
      </c>
      <c r="CJ5" s="31" t="s">
        <v>106</v>
      </c>
      <c r="CK5" s="31" t="s">
        <v>107</v>
      </c>
      <c r="CL5" s="31" t="s">
        <v>108</v>
      </c>
      <c r="CM5" s="31" t="s">
        <v>98</v>
      </c>
      <c r="CN5" s="31" t="s">
        <v>99</v>
      </c>
      <c r="CO5" s="31" t="s">
        <v>100</v>
      </c>
      <c r="CP5" s="31" t="s">
        <v>101</v>
      </c>
      <c r="CQ5" s="31" t="s">
        <v>102</v>
      </c>
      <c r="CR5" s="31" t="s">
        <v>103</v>
      </c>
      <c r="CS5" s="31" t="s">
        <v>104</v>
      </c>
      <c r="CT5" s="31" t="s">
        <v>105</v>
      </c>
      <c r="CU5" s="31" t="s">
        <v>106</v>
      </c>
      <c r="CV5" s="31" t="s">
        <v>107</v>
      </c>
      <c r="CW5" s="31" t="s">
        <v>108</v>
      </c>
      <c r="CX5" s="31" t="s">
        <v>98</v>
      </c>
      <c r="CY5" s="31" t="s">
        <v>99</v>
      </c>
      <c r="CZ5" s="31" t="s">
        <v>100</v>
      </c>
      <c r="DA5" s="31" t="s">
        <v>101</v>
      </c>
      <c r="DB5" s="31" t="s">
        <v>102</v>
      </c>
      <c r="DC5" s="31" t="s">
        <v>103</v>
      </c>
      <c r="DD5" s="31" t="s">
        <v>104</v>
      </c>
      <c r="DE5" s="31" t="s">
        <v>105</v>
      </c>
      <c r="DF5" s="31" t="s">
        <v>106</v>
      </c>
      <c r="DG5" s="31" t="s">
        <v>107</v>
      </c>
      <c r="DH5" s="31" t="s">
        <v>108</v>
      </c>
      <c r="DI5" s="31" t="s">
        <v>98</v>
      </c>
      <c r="DJ5" s="31" t="s">
        <v>99</v>
      </c>
      <c r="DK5" s="31" t="s">
        <v>100</v>
      </c>
      <c r="DL5" s="31" t="s">
        <v>101</v>
      </c>
      <c r="DM5" s="31" t="s">
        <v>102</v>
      </c>
      <c r="DN5" s="31" t="s">
        <v>103</v>
      </c>
      <c r="DO5" s="31" t="s">
        <v>104</v>
      </c>
      <c r="DP5" s="31" t="s">
        <v>105</v>
      </c>
      <c r="DQ5" s="31" t="s">
        <v>106</v>
      </c>
      <c r="DR5" s="31" t="s">
        <v>107</v>
      </c>
      <c r="DS5" s="31" t="s">
        <v>108</v>
      </c>
      <c r="DT5" s="31" t="s">
        <v>98</v>
      </c>
      <c r="DU5" s="31" t="s">
        <v>99</v>
      </c>
      <c r="DV5" s="31" t="s">
        <v>100</v>
      </c>
      <c r="DW5" s="31" t="s">
        <v>101</v>
      </c>
      <c r="DX5" s="31" t="s">
        <v>102</v>
      </c>
      <c r="DY5" s="31" t="s">
        <v>103</v>
      </c>
      <c r="DZ5" s="31" t="s">
        <v>104</v>
      </c>
      <c r="EA5" s="31" t="s">
        <v>105</v>
      </c>
      <c r="EB5" s="31" t="s">
        <v>106</v>
      </c>
      <c r="EC5" s="31" t="s">
        <v>107</v>
      </c>
      <c r="ED5" s="31" t="s">
        <v>108</v>
      </c>
      <c r="EE5" s="31" t="s">
        <v>98</v>
      </c>
      <c r="EF5" s="31" t="s">
        <v>99</v>
      </c>
      <c r="EG5" s="31" t="s">
        <v>100</v>
      </c>
      <c r="EH5" s="31" t="s">
        <v>101</v>
      </c>
      <c r="EI5" s="31" t="s">
        <v>102</v>
      </c>
      <c r="EJ5" s="31" t="s">
        <v>103</v>
      </c>
      <c r="EK5" s="31" t="s">
        <v>104</v>
      </c>
      <c r="EL5" s="31" t="s">
        <v>105</v>
      </c>
      <c r="EM5" s="31" t="s">
        <v>106</v>
      </c>
      <c r="EN5" s="31" t="s">
        <v>107</v>
      </c>
      <c r="EO5" s="31" t="s">
        <v>108</v>
      </c>
    </row>
    <row r="6" spans="1:145" s="35" customFormat="1">
      <c r="A6" s="27" t="s">
        <v>109</v>
      </c>
      <c r="B6" s="32">
        <f>B7</f>
        <v>2017</v>
      </c>
      <c r="C6" s="32">
        <f t="shared" ref="C6:X6" si="3">C7</f>
        <v>312037</v>
      </c>
      <c r="D6" s="32">
        <f t="shared" si="3"/>
        <v>47</v>
      </c>
      <c r="E6" s="32">
        <f t="shared" si="3"/>
        <v>17</v>
      </c>
      <c r="F6" s="32">
        <f t="shared" si="3"/>
        <v>1</v>
      </c>
      <c r="G6" s="32">
        <f t="shared" si="3"/>
        <v>0</v>
      </c>
      <c r="H6" s="32" t="str">
        <f t="shared" si="3"/>
        <v>鳥取県　倉吉市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公共下水道</v>
      </c>
      <c r="L6" s="32" t="str">
        <f t="shared" si="3"/>
        <v>Bd1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72.760000000000005</v>
      </c>
      <c r="Q6" s="33">
        <f t="shared" si="3"/>
        <v>93.3</v>
      </c>
      <c r="R6" s="33">
        <f t="shared" si="3"/>
        <v>3164</v>
      </c>
      <c r="S6" s="33">
        <f t="shared" si="3"/>
        <v>47755</v>
      </c>
      <c r="T6" s="33">
        <f t="shared" si="3"/>
        <v>272.06</v>
      </c>
      <c r="U6" s="33">
        <f t="shared" si="3"/>
        <v>175.53</v>
      </c>
      <c r="V6" s="33">
        <f t="shared" si="3"/>
        <v>34560</v>
      </c>
      <c r="W6" s="33">
        <f t="shared" si="3"/>
        <v>10.77</v>
      </c>
      <c r="X6" s="33">
        <f t="shared" si="3"/>
        <v>3208.91</v>
      </c>
      <c r="Y6" s="34">
        <f>IF(Y7="",NA(),Y7)</f>
        <v>67.19</v>
      </c>
      <c r="Z6" s="34">
        <f t="shared" ref="Z6:AH6" si="4">IF(Z7="",NA(),Z7)</f>
        <v>67.599999999999994</v>
      </c>
      <c r="AA6" s="34">
        <f t="shared" si="4"/>
        <v>67.709999999999994</v>
      </c>
      <c r="AB6" s="34">
        <f t="shared" si="4"/>
        <v>68.5</v>
      </c>
      <c r="AC6" s="34">
        <f t="shared" si="4"/>
        <v>69.16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4">
        <f>IF(BF7="",NA(),BF7)</f>
        <v>843.22</v>
      </c>
      <c r="BG6" s="34">
        <f t="shared" ref="BG6:BO6" si="7">IF(BG7="",NA(),BG7)</f>
        <v>788.17</v>
      </c>
      <c r="BH6" s="34">
        <f t="shared" si="7"/>
        <v>770.13</v>
      </c>
      <c r="BI6" s="34">
        <f t="shared" si="7"/>
        <v>699.9</v>
      </c>
      <c r="BJ6" s="34">
        <f t="shared" si="7"/>
        <v>630.02</v>
      </c>
      <c r="BK6" s="34">
        <f t="shared" si="7"/>
        <v>885.97</v>
      </c>
      <c r="BL6" s="34">
        <f t="shared" si="7"/>
        <v>854.16</v>
      </c>
      <c r="BM6" s="34">
        <f t="shared" si="7"/>
        <v>848.31</v>
      </c>
      <c r="BN6" s="34">
        <f t="shared" si="7"/>
        <v>774.99</v>
      </c>
      <c r="BO6" s="34">
        <f t="shared" si="7"/>
        <v>799.41</v>
      </c>
      <c r="BP6" s="33" t="str">
        <f>IF(BP7="","",IF(BP7="-","【-】","【"&amp;SUBSTITUTE(TEXT(BP7,"#,##0.00"),"-","△")&amp;"】"))</f>
        <v>【707.33】</v>
      </c>
      <c r="BQ6" s="34">
        <f>IF(BQ7="",NA(),BQ7)</f>
        <v>85.56</v>
      </c>
      <c r="BR6" s="34">
        <f t="shared" ref="BR6:BZ6" si="8">IF(BR7="",NA(),BR7)</f>
        <v>85.78</v>
      </c>
      <c r="BS6" s="34">
        <f t="shared" si="8"/>
        <v>88.52</v>
      </c>
      <c r="BT6" s="34">
        <f t="shared" si="8"/>
        <v>89.61</v>
      </c>
      <c r="BU6" s="34">
        <f t="shared" si="8"/>
        <v>94.77</v>
      </c>
      <c r="BV6" s="34">
        <f t="shared" si="8"/>
        <v>89.94</v>
      </c>
      <c r="BW6" s="34">
        <f t="shared" si="8"/>
        <v>93.13</v>
      </c>
      <c r="BX6" s="34">
        <f t="shared" si="8"/>
        <v>94.38</v>
      </c>
      <c r="BY6" s="34">
        <f t="shared" si="8"/>
        <v>96.57</v>
      </c>
      <c r="BZ6" s="34">
        <f t="shared" si="8"/>
        <v>96.54</v>
      </c>
      <c r="CA6" s="33" t="str">
        <f>IF(CA7="","",IF(CA7="-","【-】","【"&amp;SUBSTITUTE(TEXT(CA7,"#,##0.00"),"-","△")&amp;"】"))</f>
        <v>【101.26】</v>
      </c>
      <c r="CB6" s="34">
        <f>IF(CB7="",NA(),CB7)</f>
        <v>218.77</v>
      </c>
      <c r="CC6" s="34">
        <f t="shared" ref="CC6:CK6" si="9">IF(CC7="",NA(),CC7)</f>
        <v>222.05</v>
      </c>
      <c r="CD6" s="34">
        <f t="shared" si="9"/>
        <v>216.21</v>
      </c>
      <c r="CE6" s="34">
        <f t="shared" si="9"/>
        <v>214.29</v>
      </c>
      <c r="CF6" s="34">
        <f t="shared" si="9"/>
        <v>202.39</v>
      </c>
      <c r="CG6" s="34">
        <f t="shared" si="9"/>
        <v>168.57</v>
      </c>
      <c r="CH6" s="34">
        <f t="shared" si="9"/>
        <v>167.97</v>
      </c>
      <c r="CI6" s="34">
        <f t="shared" si="9"/>
        <v>165.45</v>
      </c>
      <c r="CJ6" s="34">
        <f t="shared" si="9"/>
        <v>161.54</v>
      </c>
      <c r="CK6" s="34">
        <f t="shared" si="9"/>
        <v>162.81</v>
      </c>
      <c r="CL6" s="33" t="str">
        <f>IF(CL7="","",IF(CL7="-","【-】","【"&amp;SUBSTITUTE(TEXT(CL7,"#,##0.00"),"-","△")&amp;"】"))</f>
        <v>【136.39】</v>
      </c>
      <c r="CM6" s="34" t="str">
        <f>IF(CM7="",NA(),CM7)</f>
        <v>-</v>
      </c>
      <c r="CN6" s="34" t="str">
        <f t="shared" ref="CN6:CV6" si="10">IF(CN7="",NA(),CN7)</f>
        <v>-</v>
      </c>
      <c r="CO6" s="34" t="str">
        <f t="shared" si="10"/>
        <v>-</v>
      </c>
      <c r="CP6" s="34" t="str">
        <f t="shared" si="10"/>
        <v>-</v>
      </c>
      <c r="CQ6" s="34" t="str">
        <f t="shared" si="10"/>
        <v>-</v>
      </c>
      <c r="CR6" s="34">
        <f t="shared" si="10"/>
        <v>64.12</v>
      </c>
      <c r="CS6" s="34">
        <f t="shared" si="10"/>
        <v>64.87</v>
      </c>
      <c r="CT6" s="34">
        <f t="shared" si="10"/>
        <v>65.62</v>
      </c>
      <c r="CU6" s="34">
        <f t="shared" si="10"/>
        <v>64.67</v>
      </c>
      <c r="CV6" s="34">
        <f t="shared" si="10"/>
        <v>64.959999999999994</v>
      </c>
      <c r="CW6" s="33" t="str">
        <f>IF(CW7="","",IF(CW7="-","【-】","【"&amp;SUBSTITUTE(TEXT(CW7,"#,##0.00"),"-","△")&amp;"】"))</f>
        <v>【60.13】</v>
      </c>
      <c r="CX6" s="34">
        <f>IF(CX7="",NA(),CX7)</f>
        <v>84.64</v>
      </c>
      <c r="CY6" s="34">
        <f t="shared" ref="CY6:DG6" si="11">IF(CY7="",NA(),CY7)</f>
        <v>84.66</v>
      </c>
      <c r="CZ6" s="34">
        <f t="shared" si="11"/>
        <v>85.07</v>
      </c>
      <c r="DA6" s="34">
        <f t="shared" si="11"/>
        <v>85.24</v>
      </c>
      <c r="DB6" s="34">
        <f t="shared" si="11"/>
        <v>85.54</v>
      </c>
      <c r="DC6" s="34">
        <f t="shared" si="11"/>
        <v>90.91</v>
      </c>
      <c r="DD6" s="34">
        <f t="shared" si="11"/>
        <v>91.11</v>
      </c>
      <c r="DE6" s="34">
        <f t="shared" si="11"/>
        <v>91.44</v>
      </c>
      <c r="DF6" s="34">
        <f t="shared" si="11"/>
        <v>91.76</v>
      </c>
      <c r="DG6" s="34">
        <f t="shared" si="11"/>
        <v>92.3</v>
      </c>
      <c r="DH6" s="33" t="str">
        <f>IF(DH7="","",IF(DH7="-","【-】","【"&amp;SUBSTITUTE(TEXT(DH7,"#,##0.00"),"-","△")&amp;"】"))</f>
        <v>【95.06】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4">
        <f t="shared" si="14"/>
        <v>7.0000000000000007E-2</v>
      </c>
      <c r="EI6" s="34">
        <f t="shared" si="14"/>
        <v>0.36</v>
      </c>
      <c r="EJ6" s="34">
        <f t="shared" si="14"/>
        <v>7.0000000000000007E-2</v>
      </c>
      <c r="EK6" s="34">
        <f t="shared" si="14"/>
        <v>0.1</v>
      </c>
      <c r="EL6" s="34">
        <f t="shared" si="14"/>
        <v>0.27</v>
      </c>
      <c r="EM6" s="34">
        <f t="shared" si="14"/>
        <v>0.17</v>
      </c>
      <c r="EN6" s="34">
        <f t="shared" si="14"/>
        <v>0.13</v>
      </c>
      <c r="EO6" s="33" t="str">
        <f>IF(EO7="","",IF(EO7="-","【-】","【"&amp;SUBSTITUTE(TEXT(EO7,"#,##0.00"),"-","△")&amp;"】"))</f>
        <v>【0.23】</v>
      </c>
    </row>
    <row r="7" spans="1:145" s="35" customFormat="1">
      <c r="A7" s="27"/>
      <c r="B7" s="36">
        <v>2017</v>
      </c>
      <c r="C7" s="36">
        <v>312037</v>
      </c>
      <c r="D7" s="36">
        <v>47</v>
      </c>
      <c r="E7" s="36">
        <v>17</v>
      </c>
      <c r="F7" s="36">
        <v>1</v>
      </c>
      <c r="G7" s="36">
        <v>0</v>
      </c>
      <c r="H7" s="36" t="s">
        <v>110</v>
      </c>
      <c r="I7" s="36" t="s">
        <v>111</v>
      </c>
      <c r="J7" s="36" t="s">
        <v>112</v>
      </c>
      <c r="K7" s="36" t="s">
        <v>113</v>
      </c>
      <c r="L7" s="36" t="s">
        <v>114</v>
      </c>
      <c r="M7" s="36" t="s">
        <v>115</v>
      </c>
      <c r="N7" s="37" t="s">
        <v>116</v>
      </c>
      <c r="O7" s="37" t="s">
        <v>117</v>
      </c>
      <c r="P7" s="37">
        <v>72.760000000000005</v>
      </c>
      <c r="Q7" s="37">
        <v>93.3</v>
      </c>
      <c r="R7" s="37">
        <v>3164</v>
      </c>
      <c r="S7" s="37">
        <v>47755</v>
      </c>
      <c r="T7" s="37">
        <v>272.06</v>
      </c>
      <c r="U7" s="37">
        <v>175.53</v>
      </c>
      <c r="V7" s="37">
        <v>34560</v>
      </c>
      <c r="W7" s="37">
        <v>10.77</v>
      </c>
      <c r="X7" s="37">
        <v>3208.91</v>
      </c>
      <c r="Y7" s="37">
        <v>67.19</v>
      </c>
      <c r="Z7" s="37">
        <v>67.599999999999994</v>
      </c>
      <c r="AA7" s="37">
        <v>67.709999999999994</v>
      </c>
      <c r="AB7" s="37">
        <v>68.5</v>
      </c>
      <c r="AC7" s="37">
        <v>69.16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843.22</v>
      </c>
      <c r="BG7" s="37">
        <v>788.17</v>
      </c>
      <c r="BH7" s="37">
        <v>770.13</v>
      </c>
      <c r="BI7" s="37">
        <v>699.9</v>
      </c>
      <c r="BJ7" s="37">
        <v>630.02</v>
      </c>
      <c r="BK7" s="37">
        <v>885.97</v>
      </c>
      <c r="BL7" s="37">
        <v>854.16</v>
      </c>
      <c r="BM7" s="37">
        <v>848.31</v>
      </c>
      <c r="BN7" s="37">
        <v>774.99</v>
      </c>
      <c r="BO7" s="37">
        <v>799.41</v>
      </c>
      <c r="BP7" s="37">
        <v>707.33</v>
      </c>
      <c r="BQ7" s="37">
        <v>85.56</v>
      </c>
      <c r="BR7" s="37">
        <v>85.78</v>
      </c>
      <c r="BS7" s="37">
        <v>88.52</v>
      </c>
      <c r="BT7" s="37">
        <v>89.61</v>
      </c>
      <c r="BU7" s="37">
        <v>94.77</v>
      </c>
      <c r="BV7" s="37">
        <v>89.94</v>
      </c>
      <c r="BW7" s="37">
        <v>93.13</v>
      </c>
      <c r="BX7" s="37">
        <v>94.38</v>
      </c>
      <c r="BY7" s="37">
        <v>96.57</v>
      </c>
      <c r="BZ7" s="37">
        <v>96.54</v>
      </c>
      <c r="CA7" s="37">
        <v>101.26</v>
      </c>
      <c r="CB7" s="37">
        <v>218.77</v>
      </c>
      <c r="CC7" s="37">
        <v>222.05</v>
      </c>
      <c r="CD7" s="37">
        <v>216.21</v>
      </c>
      <c r="CE7" s="37">
        <v>214.29</v>
      </c>
      <c r="CF7" s="37">
        <v>202.39</v>
      </c>
      <c r="CG7" s="37">
        <v>168.57</v>
      </c>
      <c r="CH7" s="37">
        <v>167.97</v>
      </c>
      <c r="CI7" s="37">
        <v>165.45</v>
      </c>
      <c r="CJ7" s="37">
        <v>161.54</v>
      </c>
      <c r="CK7" s="37">
        <v>162.81</v>
      </c>
      <c r="CL7" s="37">
        <v>136.38999999999999</v>
      </c>
      <c r="CM7" s="37" t="s">
        <v>116</v>
      </c>
      <c r="CN7" s="37" t="s">
        <v>116</v>
      </c>
      <c r="CO7" s="37" t="s">
        <v>116</v>
      </c>
      <c r="CP7" s="37" t="s">
        <v>116</v>
      </c>
      <c r="CQ7" s="37" t="s">
        <v>116</v>
      </c>
      <c r="CR7" s="37">
        <v>64.12</v>
      </c>
      <c r="CS7" s="37">
        <v>64.87</v>
      </c>
      <c r="CT7" s="37">
        <v>65.62</v>
      </c>
      <c r="CU7" s="37">
        <v>64.67</v>
      </c>
      <c r="CV7" s="37">
        <v>64.959999999999994</v>
      </c>
      <c r="CW7" s="37">
        <v>60.13</v>
      </c>
      <c r="CX7" s="37">
        <v>84.64</v>
      </c>
      <c r="CY7" s="37">
        <v>84.66</v>
      </c>
      <c r="CZ7" s="37">
        <v>85.07</v>
      </c>
      <c r="DA7" s="37">
        <v>85.24</v>
      </c>
      <c r="DB7" s="37">
        <v>85.54</v>
      </c>
      <c r="DC7" s="37">
        <v>90.91</v>
      </c>
      <c r="DD7" s="37">
        <v>91.11</v>
      </c>
      <c r="DE7" s="37">
        <v>91.44</v>
      </c>
      <c r="DF7" s="37">
        <v>91.76</v>
      </c>
      <c r="DG7" s="37">
        <v>92.3</v>
      </c>
      <c r="DH7" s="37">
        <v>95.06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7.0000000000000007E-2</v>
      </c>
      <c r="EI7" s="37">
        <v>0.36</v>
      </c>
      <c r="EJ7" s="37">
        <v>7.0000000000000007E-2</v>
      </c>
      <c r="EK7" s="37">
        <v>0.1</v>
      </c>
      <c r="EL7" s="37">
        <v>0.27</v>
      </c>
      <c r="EM7" s="37">
        <v>0.17</v>
      </c>
      <c r="EN7" s="37">
        <v>0.13</v>
      </c>
      <c r="EO7" s="37">
        <v>0.23</v>
      </c>
    </row>
    <row r="8" spans="1:14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>
      <c r="A9" s="39"/>
      <c r="B9" s="39" t="s">
        <v>118</v>
      </c>
      <c r="C9" s="39" t="s">
        <v>119</v>
      </c>
      <c r="D9" s="39" t="s">
        <v>120</v>
      </c>
      <c r="E9" s="39" t="s">
        <v>121</v>
      </c>
      <c r="F9" s="39" t="s">
        <v>122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>
      <c r="A10" s="39" t="s">
        <v>60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川福 高弘</cp:lastModifiedBy>
  <cp:lastPrinted>2019-01-17T02:37:29Z</cp:lastPrinted>
  <dcterms:created xsi:type="dcterms:W3CDTF">2018-12-03T09:06:39Z</dcterms:created>
  <dcterms:modified xsi:type="dcterms:W3CDTF">2019-01-21T07:54:31Z</dcterms:modified>
  <cp:category/>
</cp:coreProperties>
</file>