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l-file-sv\下水道企画課\下水道企画・経営課\総務・庶務係\001調査関係\Ｈ３０\経営比較分析\"/>
    </mc:Choice>
  </mc:AlternateContent>
  <workbookProtection workbookAlgorithmName="SHA-512" workbookHashValue="+lIZFRpjp+68tB8PDrEduBgcCQc2BIXtqTMlEm48zR1zxdtMlHzVjD0+3sACA6IDgvibaFbZz+lGV55vd+COgw==" workbookSaltValue="3R20E5k99ui0ndRs0BZPm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<sst xmlns="http://schemas.openxmlformats.org/spreadsheetml/2006/main" count="235" uniqueCount="123">
  <si>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</si>
  <si>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</si>
  <si>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</si>
  <si>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</si>
  <si>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</si>
  <si>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</si>
  <si>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</si>
  <si>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</si>
  <si>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</si>
  <si>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</si>
  <si>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</si>
  <si>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</si>
  <si>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</si>
  <si>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</si>
  <si>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</si>
  <si>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</si>
  <si>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</si>
  <si>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</si>
  <si>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</si>
  <si>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</si>
  <si>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</si>
  <si>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</si>
  <si>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</si>
  <si>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</si>
  <si>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</si>
  <si>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</si>
  <si>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</si>
  <si>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</si>
  <si>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</si>
  <si>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</si>
  <si>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</si>
  <si>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</si>
  <si>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</si>
  <si>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</si>
  <si>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</si>
  <si>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</si>
  <si>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</si>
  <si>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</si>
  <si>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</si>
  <si>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</si>
  <si>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</si>
  <si>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</si>
  <si>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</si>
  <si>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</si>
  <si>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</si>
  <si>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</si>
  <si>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</si>
  <si>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</si>
  <si>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</si>
  <si>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</si>
  <si>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</si>
  <si>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</si>
  <si>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</si>
  <si>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</si>
  <si>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</si>
  <si>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</si>
  <si>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</si>
  <si>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</si>
  <si>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</si>
  <si>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</si>
  <si>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</si>
  <si>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</si>
  <si>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</si>
  <si>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</si>
  <si>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</si>
  <si>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</si>
  <si>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</si>
  <si>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</si>
  <si>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</si>
  <si>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</si>
  <si>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</si>
  <si>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</si>
  <si>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</si>
  <si>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</si>
  <si>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</si>
  <si>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</si>
  <si>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</si>
  <si>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</si>
  <si>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</si>
  <si>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</si>
  <si>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</si>
  <si>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</si>
  <si>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</si>
  <si>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</si>
  <si>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</si>
  <si>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</si>
  <si>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</si>
  <si>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</si>
  <si>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</si>
  <si>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</si>
  <si>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</si>
  <si>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</si>
  <si>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</si>
  <si>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</si>
  <si>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</si>
  <si>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</si>
  <si>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</si>
  <si>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</si>
  <si>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</si>
  <si>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</si>
  <si>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</si>
  <si>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</si>
  <si>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</si>
  <si>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</si>
  <si>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</si>
  <si>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</si>
  <si>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</si>
  <si>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</si>
  <si>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鳥取市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</si>
  <si>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</si>
  <si>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</si>
  <si>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</si>
  <si>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</si>
  <si>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</si>
  <si>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</si>
  <si>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</si>
  <si>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</si>
  <si>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</si>
  <si>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</si>
  <si>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</si>
  <si>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事業は、対象人口37名の小規模な事業である。したがって、使用料収入だけでは維持管理費や資本費を賄うことができない状況にあり、一般会計からの繰入金や公共下水道事業との一体的な運営が前提となっている。
経営の効率性を表す経費回収率の低下は、料金収入の低さと汚水処理原価の上昇によるものだが、28年度に料金改定を行ったことにより改善が図られた。
施設の状況については、今後、老朽化の状況や地域の将来像を踏まえ、統廃合やダウンサイジングによる効率的な管理を行っていく必要がある。
こうした課題に対し、本市では29年度から10年間を計画期間とする「鳥取市下水道等事業経営戦略」を策定しており、この中に定めた各種目標の達成を通じて、経営の健全化や施設の効率的な管理や機能の維持に取組んでいく。</t>
    <rPh sb="162" eb="164">
      <t>カイゼン</t>
    </rPh>
    <rPh sb="165" eb="166">
      <t>ハカ</t>
    </rPh>
    <phoneticPr fontId="4"/>
  </si>
  <si>
    <t>①減価償却累計率は上昇傾向にあるものの、全国平均、類似団体平均と比較しても低位である。
②平成12年度に整備を開始したことから法定耐用年数を超える管渠はない。</t>
    <phoneticPr fontId="4"/>
  </si>
  <si>
    <t>①一般会計からの繰入金が減少したことにより経常収支比率が100％を下回った。
②累積欠損は発生していないものの、総収益の大部分を一般会計からの繰入金（72.3%）で賄っている事業である。
③26年度の会計基準改正により流動比率は100％を下回っているものの、一般会計からの繰入金等により支払い能力に問題はない。H28からは他事業からの補てんにより改善傾向にある。
④H29は新規発行分の企業債の借入が無かった。そのため、既存の企業債の償還に伴い、企業債残高対事業規模比率は減少した。今後も当比率は減少傾向が続く見込みである。
⑤経費回収率は、例年低い水準に位置しているが、主な要因である料金収入について料金改定を行った結果、その一部が反映され改善された。
⑥効率的な維持管理、修繕等が少なかったことにより汚水処理原価の低減が図られたものの、昨年より有収水量が減少したことにより汚水処理原価は増加した。
⑦施設利用率は、全国並びに類似団体の平均値と比べても高い水準にある。
⑧27年度より100％を実現している。</t>
    <rPh sb="177" eb="179">
      <t>ケイコウ</t>
    </rPh>
    <rPh sb="305" eb="307">
      <t>リョウキン</t>
    </rPh>
    <rPh sb="307" eb="309">
      <t>カイテイ</t>
    </rPh>
    <rPh sb="375" eb="377">
      <t>サクネン</t>
    </rPh>
    <rPh sb="379" eb="381">
      <t>ユウシュウ</t>
    </rPh>
    <rPh sb="381" eb="383">
      <t>スイリョウ</t>
    </rPh>
    <rPh sb="384" eb="386">
      <t>ゲンショウ</t>
    </rPh>
    <rPh sb="393" eb="395">
      <t>オスイ</t>
    </rPh>
    <rPh sb="395" eb="397">
      <t>ショリ</t>
    </rPh>
    <rPh sb="397" eb="399">
      <t>ゲンカ</t>
    </rPh>
    <rPh sb="400" eb="402">
      <t>ゾウカ</t>
    </rPh>
    <rPh sb="408" eb="410">
      <t>シセツ</t>
    </rPh>
    <rPh sb="410" eb="412">
      <t>リヨウ</t>
    </rPh>
    <rPh sb="412" eb="413">
      <t>リツ</t>
    </rPh>
    <rPh sb="415" eb="417">
      <t>ゼンコク</t>
    </rPh>
    <rPh sb="417" eb="418">
      <t>ナラ</t>
    </rPh>
    <rPh sb="420" eb="422">
      <t>ルイジ</t>
    </rPh>
    <rPh sb="422" eb="424">
      <t>ダンタイ</t>
    </rPh>
    <rPh sb="425" eb="427">
      <t>ヘイキン</t>
    </rPh>
    <rPh sb="427" eb="428">
      <t>チ</t>
    </rPh>
    <rPh sb="429" eb="430">
      <t>クラ</t>
    </rPh>
    <rPh sb="433" eb="434">
      <t>タカ</t>
    </rPh>
    <rPh sb="435" eb="437">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</si>
</sst>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D5E-4978-A293-BA6C999AF36A}"/>
            </c:ext>
          </c:extLst>
        </c:ser>
        <c:dLbls>
          <c:showLegendKey val="0"/>
          <c:showVal val="0"/>
          <c:showCatName val="0"/>
          <c:showSerName val="0"/>
          <c:showPercent val="0"/>
          <c:showBubbleSize val="0"/>
        </c:dLbls>
        <c:gapWidth val="150"/>
        <c:axId val="609722664"/>
        <c:axId val="60971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0.51</c:v>
                </c:pt>
                <c:pt idx="3">
                  <c:v>0</c:v>
                </c:pt>
                <c:pt idx="4">
                  <c:v>0</c:v>
                </c:pt>
              </c:numCache>
            </c:numRef>
          </c:val>
          <c:smooth val="0"/>
          <c:extLst xmlns:c16r2="http://schemas.microsoft.com/office/drawing/2015/06/chart">
            <c:ext xmlns:c16="http://schemas.microsoft.com/office/drawing/2014/chart" uri="{C3380CC4-5D6E-409C-BE32-E72D297353CC}">
              <c16:uniqueId val="{00000001-3D5E-4978-A293-BA6C999AF36A}"/>
            </c:ext>
          </c:extLst>
        </c:ser>
        <c:dLbls>
          <c:showLegendKey val="0"/>
          <c:showVal val="0"/>
          <c:showCatName val="0"/>
          <c:showSerName val="0"/>
          <c:showPercent val="0"/>
          <c:showBubbleSize val="0"/>
        </c:dLbls>
        <c:marker val="1"/>
        <c:smooth val="0"/>
        <c:axId val="609722664"/>
        <c:axId val="609719920"/>
      </c:lineChart>
      <c:dateAx>
        <c:axId val="609722664"/>
        <c:scaling>
          <c:orientation val="minMax"/>
        </c:scaling>
        <c:delete val="1"/>
        <c:axPos val="b"/>
        <c:numFmt formatCode="ge" sourceLinked="1"/>
        <c:majorTickMark val="none"/>
        <c:minorTickMark val="none"/>
        <c:tickLblPos val="none"/>
        <c:crossAx val="609719920"/>
        <c:crosses val="autoZero"/>
        <c:auto val="1"/>
        <c:lblOffset val="100"/>
        <c:baseTimeUnit val="years"/>
      </c:dateAx>
      <c:valAx>
        <c:axId val="60971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9722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57.14</c:v>
                </c:pt>
                <c:pt idx="1">
                  <c:v>57.14</c:v>
                </c:pt>
                <c:pt idx="2">
                  <c:v>35.71</c:v>
                </c:pt>
                <c:pt idx="3">
                  <c:v>71.430000000000007</c:v>
                </c:pt>
                <c:pt idx="4">
                  <c:v>64.290000000000006</c:v>
                </c:pt>
              </c:numCache>
            </c:numRef>
          </c:val>
          <c:extLst xmlns:c16r2="http://schemas.microsoft.com/office/drawing/2015/06/chart">
            <c:ext xmlns:c16="http://schemas.microsoft.com/office/drawing/2014/chart" uri="{C3380CC4-5D6E-409C-BE32-E72D297353CC}">
              <c16:uniqueId val="{00000000-6105-4B11-AC5C-7B6829217627}"/>
            </c:ext>
          </c:extLst>
        </c:ser>
        <c:dLbls>
          <c:showLegendKey val="0"/>
          <c:showVal val="0"/>
          <c:showCatName val="0"/>
          <c:showSerName val="0"/>
          <c:showPercent val="0"/>
          <c:showBubbleSize val="0"/>
        </c:dLbls>
        <c:gapWidth val="150"/>
        <c:axId val="609724624"/>
        <c:axId val="609741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41.24</c:v>
                </c:pt>
                <c:pt idx="1">
                  <c:v>43.1</c:v>
                </c:pt>
                <c:pt idx="2">
                  <c:v>40.96</c:v>
                </c:pt>
                <c:pt idx="3">
                  <c:v>39.450000000000003</c:v>
                </c:pt>
                <c:pt idx="4">
                  <c:v>34.29</c:v>
                </c:pt>
              </c:numCache>
            </c:numRef>
          </c:val>
          <c:smooth val="0"/>
          <c:extLst xmlns:c16r2="http://schemas.microsoft.com/office/drawing/2015/06/chart">
            <c:ext xmlns:c16="http://schemas.microsoft.com/office/drawing/2014/chart" uri="{C3380CC4-5D6E-409C-BE32-E72D297353CC}">
              <c16:uniqueId val="{00000001-6105-4B11-AC5C-7B6829217627}"/>
            </c:ext>
          </c:extLst>
        </c:ser>
        <c:dLbls>
          <c:showLegendKey val="0"/>
          <c:showVal val="0"/>
          <c:showCatName val="0"/>
          <c:showSerName val="0"/>
          <c:showPercent val="0"/>
          <c:showBubbleSize val="0"/>
        </c:dLbls>
        <c:marker val="1"/>
        <c:smooth val="0"/>
        <c:axId val="609724624"/>
        <c:axId val="609741480"/>
      </c:lineChart>
      <c:dateAx>
        <c:axId val="609724624"/>
        <c:scaling>
          <c:orientation val="minMax"/>
        </c:scaling>
        <c:delete val="1"/>
        <c:axPos val="b"/>
        <c:numFmt formatCode="ge" sourceLinked="1"/>
        <c:majorTickMark val="none"/>
        <c:minorTickMark val="none"/>
        <c:tickLblPos val="none"/>
        <c:crossAx val="609741480"/>
        <c:crosses val="autoZero"/>
        <c:auto val="1"/>
        <c:lblOffset val="100"/>
        <c:baseTimeUnit val="years"/>
      </c:dateAx>
      <c:valAx>
        <c:axId val="609741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972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84.62</c:v>
                </c:pt>
                <c:pt idx="1">
                  <c:v>71.05</c:v>
                </c:pt>
                <c:pt idx="2">
                  <c:v>100</c:v>
                </c:pt>
                <c:pt idx="3">
                  <c:v>100</c:v>
                </c:pt>
                <c:pt idx="4">
                  <c:v>100</c:v>
                </c:pt>
              </c:numCache>
            </c:numRef>
          </c:val>
          <c:extLst xmlns:c16r2="http://schemas.microsoft.com/office/drawing/2015/06/chart">
            <c:ext xmlns:c16="http://schemas.microsoft.com/office/drawing/2014/chart" uri="{C3380CC4-5D6E-409C-BE32-E72D297353CC}">
              <c16:uniqueId val="{00000000-8EA2-4701-A059-BDC2189F128E}"/>
            </c:ext>
          </c:extLst>
        </c:ser>
        <c:dLbls>
          <c:showLegendKey val="0"/>
          <c:showVal val="0"/>
          <c:showCatName val="0"/>
          <c:showSerName val="0"/>
          <c:showPercent val="0"/>
          <c:showBubbleSize val="0"/>
        </c:dLbls>
        <c:gapWidth val="150"/>
        <c:axId val="609740696"/>
        <c:axId val="60973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88.34</c:v>
                </c:pt>
                <c:pt idx="1">
                  <c:v>88.02</c:v>
                </c:pt>
                <c:pt idx="2">
                  <c:v>90.64</c:v>
                </c:pt>
                <c:pt idx="3">
                  <c:v>90.48</c:v>
                </c:pt>
                <c:pt idx="4">
                  <c:v>89.88</c:v>
                </c:pt>
              </c:numCache>
            </c:numRef>
          </c:val>
          <c:smooth val="0"/>
          <c:extLst xmlns:c16r2="http://schemas.microsoft.com/office/drawing/2015/06/chart">
            <c:ext xmlns:c16="http://schemas.microsoft.com/office/drawing/2014/chart" uri="{C3380CC4-5D6E-409C-BE32-E72D297353CC}">
              <c16:uniqueId val="{00000001-8EA2-4701-A059-BDC2189F128E}"/>
            </c:ext>
          </c:extLst>
        </c:ser>
        <c:dLbls>
          <c:showLegendKey val="0"/>
          <c:showVal val="0"/>
          <c:showCatName val="0"/>
          <c:showSerName val="0"/>
          <c:showPercent val="0"/>
          <c:showBubbleSize val="0"/>
        </c:dLbls>
        <c:marker val="1"/>
        <c:smooth val="0"/>
        <c:axId val="609740696"/>
        <c:axId val="609739520"/>
      </c:lineChart>
      <c:dateAx>
        <c:axId val="609740696"/>
        <c:scaling>
          <c:orientation val="minMax"/>
        </c:scaling>
        <c:delete val="1"/>
        <c:axPos val="b"/>
        <c:numFmt formatCode="ge" sourceLinked="1"/>
        <c:majorTickMark val="none"/>
        <c:minorTickMark val="none"/>
        <c:tickLblPos val="none"/>
        <c:crossAx val="609739520"/>
        <c:crosses val="autoZero"/>
        <c:auto val="1"/>
        <c:lblOffset val="100"/>
        <c:baseTimeUnit val="years"/>
      </c:dateAx>
      <c:valAx>
        <c:axId val="60973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9740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124.77</c:v>
                </c:pt>
                <c:pt idx="1">
                  <c:v>148.96</c:v>
                </c:pt>
                <c:pt idx="2">
                  <c:v>87.98</c:v>
                </c:pt>
                <c:pt idx="3">
                  <c:v>103.46</c:v>
                </c:pt>
                <c:pt idx="4">
                  <c:v>89.02</c:v>
                </c:pt>
              </c:numCache>
            </c:numRef>
          </c:val>
          <c:extLst xmlns:c16r2="http://schemas.microsoft.com/office/drawing/2015/06/chart">
            <c:ext xmlns:c16="http://schemas.microsoft.com/office/drawing/2014/chart" uri="{C3380CC4-5D6E-409C-BE32-E72D297353CC}">
              <c16:uniqueId val="{00000000-6627-4735-8FDF-951160AD2C0F}"/>
            </c:ext>
          </c:extLst>
        </c:ser>
        <c:dLbls>
          <c:showLegendKey val="0"/>
          <c:showVal val="0"/>
          <c:showCatName val="0"/>
          <c:showSerName val="0"/>
          <c:showPercent val="0"/>
          <c:showBubbleSize val="0"/>
        </c:dLbls>
        <c:gapWidth val="150"/>
        <c:axId val="609725016"/>
        <c:axId val="60972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95.45</c:v>
                </c:pt>
                <c:pt idx="1">
                  <c:v>100.51</c:v>
                </c:pt>
                <c:pt idx="2">
                  <c:v>98.17</c:v>
                </c:pt>
                <c:pt idx="3">
                  <c:v>100.48</c:v>
                </c:pt>
                <c:pt idx="4">
                  <c:v>97.69</c:v>
                </c:pt>
              </c:numCache>
            </c:numRef>
          </c:val>
          <c:smooth val="0"/>
          <c:extLst xmlns:c16r2="http://schemas.microsoft.com/office/drawing/2015/06/chart">
            <c:ext xmlns:c16="http://schemas.microsoft.com/office/drawing/2014/chart" uri="{C3380CC4-5D6E-409C-BE32-E72D297353CC}">
              <c16:uniqueId val="{00000001-6627-4735-8FDF-951160AD2C0F}"/>
            </c:ext>
          </c:extLst>
        </c:ser>
        <c:dLbls>
          <c:showLegendKey val="0"/>
          <c:showVal val="0"/>
          <c:showCatName val="0"/>
          <c:showSerName val="0"/>
          <c:showPercent val="0"/>
          <c:showBubbleSize val="0"/>
        </c:dLbls>
        <c:marker val="1"/>
        <c:smooth val="0"/>
        <c:axId val="609725016"/>
        <c:axId val="609720704"/>
      </c:lineChart>
      <c:dateAx>
        <c:axId val="609725016"/>
        <c:scaling>
          <c:orientation val="minMax"/>
        </c:scaling>
        <c:delete val="1"/>
        <c:axPos val="b"/>
        <c:numFmt formatCode="ge" sourceLinked="1"/>
        <c:majorTickMark val="none"/>
        <c:minorTickMark val="none"/>
        <c:tickLblPos val="none"/>
        <c:crossAx val="609720704"/>
        <c:crosses val="autoZero"/>
        <c:auto val="1"/>
        <c:lblOffset val="100"/>
        <c:baseTimeUnit val="years"/>
      </c:dateAx>
      <c:valAx>
        <c:axId val="60972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972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9.17</c:v>
                </c:pt>
                <c:pt idx="1">
                  <c:v>13.94</c:v>
                </c:pt>
                <c:pt idx="2">
                  <c:v>18.59</c:v>
                </c:pt>
                <c:pt idx="3">
                  <c:v>23.24</c:v>
                </c:pt>
                <c:pt idx="4">
                  <c:v>27.56</c:v>
                </c:pt>
              </c:numCache>
            </c:numRef>
          </c:val>
          <c:extLst xmlns:c16r2="http://schemas.microsoft.com/office/drawing/2015/06/chart">
            <c:ext xmlns:c16="http://schemas.microsoft.com/office/drawing/2014/chart" uri="{C3380CC4-5D6E-409C-BE32-E72D297353CC}">
              <c16:uniqueId val="{00000000-A231-4ABB-BC6E-8B4D45CECD6C}"/>
            </c:ext>
          </c:extLst>
        </c:ser>
        <c:dLbls>
          <c:showLegendKey val="0"/>
          <c:showVal val="0"/>
          <c:showCatName val="0"/>
          <c:showSerName val="0"/>
          <c:showPercent val="0"/>
          <c:showBubbleSize val="0"/>
        </c:dLbls>
        <c:gapWidth val="150"/>
        <c:axId val="609730504"/>
        <c:axId val="60972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23.22</c:v>
                </c:pt>
                <c:pt idx="1">
                  <c:v>26.37</c:v>
                </c:pt>
                <c:pt idx="2">
                  <c:v>27.41</c:v>
                </c:pt>
                <c:pt idx="3">
                  <c:v>30.5</c:v>
                </c:pt>
                <c:pt idx="4">
                  <c:v>31.73</c:v>
                </c:pt>
              </c:numCache>
            </c:numRef>
          </c:val>
          <c:smooth val="0"/>
          <c:extLst xmlns:c16r2="http://schemas.microsoft.com/office/drawing/2015/06/chart">
            <c:ext xmlns:c16="http://schemas.microsoft.com/office/drawing/2014/chart" uri="{C3380CC4-5D6E-409C-BE32-E72D297353CC}">
              <c16:uniqueId val="{00000001-A231-4ABB-BC6E-8B4D45CECD6C}"/>
            </c:ext>
          </c:extLst>
        </c:ser>
        <c:dLbls>
          <c:showLegendKey val="0"/>
          <c:showVal val="0"/>
          <c:showCatName val="0"/>
          <c:showSerName val="0"/>
          <c:showPercent val="0"/>
          <c:showBubbleSize val="0"/>
        </c:dLbls>
        <c:marker val="1"/>
        <c:smooth val="0"/>
        <c:axId val="609730504"/>
        <c:axId val="609722272"/>
      </c:lineChart>
      <c:dateAx>
        <c:axId val="609730504"/>
        <c:scaling>
          <c:orientation val="minMax"/>
        </c:scaling>
        <c:delete val="1"/>
        <c:axPos val="b"/>
        <c:numFmt formatCode="ge" sourceLinked="1"/>
        <c:majorTickMark val="none"/>
        <c:minorTickMark val="none"/>
        <c:tickLblPos val="none"/>
        <c:crossAx val="609722272"/>
        <c:crosses val="autoZero"/>
        <c:auto val="1"/>
        <c:lblOffset val="100"/>
        <c:baseTimeUnit val="years"/>
      </c:dateAx>
      <c:valAx>
        <c:axId val="60972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973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596-4BBA-A177-B13282DD22C9}"/>
            </c:ext>
          </c:extLst>
        </c:ser>
        <c:dLbls>
          <c:showLegendKey val="0"/>
          <c:showVal val="0"/>
          <c:showCatName val="0"/>
          <c:showSerName val="0"/>
          <c:showPercent val="0"/>
          <c:showBubbleSize val="0"/>
        </c:dLbls>
        <c:gapWidth val="150"/>
        <c:axId val="609723448"/>
        <c:axId val="609726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0596-4BBA-A177-B13282DD22C9}"/>
            </c:ext>
          </c:extLst>
        </c:ser>
        <c:dLbls>
          <c:showLegendKey val="0"/>
          <c:showVal val="0"/>
          <c:showCatName val="0"/>
          <c:showSerName val="0"/>
          <c:showPercent val="0"/>
          <c:showBubbleSize val="0"/>
        </c:dLbls>
        <c:marker val="1"/>
        <c:smooth val="0"/>
        <c:axId val="609723448"/>
        <c:axId val="609726584"/>
      </c:lineChart>
      <c:dateAx>
        <c:axId val="609723448"/>
        <c:scaling>
          <c:orientation val="minMax"/>
        </c:scaling>
        <c:delete val="1"/>
        <c:axPos val="b"/>
        <c:numFmt formatCode="ge" sourceLinked="1"/>
        <c:majorTickMark val="none"/>
        <c:minorTickMark val="none"/>
        <c:tickLblPos val="none"/>
        <c:crossAx val="609726584"/>
        <c:crosses val="autoZero"/>
        <c:auto val="1"/>
        <c:lblOffset val="100"/>
        <c:baseTimeUnit val="years"/>
      </c:dateAx>
      <c:valAx>
        <c:axId val="609726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9723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755-46F7-BC73-86CB7EB37D3A}"/>
            </c:ext>
          </c:extLst>
        </c:ser>
        <c:dLbls>
          <c:showLegendKey val="0"/>
          <c:showVal val="0"/>
          <c:showCatName val="0"/>
          <c:showSerName val="0"/>
          <c:showPercent val="0"/>
          <c:showBubbleSize val="0"/>
        </c:dLbls>
        <c:gapWidth val="150"/>
        <c:axId val="609730896"/>
        <c:axId val="609731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1930.37</c:v>
                </c:pt>
                <c:pt idx="1">
                  <c:v>1948.17</c:v>
                </c:pt>
                <c:pt idx="2">
                  <c:v>2103.21</c:v>
                </c:pt>
                <c:pt idx="3">
                  <c:v>2146.5100000000002</c:v>
                </c:pt>
                <c:pt idx="4">
                  <c:v>1037.73</c:v>
                </c:pt>
              </c:numCache>
            </c:numRef>
          </c:val>
          <c:smooth val="0"/>
          <c:extLst xmlns:c16r2="http://schemas.microsoft.com/office/drawing/2015/06/chart">
            <c:ext xmlns:c16="http://schemas.microsoft.com/office/drawing/2014/chart" uri="{C3380CC4-5D6E-409C-BE32-E72D297353CC}">
              <c16:uniqueId val="{00000001-3755-46F7-BC73-86CB7EB37D3A}"/>
            </c:ext>
          </c:extLst>
        </c:ser>
        <c:dLbls>
          <c:showLegendKey val="0"/>
          <c:showVal val="0"/>
          <c:showCatName val="0"/>
          <c:showSerName val="0"/>
          <c:showPercent val="0"/>
          <c:showBubbleSize val="0"/>
        </c:dLbls>
        <c:marker val="1"/>
        <c:smooth val="0"/>
        <c:axId val="609730896"/>
        <c:axId val="609731288"/>
      </c:lineChart>
      <c:dateAx>
        <c:axId val="609730896"/>
        <c:scaling>
          <c:orientation val="minMax"/>
        </c:scaling>
        <c:delete val="1"/>
        <c:axPos val="b"/>
        <c:numFmt formatCode="ge" sourceLinked="1"/>
        <c:majorTickMark val="none"/>
        <c:minorTickMark val="none"/>
        <c:tickLblPos val="none"/>
        <c:crossAx val="609731288"/>
        <c:crosses val="autoZero"/>
        <c:auto val="1"/>
        <c:lblOffset val="100"/>
        <c:baseTimeUnit val="years"/>
      </c:dateAx>
      <c:valAx>
        <c:axId val="60973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973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135.37</c:v>
                </c:pt>
                <c:pt idx="1">
                  <c:v>23.86</c:v>
                </c:pt>
                <c:pt idx="2">
                  <c:v>29.32</c:v>
                </c:pt>
                <c:pt idx="3">
                  <c:v>64.569999999999993</c:v>
                </c:pt>
                <c:pt idx="4">
                  <c:v>67.290000000000006</c:v>
                </c:pt>
              </c:numCache>
            </c:numRef>
          </c:val>
          <c:extLst xmlns:c16r2="http://schemas.microsoft.com/office/drawing/2015/06/chart">
            <c:ext xmlns:c16="http://schemas.microsoft.com/office/drawing/2014/chart" uri="{C3380CC4-5D6E-409C-BE32-E72D297353CC}">
              <c16:uniqueId val="{00000000-4691-421D-8559-779EF79C3618}"/>
            </c:ext>
          </c:extLst>
        </c:ser>
        <c:dLbls>
          <c:showLegendKey val="0"/>
          <c:showVal val="0"/>
          <c:showCatName val="0"/>
          <c:showSerName val="0"/>
          <c:showPercent val="0"/>
          <c:showBubbleSize val="0"/>
        </c:dLbls>
        <c:gapWidth val="150"/>
        <c:axId val="609725800"/>
        <c:axId val="60972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1720.7</c:v>
                </c:pt>
                <c:pt idx="1">
                  <c:v>112.6</c:v>
                </c:pt>
                <c:pt idx="2">
                  <c:v>113.57</c:v>
                </c:pt>
                <c:pt idx="3">
                  <c:v>125.88</c:v>
                </c:pt>
                <c:pt idx="4">
                  <c:v>89.03</c:v>
                </c:pt>
              </c:numCache>
            </c:numRef>
          </c:val>
          <c:smooth val="0"/>
          <c:extLst xmlns:c16r2="http://schemas.microsoft.com/office/drawing/2015/06/chart">
            <c:ext xmlns:c16="http://schemas.microsoft.com/office/drawing/2014/chart" uri="{C3380CC4-5D6E-409C-BE32-E72D297353CC}">
              <c16:uniqueId val="{00000001-4691-421D-8559-779EF79C3618}"/>
            </c:ext>
          </c:extLst>
        </c:ser>
        <c:dLbls>
          <c:showLegendKey val="0"/>
          <c:showVal val="0"/>
          <c:showCatName val="0"/>
          <c:showSerName val="0"/>
          <c:showPercent val="0"/>
          <c:showBubbleSize val="0"/>
        </c:dLbls>
        <c:marker val="1"/>
        <c:smooth val="0"/>
        <c:axId val="609725800"/>
        <c:axId val="609726192"/>
      </c:lineChart>
      <c:dateAx>
        <c:axId val="609725800"/>
        <c:scaling>
          <c:orientation val="minMax"/>
        </c:scaling>
        <c:delete val="1"/>
        <c:axPos val="b"/>
        <c:numFmt formatCode="ge" sourceLinked="1"/>
        <c:majorTickMark val="none"/>
        <c:minorTickMark val="none"/>
        <c:tickLblPos val="none"/>
        <c:crossAx val="609726192"/>
        <c:crosses val="autoZero"/>
        <c:auto val="1"/>
        <c:lblOffset val="100"/>
        <c:baseTimeUnit val="years"/>
      </c:dateAx>
      <c:valAx>
        <c:axId val="60972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9725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833.92</c:v>
                </c:pt>
                <c:pt idx="1">
                  <c:v>9377.56</c:v>
                </c:pt>
                <c:pt idx="2">
                  <c:v>8276.19</c:v>
                </c:pt>
                <c:pt idx="3">
                  <c:v>6503.96</c:v>
                </c:pt>
                <c:pt idx="4">
                  <c:v>6234.16</c:v>
                </c:pt>
              </c:numCache>
            </c:numRef>
          </c:val>
          <c:extLst xmlns:c16r2="http://schemas.microsoft.com/office/drawing/2015/06/chart">
            <c:ext xmlns:c16="http://schemas.microsoft.com/office/drawing/2014/chart" uri="{C3380CC4-5D6E-409C-BE32-E72D297353CC}">
              <c16:uniqueId val="{00000000-59F7-4BD7-A922-CFC07F642ADB}"/>
            </c:ext>
          </c:extLst>
        </c:ser>
        <c:dLbls>
          <c:showLegendKey val="0"/>
          <c:showVal val="0"/>
          <c:showCatName val="0"/>
          <c:showSerName val="0"/>
          <c:showPercent val="0"/>
          <c:showBubbleSize val="0"/>
        </c:dLbls>
        <c:gapWidth val="150"/>
        <c:axId val="609733248"/>
        <c:axId val="60973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2574.4699999999998</c:v>
                </c:pt>
                <c:pt idx="1">
                  <c:v>2784</c:v>
                </c:pt>
                <c:pt idx="2">
                  <c:v>3188.44</c:v>
                </c:pt>
                <c:pt idx="3">
                  <c:v>4170.3999999999996</c:v>
                </c:pt>
                <c:pt idx="4">
                  <c:v>1759.36</c:v>
                </c:pt>
              </c:numCache>
            </c:numRef>
          </c:val>
          <c:smooth val="0"/>
          <c:extLst xmlns:c16r2="http://schemas.microsoft.com/office/drawing/2015/06/chart">
            <c:ext xmlns:c16="http://schemas.microsoft.com/office/drawing/2014/chart" uri="{C3380CC4-5D6E-409C-BE32-E72D297353CC}">
              <c16:uniqueId val="{00000001-59F7-4BD7-A922-CFC07F642ADB}"/>
            </c:ext>
          </c:extLst>
        </c:ser>
        <c:dLbls>
          <c:showLegendKey val="0"/>
          <c:showVal val="0"/>
          <c:showCatName val="0"/>
          <c:showSerName val="0"/>
          <c:showPercent val="0"/>
          <c:showBubbleSize val="0"/>
        </c:dLbls>
        <c:marker val="1"/>
        <c:smooth val="0"/>
        <c:axId val="609733248"/>
        <c:axId val="609738736"/>
      </c:lineChart>
      <c:dateAx>
        <c:axId val="609733248"/>
        <c:scaling>
          <c:orientation val="minMax"/>
        </c:scaling>
        <c:delete val="1"/>
        <c:axPos val="b"/>
        <c:numFmt formatCode="ge" sourceLinked="1"/>
        <c:majorTickMark val="none"/>
        <c:minorTickMark val="none"/>
        <c:tickLblPos val="none"/>
        <c:crossAx val="609738736"/>
        <c:crosses val="autoZero"/>
        <c:auto val="1"/>
        <c:lblOffset val="100"/>
        <c:baseTimeUnit val="years"/>
      </c:dateAx>
      <c:valAx>
        <c:axId val="60973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973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24.6</c:v>
                </c:pt>
                <c:pt idx="1">
                  <c:v>23.23</c:v>
                </c:pt>
                <c:pt idx="2">
                  <c:v>17.510000000000002</c:v>
                </c:pt>
                <c:pt idx="3">
                  <c:v>36.380000000000003</c:v>
                </c:pt>
                <c:pt idx="4">
                  <c:v>35.83</c:v>
                </c:pt>
              </c:numCache>
            </c:numRef>
          </c:val>
          <c:extLst xmlns:c16r2="http://schemas.microsoft.com/office/drawing/2015/06/chart">
            <c:ext xmlns:c16="http://schemas.microsoft.com/office/drawing/2014/chart" uri="{C3380CC4-5D6E-409C-BE32-E72D297353CC}">
              <c16:uniqueId val="{00000000-425C-4A86-B9DA-044C8D286DE1}"/>
            </c:ext>
          </c:extLst>
        </c:ser>
        <c:dLbls>
          <c:showLegendKey val="0"/>
          <c:showVal val="0"/>
          <c:showCatName val="0"/>
          <c:showSerName val="0"/>
          <c:showPercent val="0"/>
          <c:showBubbleSize val="0"/>
        </c:dLbls>
        <c:gapWidth val="150"/>
        <c:axId val="609733640"/>
        <c:axId val="609732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31.04</c:v>
                </c:pt>
                <c:pt idx="1">
                  <c:v>29.21</c:v>
                </c:pt>
                <c:pt idx="2">
                  <c:v>26.47</c:v>
                </c:pt>
                <c:pt idx="3">
                  <c:v>32.14</c:v>
                </c:pt>
                <c:pt idx="4">
                  <c:v>37.200000000000003</c:v>
                </c:pt>
              </c:numCache>
            </c:numRef>
          </c:val>
          <c:smooth val="0"/>
          <c:extLst xmlns:c16r2="http://schemas.microsoft.com/office/drawing/2015/06/chart">
            <c:ext xmlns:c16="http://schemas.microsoft.com/office/drawing/2014/chart" uri="{C3380CC4-5D6E-409C-BE32-E72D297353CC}">
              <c16:uniqueId val="{00000001-425C-4A86-B9DA-044C8D286DE1}"/>
            </c:ext>
          </c:extLst>
        </c:ser>
        <c:dLbls>
          <c:showLegendKey val="0"/>
          <c:showVal val="0"/>
          <c:showCatName val="0"/>
          <c:showSerName val="0"/>
          <c:showPercent val="0"/>
          <c:showBubbleSize val="0"/>
        </c:dLbls>
        <c:marker val="1"/>
        <c:smooth val="0"/>
        <c:axId val="609733640"/>
        <c:axId val="609732072"/>
      </c:lineChart>
      <c:dateAx>
        <c:axId val="609733640"/>
        <c:scaling>
          <c:orientation val="minMax"/>
        </c:scaling>
        <c:delete val="1"/>
        <c:axPos val="b"/>
        <c:numFmt formatCode="ge" sourceLinked="1"/>
        <c:majorTickMark val="none"/>
        <c:minorTickMark val="none"/>
        <c:tickLblPos val="none"/>
        <c:crossAx val="609732072"/>
        <c:crosses val="autoZero"/>
        <c:auto val="1"/>
        <c:lblOffset val="100"/>
        <c:baseTimeUnit val="years"/>
      </c:dateAx>
      <c:valAx>
        <c:axId val="609732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9733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502.17</c:v>
                </c:pt>
                <c:pt idx="1">
                  <c:v>545.54999999999995</c:v>
                </c:pt>
                <c:pt idx="2">
                  <c:v>722.56</c:v>
                </c:pt>
                <c:pt idx="3">
                  <c:v>375.34</c:v>
                </c:pt>
                <c:pt idx="4">
                  <c:v>406.68</c:v>
                </c:pt>
              </c:numCache>
            </c:numRef>
          </c:val>
          <c:extLst xmlns:c16r2="http://schemas.microsoft.com/office/drawing/2015/06/chart">
            <c:ext xmlns:c16="http://schemas.microsoft.com/office/drawing/2014/chart" uri="{C3380CC4-5D6E-409C-BE32-E72D297353CC}">
              <c16:uniqueId val="{00000000-3100-431E-ADD3-2667A0C9BD58}"/>
            </c:ext>
          </c:extLst>
        </c:ser>
        <c:dLbls>
          <c:showLegendKey val="0"/>
          <c:showVal val="0"/>
          <c:showCatName val="0"/>
          <c:showSerName val="0"/>
          <c:showPercent val="0"/>
          <c:showBubbleSize val="0"/>
        </c:dLbls>
        <c:gapWidth val="150"/>
        <c:axId val="609735600"/>
        <c:axId val="60974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589.39</c:v>
                </c:pt>
                <c:pt idx="1">
                  <c:v>620.01</c:v>
                </c:pt>
                <c:pt idx="2">
                  <c:v>688.46</c:v>
                </c:pt>
                <c:pt idx="3">
                  <c:v>562.9</c:v>
                </c:pt>
                <c:pt idx="4">
                  <c:v>508.64</c:v>
                </c:pt>
              </c:numCache>
            </c:numRef>
          </c:val>
          <c:smooth val="0"/>
          <c:extLst xmlns:c16r2="http://schemas.microsoft.com/office/drawing/2015/06/chart">
            <c:ext xmlns:c16="http://schemas.microsoft.com/office/drawing/2014/chart" uri="{C3380CC4-5D6E-409C-BE32-E72D297353CC}">
              <c16:uniqueId val="{00000001-3100-431E-ADD3-2667A0C9BD58}"/>
            </c:ext>
          </c:extLst>
        </c:ser>
        <c:dLbls>
          <c:showLegendKey val="0"/>
          <c:showVal val="0"/>
          <c:showCatName val="0"/>
          <c:showSerName val="0"/>
          <c:showPercent val="0"/>
          <c:showBubbleSize val="0"/>
        </c:dLbls>
        <c:marker val="1"/>
        <c:smooth val="0"/>
        <c:axId val="609735600"/>
        <c:axId val="609741088"/>
      </c:lineChart>
      <c:dateAx>
        <c:axId val="609735600"/>
        <c:scaling>
          <c:orientation val="minMax"/>
        </c:scaling>
        <c:delete val="1"/>
        <c:axPos val="b"/>
        <c:numFmt formatCode="ge" sourceLinked="1"/>
        <c:majorTickMark val="none"/>
        <c:minorTickMark val="none"/>
        <c:tickLblPos val="none"/>
        <c:crossAx val="609741088"/>
        <c:crosses val="autoZero"/>
        <c:auto val="1"/>
        <c:lblOffset val="100"/>
        <c:baseTimeUnit val="years"/>
      </c:dateAx>
      <c:valAx>
        <c:axId val="60974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973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【1,454.74】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【1,943.90】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【502.45】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鳥取県　鳥取市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3"/>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小規模集合排水処理</v>
      </c>
      <c r="Q8" s="78"/>
      <c r="R8" s="78"/>
      <c r="S8" s="78"/>
      <c r="T8" s="78"/>
      <c r="U8" s="78"/>
      <c r="V8" s="78"/>
      <c r="W8" s="78" t="str">
        <f>データ!L6</f>
        <v>I2</v>
      </c>
      <c r="X8" s="78"/>
      <c r="Y8" s="78"/>
      <c r="Z8" s="78"/>
      <c r="AA8" s="78"/>
      <c r="AB8" s="78"/>
      <c r="AC8" s="78"/>
      <c r="AD8" s="79" t="str">
        <f>データ!$M$6</f>
        <v>非設置</v>
      </c>
      <c r="AE8" s="79"/>
      <c r="AF8" s="79"/>
      <c r="AG8" s="79"/>
      <c r="AH8" s="79"/>
      <c r="AI8" s="79"/>
      <c r="AJ8" s="79"/>
      <c r="AK8" s="3"/>
      <c r="AL8" s="73">
        <f>データ!S6</f>
        <v>189799</v>
      </c>
      <c r="AM8" s="73"/>
      <c r="AN8" s="73"/>
      <c r="AO8" s="73"/>
      <c r="AP8" s="73"/>
      <c r="AQ8" s="73"/>
      <c r="AR8" s="73"/>
      <c r="AS8" s="73"/>
      <c r="AT8" s="72">
        <f>データ!T6</f>
        <v>765.31</v>
      </c>
      <c r="AU8" s="72"/>
      <c r="AV8" s="72"/>
      <c r="AW8" s="72"/>
      <c r="AX8" s="72"/>
      <c r="AY8" s="72"/>
      <c r="AZ8" s="72"/>
      <c r="BA8" s="72"/>
      <c r="BB8" s="72">
        <f>データ!U6</f>
        <v>248</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3"/>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3"/>
      <c r="BK9" s="3"/>
      <c r="BL9" s="70" t="s">
        <v>20</v>
      </c>
      <c r="BM9" s="71"/>
      <c r="BN9" s="10" t="s">
        <v>21</v>
      </c>
      <c r="BO9" s="11"/>
      <c r="BP9" s="11"/>
      <c r="BQ9" s="11"/>
      <c r="BR9" s="11"/>
      <c r="BS9" s="11"/>
      <c r="BT9" s="11"/>
      <c r="BU9" s="11"/>
      <c r="BV9" s="11"/>
      <c r="BW9" s="11"/>
      <c r="BX9" s="11"/>
      <c r="BY9" s="12"/>
    </row>
    <row r="10" spans="1:78" ht="18.75" customHeight="1" x14ac:dyDescent="0.15">
      <c r="A10" s="2"/>
      <c r="B10" s="72" t="str">
        <f>データ!N6</f>
        <v>-</v>
      </c>
      <c r="C10" s="72"/>
      <c r="D10" s="72"/>
      <c r="E10" s="72"/>
      <c r="F10" s="72"/>
      <c r="G10" s="72"/>
      <c r="H10" s="72"/>
      <c r="I10" s="72">
        <f>データ!O6</f>
        <v>23.01</v>
      </c>
      <c r="J10" s="72"/>
      <c r="K10" s="72"/>
      <c r="L10" s="72"/>
      <c r="M10" s="72"/>
      <c r="N10" s="72"/>
      <c r="O10" s="72"/>
      <c r="P10" s="72">
        <f>データ!P6</f>
        <v>0.02</v>
      </c>
      <c r="Q10" s="72"/>
      <c r="R10" s="72"/>
      <c r="S10" s="72"/>
      <c r="T10" s="72"/>
      <c r="U10" s="72"/>
      <c r="V10" s="72"/>
      <c r="W10" s="72">
        <f>データ!Q6</f>
        <v>89.22</v>
      </c>
      <c r="X10" s="72"/>
      <c r="Y10" s="72"/>
      <c r="Z10" s="72"/>
      <c r="AA10" s="72"/>
      <c r="AB10" s="72"/>
      <c r="AC10" s="72"/>
      <c r="AD10" s="73">
        <f>データ!R6</f>
        <v>2717</v>
      </c>
      <c r="AE10" s="73"/>
      <c r="AF10" s="73"/>
      <c r="AG10" s="73"/>
      <c r="AH10" s="73"/>
      <c r="AI10" s="73"/>
      <c r="AJ10" s="73"/>
      <c r="AK10" s="2"/>
      <c r="AL10" s="73">
        <f>データ!V6</f>
        <v>37</v>
      </c>
      <c r="AM10" s="73"/>
      <c r="AN10" s="73"/>
      <c r="AO10" s="73"/>
      <c r="AP10" s="73"/>
      <c r="AQ10" s="73"/>
      <c r="AR10" s="73"/>
      <c r="AS10" s="73"/>
      <c r="AT10" s="72">
        <f>データ!W6</f>
        <v>0.02</v>
      </c>
      <c r="AU10" s="72"/>
      <c r="AV10" s="72"/>
      <c r="AW10" s="72"/>
      <c r="AX10" s="72"/>
      <c r="AY10" s="72"/>
      <c r="AZ10" s="72"/>
      <c r="BA10" s="72"/>
      <c r="BB10" s="72">
        <f>データ!X6</f>
        <v>1850</v>
      </c>
      <c r="BC10" s="72"/>
      <c r="BD10" s="72"/>
      <c r="BE10" s="72"/>
      <c r="BF10" s="72"/>
      <c r="BG10" s="72"/>
      <c r="BH10" s="72"/>
      <c r="BI10" s="72"/>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3" t="s">
        <v>122</v>
      </c>
      <c r="BM16" s="64"/>
      <c r="BN16" s="64"/>
      <c r="BO16" s="64"/>
      <c r="BP16" s="64"/>
      <c r="BQ16" s="64"/>
      <c r="BR16" s="64"/>
      <c r="BS16" s="64"/>
      <c r="BT16" s="64"/>
      <c r="BU16" s="64"/>
      <c r="BV16" s="64"/>
      <c r="BW16" s="64"/>
      <c r="BX16" s="64"/>
      <c r="BY16" s="64"/>
      <c r="BZ16" s="6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3"/>
      <c r="BM17" s="64"/>
      <c r="BN17" s="64"/>
      <c r="BO17" s="64"/>
      <c r="BP17" s="64"/>
      <c r="BQ17" s="64"/>
      <c r="BR17" s="64"/>
      <c r="BS17" s="64"/>
      <c r="BT17" s="64"/>
      <c r="BU17" s="64"/>
      <c r="BV17" s="64"/>
      <c r="BW17" s="64"/>
      <c r="BX17" s="64"/>
      <c r="BY17" s="64"/>
      <c r="BZ17" s="6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3"/>
      <c r="BM18" s="64"/>
      <c r="BN18" s="64"/>
      <c r="BO18" s="64"/>
      <c r="BP18" s="64"/>
      <c r="BQ18" s="64"/>
      <c r="BR18" s="64"/>
      <c r="BS18" s="64"/>
      <c r="BT18" s="64"/>
      <c r="BU18" s="64"/>
      <c r="BV18" s="64"/>
      <c r="BW18" s="64"/>
      <c r="BX18" s="64"/>
      <c r="BY18" s="64"/>
      <c r="BZ18" s="6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3"/>
      <c r="BM19" s="64"/>
      <c r="BN19" s="64"/>
      <c r="BO19" s="64"/>
      <c r="BP19" s="64"/>
      <c r="BQ19" s="64"/>
      <c r="BR19" s="64"/>
      <c r="BS19" s="64"/>
      <c r="BT19" s="64"/>
      <c r="BU19" s="64"/>
      <c r="BV19" s="64"/>
      <c r="BW19" s="64"/>
      <c r="BX19" s="64"/>
      <c r="BY19" s="64"/>
      <c r="BZ19" s="6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3"/>
      <c r="BM20" s="64"/>
      <c r="BN20" s="64"/>
      <c r="BO20" s="64"/>
      <c r="BP20" s="64"/>
      <c r="BQ20" s="64"/>
      <c r="BR20" s="64"/>
      <c r="BS20" s="64"/>
      <c r="BT20" s="64"/>
      <c r="BU20" s="64"/>
      <c r="BV20" s="64"/>
      <c r="BW20" s="64"/>
      <c r="BX20" s="64"/>
      <c r="BY20" s="64"/>
      <c r="BZ20" s="6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3"/>
      <c r="BM21" s="64"/>
      <c r="BN21" s="64"/>
      <c r="BO21" s="64"/>
      <c r="BP21" s="64"/>
      <c r="BQ21" s="64"/>
      <c r="BR21" s="64"/>
      <c r="BS21" s="64"/>
      <c r="BT21" s="64"/>
      <c r="BU21" s="64"/>
      <c r="BV21" s="64"/>
      <c r="BW21" s="64"/>
      <c r="BX21" s="64"/>
      <c r="BY21" s="64"/>
      <c r="BZ21" s="6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3"/>
      <c r="BM22" s="64"/>
      <c r="BN22" s="64"/>
      <c r="BO22" s="64"/>
      <c r="BP22" s="64"/>
      <c r="BQ22" s="64"/>
      <c r="BR22" s="64"/>
      <c r="BS22" s="64"/>
      <c r="BT22" s="64"/>
      <c r="BU22" s="64"/>
      <c r="BV22" s="64"/>
      <c r="BW22" s="64"/>
      <c r="BX22" s="64"/>
      <c r="BY22" s="64"/>
      <c r="BZ22" s="6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3"/>
      <c r="BM23" s="64"/>
      <c r="BN23" s="64"/>
      <c r="BO23" s="64"/>
      <c r="BP23" s="64"/>
      <c r="BQ23" s="64"/>
      <c r="BR23" s="64"/>
      <c r="BS23" s="64"/>
      <c r="BT23" s="64"/>
      <c r="BU23" s="64"/>
      <c r="BV23" s="64"/>
      <c r="BW23" s="64"/>
      <c r="BX23" s="64"/>
      <c r="BY23" s="64"/>
      <c r="BZ23" s="6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3"/>
      <c r="BM24" s="64"/>
      <c r="BN24" s="64"/>
      <c r="BO24" s="64"/>
      <c r="BP24" s="64"/>
      <c r="BQ24" s="64"/>
      <c r="BR24" s="64"/>
      <c r="BS24" s="64"/>
      <c r="BT24" s="64"/>
      <c r="BU24" s="64"/>
      <c r="BV24" s="64"/>
      <c r="BW24" s="64"/>
      <c r="BX24" s="64"/>
      <c r="BY24" s="64"/>
      <c r="BZ24" s="6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3"/>
      <c r="BM25" s="64"/>
      <c r="BN25" s="64"/>
      <c r="BO25" s="64"/>
      <c r="BP25" s="64"/>
      <c r="BQ25" s="64"/>
      <c r="BR25" s="64"/>
      <c r="BS25" s="64"/>
      <c r="BT25" s="64"/>
      <c r="BU25" s="64"/>
      <c r="BV25" s="64"/>
      <c r="BW25" s="64"/>
      <c r="BX25" s="64"/>
      <c r="BY25" s="64"/>
      <c r="BZ25" s="6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3"/>
      <c r="BM26" s="64"/>
      <c r="BN26" s="64"/>
      <c r="BO26" s="64"/>
      <c r="BP26" s="64"/>
      <c r="BQ26" s="64"/>
      <c r="BR26" s="64"/>
      <c r="BS26" s="64"/>
      <c r="BT26" s="64"/>
      <c r="BU26" s="64"/>
      <c r="BV26" s="64"/>
      <c r="BW26" s="64"/>
      <c r="BX26" s="64"/>
      <c r="BY26" s="64"/>
      <c r="BZ26" s="6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3"/>
      <c r="BM27" s="64"/>
      <c r="BN27" s="64"/>
      <c r="BO27" s="64"/>
      <c r="BP27" s="64"/>
      <c r="BQ27" s="64"/>
      <c r="BR27" s="64"/>
      <c r="BS27" s="64"/>
      <c r="BT27" s="64"/>
      <c r="BU27" s="64"/>
      <c r="BV27" s="64"/>
      <c r="BW27" s="64"/>
      <c r="BX27" s="64"/>
      <c r="BY27" s="64"/>
      <c r="BZ27" s="6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3"/>
      <c r="BM28" s="64"/>
      <c r="BN28" s="64"/>
      <c r="BO28" s="64"/>
      <c r="BP28" s="64"/>
      <c r="BQ28" s="64"/>
      <c r="BR28" s="64"/>
      <c r="BS28" s="64"/>
      <c r="BT28" s="64"/>
      <c r="BU28" s="64"/>
      <c r="BV28" s="64"/>
      <c r="BW28" s="64"/>
      <c r="BX28" s="64"/>
      <c r="BY28" s="64"/>
      <c r="BZ28" s="6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3"/>
      <c r="BM29" s="64"/>
      <c r="BN29" s="64"/>
      <c r="BO29" s="64"/>
      <c r="BP29" s="64"/>
      <c r="BQ29" s="64"/>
      <c r="BR29" s="64"/>
      <c r="BS29" s="64"/>
      <c r="BT29" s="64"/>
      <c r="BU29" s="64"/>
      <c r="BV29" s="64"/>
      <c r="BW29" s="64"/>
      <c r="BX29" s="64"/>
      <c r="BY29" s="64"/>
      <c r="BZ29" s="6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3"/>
      <c r="BM30" s="64"/>
      <c r="BN30" s="64"/>
      <c r="BO30" s="64"/>
      <c r="BP30" s="64"/>
      <c r="BQ30" s="64"/>
      <c r="BR30" s="64"/>
      <c r="BS30" s="64"/>
      <c r="BT30" s="64"/>
      <c r="BU30" s="64"/>
      <c r="BV30" s="64"/>
      <c r="BW30" s="64"/>
      <c r="BX30" s="64"/>
      <c r="BY30" s="64"/>
      <c r="BZ30" s="6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3"/>
      <c r="BM31" s="64"/>
      <c r="BN31" s="64"/>
      <c r="BO31" s="64"/>
      <c r="BP31" s="64"/>
      <c r="BQ31" s="64"/>
      <c r="BR31" s="64"/>
      <c r="BS31" s="64"/>
      <c r="BT31" s="64"/>
      <c r="BU31" s="64"/>
      <c r="BV31" s="64"/>
      <c r="BW31" s="64"/>
      <c r="BX31" s="64"/>
      <c r="BY31" s="64"/>
      <c r="BZ31" s="6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3"/>
      <c r="BM32" s="64"/>
      <c r="BN32" s="64"/>
      <c r="BO32" s="64"/>
      <c r="BP32" s="64"/>
      <c r="BQ32" s="64"/>
      <c r="BR32" s="64"/>
      <c r="BS32" s="64"/>
      <c r="BT32" s="64"/>
      <c r="BU32" s="64"/>
      <c r="BV32" s="64"/>
      <c r="BW32" s="64"/>
      <c r="BX32" s="64"/>
      <c r="BY32" s="64"/>
      <c r="BZ32" s="6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3"/>
      <c r="BM33" s="64"/>
      <c r="BN33" s="64"/>
      <c r="BO33" s="64"/>
      <c r="BP33" s="64"/>
      <c r="BQ33" s="64"/>
      <c r="BR33" s="64"/>
      <c r="BS33" s="64"/>
      <c r="BT33" s="64"/>
      <c r="BU33" s="64"/>
      <c r="BV33" s="64"/>
      <c r="BW33" s="64"/>
      <c r="BX33" s="64"/>
      <c r="BY33" s="64"/>
      <c r="BZ33" s="65"/>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63"/>
      <c r="BM34" s="64"/>
      <c r="BN34" s="64"/>
      <c r="BO34" s="64"/>
      <c r="BP34" s="64"/>
      <c r="BQ34" s="64"/>
      <c r="BR34" s="64"/>
      <c r="BS34" s="64"/>
      <c r="BT34" s="64"/>
      <c r="BU34" s="64"/>
      <c r="BV34" s="64"/>
      <c r="BW34" s="64"/>
      <c r="BX34" s="64"/>
      <c r="BY34" s="64"/>
      <c r="BZ34" s="65"/>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63"/>
      <c r="BM35" s="64"/>
      <c r="BN35" s="64"/>
      <c r="BO35" s="64"/>
      <c r="BP35" s="64"/>
      <c r="BQ35" s="64"/>
      <c r="BR35" s="64"/>
      <c r="BS35" s="64"/>
      <c r="BT35" s="64"/>
      <c r="BU35" s="64"/>
      <c r="BV35" s="64"/>
      <c r="BW35" s="64"/>
      <c r="BX35" s="64"/>
      <c r="BY35" s="64"/>
      <c r="BZ35" s="6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3"/>
      <c r="BM36" s="64"/>
      <c r="BN36" s="64"/>
      <c r="BO36" s="64"/>
      <c r="BP36" s="64"/>
      <c r="BQ36" s="64"/>
      <c r="BR36" s="64"/>
      <c r="BS36" s="64"/>
      <c r="BT36" s="64"/>
      <c r="BU36" s="64"/>
      <c r="BV36" s="64"/>
      <c r="BW36" s="64"/>
      <c r="BX36" s="64"/>
      <c r="BY36" s="64"/>
      <c r="BZ36" s="6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3"/>
      <c r="BM37" s="64"/>
      <c r="BN37" s="64"/>
      <c r="BO37" s="64"/>
      <c r="BP37" s="64"/>
      <c r="BQ37" s="64"/>
      <c r="BR37" s="64"/>
      <c r="BS37" s="64"/>
      <c r="BT37" s="64"/>
      <c r="BU37" s="64"/>
      <c r="BV37" s="64"/>
      <c r="BW37" s="64"/>
      <c r="BX37" s="64"/>
      <c r="BY37" s="64"/>
      <c r="BZ37" s="6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3"/>
      <c r="BM38" s="64"/>
      <c r="BN38" s="64"/>
      <c r="BO38" s="64"/>
      <c r="BP38" s="64"/>
      <c r="BQ38" s="64"/>
      <c r="BR38" s="64"/>
      <c r="BS38" s="64"/>
      <c r="BT38" s="64"/>
      <c r="BU38" s="64"/>
      <c r="BV38" s="64"/>
      <c r="BW38" s="64"/>
      <c r="BX38" s="64"/>
      <c r="BY38" s="64"/>
      <c r="BZ38" s="6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3"/>
      <c r="BM39" s="64"/>
      <c r="BN39" s="64"/>
      <c r="BO39" s="64"/>
      <c r="BP39" s="64"/>
      <c r="BQ39" s="64"/>
      <c r="BR39" s="64"/>
      <c r="BS39" s="64"/>
      <c r="BT39" s="64"/>
      <c r="BU39" s="64"/>
      <c r="BV39" s="64"/>
      <c r="BW39" s="64"/>
      <c r="BX39" s="64"/>
      <c r="BY39" s="64"/>
      <c r="BZ39" s="6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3"/>
      <c r="BM40" s="64"/>
      <c r="BN40" s="64"/>
      <c r="BO40" s="64"/>
      <c r="BP40" s="64"/>
      <c r="BQ40" s="64"/>
      <c r="BR40" s="64"/>
      <c r="BS40" s="64"/>
      <c r="BT40" s="64"/>
      <c r="BU40" s="64"/>
      <c r="BV40" s="64"/>
      <c r="BW40" s="64"/>
      <c r="BX40" s="64"/>
      <c r="BY40" s="64"/>
      <c r="BZ40" s="6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3"/>
      <c r="BM41" s="64"/>
      <c r="BN41" s="64"/>
      <c r="BO41" s="64"/>
      <c r="BP41" s="64"/>
      <c r="BQ41" s="64"/>
      <c r="BR41" s="64"/>
      <c r="BS41" s="64"/>
      <c r="BT41" s="64"/>
      <c r="BU41" s="64"/>
      <c r="BV41" s="64"/>
      <c r="BW41" s="64"/>
      <c r="BX41" s="64"/>
      <c r="BY41" s="64"/>
      <c r="BZ41" s="6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3"/>
      <c r="BM42" s="64"/>
      <c r="BN42" s="64"/>
      <c r="BO42" s="64"/>
      <c r="BP42" s="64"/>
      <c r="BQ42" s="64"/>
      <c r="BR42" s="64"/>
      <c r="BS42" s="64"/>
      <c r="BT42" s="64"/>
      <c r="BU42" s="64"/>
      <c r="BV42" s="64"/>
      <c r="BW42" s="64"/>
      <c r="BX42" s="64"/>
      <c r="BY42" s="64"/>
      <c r="BZ42" s="6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3"/>
      <c r="BM43" s="64"/>
      <c r="BN43" s="64"/>
      <c r="BO43" s="64"/>
      <c r="BP43" s="64"/>
      <c r="BQ43" s="64"/>
      <c r="BR43" s="64"/>
      <c r="BS43" s="64"/>
      <c r="BT43" s="64"/>
      <c r="BU43" s="64"/>
      <c r="BV43" s="64"/>
      <c r="BW43" s="64"/>
      <c r="BX43" s="64"/>
      <c r="BY43" s="64"/>
      <c r="BZ43" s="6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【96.79】</v>
      </c>
      <c r="F86" s="26" t="str">
        <f>データ!AT6</f>
        <v>【1,454.74】</v>
      </c>
      <c r="G86" s="26" t="str">
        <f>データ!BE6</f>
        <v>【88.26】</v>
      </c>
      <c r="H86" s="26" t="str">
        <f>データ!BP6</f>
        <v>【1,943.90】</v>
      </c>
      <c r="I86" s="26" t="str">
        <f>データ!CA6</f>
        <v>【37.34】</v>
      </c>
      <c r="J86" s="26" t="str">
        <f>データ!CL6</f>
        <v>【502.45】</v>
      </c>
      <c r="K86" s="26" t="str">
        <f>データ!CW6</f>
        <v>【35.35】</v>
      </c>
      <c r="L86" s="26" t="str">
        <f>データ!DH6</f>
        <v>【89.79】</v>
      </c>
      <c r="M86" s="26" t="str">
        <f>データ!DS6</f>
        <v>【31.55】</v>
      </c>
      <c r="N86" s="26" t="str">
        <f>データ!ED6</f>
        <v>【0.00】</v>
      </c>
      <c r="O86" s="26" t="str">
        <f>データ!EO6</f>
        <v>【0.00】</v>
      </c>
    </row>
  </sheetData>
  <sheetProtection algorithmName="SHA-512" hashValue="8GkC2eic+vfeVlKRg7hylrx9hnNtwqWCCQJ0L4N3tbw3d8rwcuwElTTNtukR6t0YPHIJB85GD/cD+sseGwYNlg==" saltValue="EAPCKGFh7N6Y9O7JsLEQe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312011</v>
      </c>
      <c r="D6" s="33">
        <f t="shared" si="3"/>
        <v>46</v>
      </c>
      <c r="E6" s="33">
        <f t="shared" si="3"/>
        <v>17</v>
      </c>
      <c r="F6" s="33">
        <f t="shared" si="3"/>
        <v>9</v>
      </c>
      <c r="G6" s="33">
        <f t="shared" si="3"/>
        <v>0</v>
      </c>
      <c r="H6" s="33" t="str">
        <f t="shared" si="3"/>
        <v>鳥取県　鳥取市</v>
      </c>
      <c r="I6" s="33" t="str">
        <f t="shared" si="3"/>
        <v>法適用</v>
      </c>
      <c r="J6" s="33" t="str">
        <f t="shared" si="3"/>
        <v>下水道事業</v>
      </c>
      <c r="K6" s="33" t="str">
        <f t="shared" si="3"/>
        <v>小規模集合排水処理</v>
      </c>
      <c r="L6" s="33" t="str">
        <f t="shared" si="3"/>
        <v>I2</v>
      </c>
      <c r="M6" s="33" t="str">
        <f t="shared" si="3"/>
        <v>非設置</v>
      </c>
      <c r="N6" s="34" t="str">
        <f t="shared" si="3"/>
        <v>-</v>
      </c>
      <c r="O6" s="34">
        <f t="shared" si="3"/>
        <v>23.01</v>
      </c>
      <c r="P6" s="34">
        <f t="shared" si="3"/>
        <v>0.02</v>
      </c>
      <c r="Q6" s="34">
        <f t="shared" si="3"/>
        <v>89.22</v>
      </c>
      <c r="R6" s="34">
        <f t="shared" si="3"/>
        <v>2717</v>
      </c>
      <c r="S6" s="34">
        <f t="shared" si="3"/>
        <v>189799</v>
      </c>
      <c r="T6" s="34">
        <f t="shared" si="3"/>
        <v>765.31</v>
      </c>
      <c r="U6" s="34">
        <f t="shared" si="3"/>
        <v>248</v>
      </c>
      <c r="V6" s="34">
        <f t="shared" si="3"/>
        <v>37</v>
      </c>
      <c r="W6" s="34">
        <f t="shared" si="3"/>
        <v>0.02</v>
      </c>
      <c r="X6" s="34">
        <f t="shared" si="3"/>
        <v>1850</v>
      </c>
      <c r="Y6" s="35">
        <f>IF(Y7="",NA(),Y7)</f>
        <v>124.77</v>
      </c>
      <c r="Z6" s="35">
        <f t="shared" ref="Z6:AH6" si="4">IF(Z7="",NA(),Z7)</f>
        <v>148.96</v>
      </c>
      <c r="AA6" s="35">
        <f t="shared" si="4"/>
        <v>87.98</v>
      </c>
      <c r="AB6" s="35">
        <f t="shared" si="4"/>
        <v>103.46</v>
      </c>
      <c r="AC6" s="35">
        <f t="shared" si="4"/>
        <v>89.02</v>
      </c>
      <c r="AD6" s="35">
        <f t="shared" si="4"/>
        <v>95.45</v>
      </c>
      <c r="AE6" s="35">
        <f t="shared" si="4"/>
        <v>100.51</v>
      </c>
      <c r="AF6" s="35">
        <f t="shared" si="4"/>
        <v>98.17</v>
      </c>
      <c r="AG6" s="35">
        <f t="shared" si="4"/>
        <v>100.48</v>
      </c>
      <c r="AH6" s="35">
        <f t="shared" si="4"/>
        <v>97.69</v>
      </c>
      <c r="AI6" s="34" t="str">
        <f>IF(AI7="","",IF(AI7="-","【-】","【"&amp;SUBSTITUTE(TEXT(AI7,"#,##0.00"),"-","△")&amp;"】"))</f>
        <v>【96.79】</v>
      </c>
      <c r="AJ6" s="34">
        <f>IF(AJ7="",NA(),AJ7)</f>
        <v>0</v>
      </c>
      <c r="AK6" s="34">
        <f t="shared" ref="AK6:AS6" si="5">IF(AK7="",NA(),AK7)</f>
        <v>0</v>
      </c>
      <c r="AL6" s="34">
        <f t="shared" si="5"/>
        <v>0</v>
      </c>
      <c r="AM6" s="34">
        <f t="shared" si="5"/>
        <v>0</v>
      </c>
      <c r="AN6" s="34">
        <f t="shared" si="5"/>
        <v>0</v>
      </c>
      <c r="AO6" s="35">
        <f t="shared" si="5"/>
        <v>1930.37</v>
      </c>
      <c r="AP6" s="35">
        <f t="shared" si="5"/>
        <v>1948.17</v>
      </c>
      <c r="AQ6" s="35">
        <f t="shared" si="5"/>
        <v>2103.21</v>
      </c>
      <c r="AR6" s="35">
        <f t="shared" si="5"/>
        <v>2146.5100000000002</v>
      </c>
      <c r="AS6" s="35">
        <f t="shared" si="5"/>
        <v>1037.73</v>
      </c>
      <c r="AT6" s="34" t="str">
        <f>IF(AT7="","",IF(AT7="-","【-】","【"&amp;SUBSTITUTE(TEXT(AT7,"#,##0.00"),"-","△")&amp;"】"))</f>
        <v>【1,454.74】</v>
      </c>
      <c r="AU6" s="35">
        <f>IF(AU7="",NA(),AU7)</f>
        <v>135.37</v>
      </c>
      <c r="AV6" s="35">
        <f t="shared" ref="AV6:BD6" si="6">IF(AV7="",NA(),AV7)</f>
        <v>23.86</v>
      </c>
      <c r="AW6" s="35">
        <f t="shared" si="6"/>
        <v>29.32</v>
      </c>
      <c r="AX6" s="35">
        <f t="shared" si="6"/>
        <v>64.569999999999993</v>
      </c>
      <c r="AY6" s="35">
        <f t="shared" si="6"/>
        <v>67.290000000000006</v>
      </c>
      <c r="AZ6" s="35">
        <f t="shared" si="6"/>
        <v>1720.7</v>
      </c>
      <c r="BA6" s="35">
        <f t="shared" si="6"/>
        <v>112.6</v>
      </c>
      <c r="BB6" s="35">
        <f t="shared" si="6"/>
        <v>113.57</v>
      </c>
      <c r="BC6" s="35">
        <f t="shared" si="6"/>
        <v>125.88</v>
      </c>
      <c r="BD6" s="35">
        <f t="shared" si="6"/>
        <v>89.03</v>
      </c>
      <c r="BE6" s="34" t="str">
        <f>IF(BE7="","",IF(BE7="-","【-】","【"&amp;SUBSTITUTE(TEXT(BE7,"#,##0.00"),"-","△")&amp;"】"))</f>
        <v>【88.26】</v>
      </c>
      <c r="BF6" s="35">
        <f>IF(BF7="",NA(),BF7)</f>
        <v>833.92</v>
      </c>
      <c r="BG6" s="35">
        <f t="shared" ref="BG6:BO6" si="7">IF(BG7="",NA(),BG7)</f>
        <v>9377.56</v>
      </c>
      <c r="BH6" s="35">
        <f t="shared" si="7"/>
        <v>8276.19</v>
      </c>
      <c r="BI6" s="35">
        <f t="shared" si="7"/>
        <v>6503.96</v>
      </c>
      <c r="BJ6" s="35">
        <f t="shared" si="7"/>
        <v>6234.16</v>
      </c>
      <c r="BK6" s="35">
        <f t="shared" si="7"/>
        <v>2574.4699999999998</v>
      </c>
      <c r="BL6" s="35">
        <f t="shared" si="7"/>
        <v>2784</v>
      </c>
      <c r="BM6" s="35">
        <f t="shared" si="7"/>
        <v>3188.44</v>
      </c>
      <c r="BN6" s="35">
        <f t="shared" si="7"/>
        <v>4170.3999999999996</v>
      </c>
      <c r="BO6" s="35">
        <f t="shared" si="7"/>
        <v>1759.36</v>
      </c>
      <c r="BP6" s="34" t="str">
        <f>IF(BP7="","",IF(BP7="-","【-】","【"&amp;SUBSTITUTE(TEXT(BP7,"#,##0.00"),"-","△")&amp;"】"))</f>
        <v>【1,943.90】</v>
      </c>
      <c r="BQ6" s="35">
        <f>IF(BQ7="",NA(),BQ7)</f>
        <v>24.6</v>
      </c>
      <c r="BR6" s="35">
        <f t="shared" ref="BR6:BZ6" si="8">IF(BR7="",NA(),BR7)</f>
        <v>23.23</v>
      </c>
      <c r="BS6" s="35">
        <f t="shared" si="8"/>
        <v>17.510000000000002</v>
      </c>
      <c r="BT6" s="35">
        <f t="shared" si="8"/>
        <v>36.380000000000003</v>
      </c>
      <c r="BU6" s="35">
        <f t="shared" si="8"/>
        <v>35.83</v>
      </c>
      <c r="BV6" s="35">
        <f t="shared" si="8"/>
        <v>31.04</v>
      </c>
      <c r="BW6" s="35">
        <f t="shared" si="8"/>
        <v>29.21</v>
      </c>
      <c r="BX6" s="35">
        <f t="shared" si="8"/>
        <v>26.47</v>
      </c>
      <c r="BY6" s="35">
        <f t="shared" si="8"/>
        <v>32.14</v>
      </c>
      <c r="BZ6" s="35">
        <f t="shared" si="8"/>
        <v>37.200000000000003</v>
      </c>
      <c r="CA6" s="34" t="str">
        <f>IF(CA7="","",IF(CA7="-","【-】","【"&amp;SUBSTITUTE(TEXT(CA7,"#,##0.00"),"-","△")&amp;"】"))</f>
        <v>【37.34】</v>
      </c>
      <c r="CB6" s="35">
        <f>IF(CB7="",NA(),CB7)</f>
        <v>502.17</v>
      </c>
      <c r="CC6" s="35">
        <f t="shared" ref="CC6:CK6" si="9">IF(CC7="",NA(),CC7)</f>
        <v>545.54999999999995</v>
      </c>
      <c r="CD6" s="35">
        <f t="shared" si="9"/>
        <v>722.56</v>
      </c>
      <c r="CE6" s="35">
        <f t="shared" si="9"/>
        <v>375.34</v>
      </c>
      <c r="CF6" s="35">
        <f t="shared" si="9"/>
        <v>406.68</v>
      </c>
      <c r="CG6" s="35">
        <f t="shared" si="9"/>
        <v>589.39</v>
      </c>
      <c r="CH6" s="35">
        <f t="shared" si="9"/>
        <v>620.01</v>
      </c>
      <c r="CI6" s="35">
        <f t="shared" si="9"/>
        <v>688.46</v>
      </c>
      <c r="CJ6" s="35">
        <f t="shared" si="9"/>
        <v>562.9</v>
      </c>
      <c r="CK6" s="35">
        <f t="shared" si="9"/>
        <v>508.64</v>
      </c>
      <c r="CL6" s="34" t="str">
        <f>IF(CL7="","",IF(CL7="-","【-】","【"&amp;SUBSTITUTE(TEXT(CL7,"#,##0.00"),"-","△")&amp;"】"))</f>
        <v>【502.45】</v>
      </c>
      <c r="CM6" s="35">
        <f>IF(CM7="",NA(),CM7)</f>
        <v>57.14</v>
      </c>
      <c r="CN6" s="35">
        <f t="shared" ref="CN6:CV6" si="10">IF(CN7="",NA(),CN7)</f>
        <v>57.14</v>
      </c>
      <c r="CO6" s="35">
        <f t="shared" si="10"/>
        <v>35.71</v>
      </c>
      <c r="CP6" s="35">
        <f t="shared" si="10"/>
        <v>71.430000000000007</v>
      </c>
      <c r="CQ6" s="35">
        <f t="shared" si="10"/>
        <v>64.290000000000006</v>
      </c>
      <c r="CR6" s="35">
        <f t="shared" si="10"/>
        <v>41.24</v>
      </c>
      <c r="CS6" s="35">
        <f t="shared" si="10"/>
        <v>43.1</v>
      </c>
      <c r="CT6" s="35">
        <f t="shared" si="10"/>
        <v>40.96</v>
      </c>
      <c r="CU6" s="35">
        <f t="shared" si="10"/>
        <v>39.450000000000003</v>
      </c>
      <c r="CV6" s="35">
        <f t="shared" si="10"/>
        <v>34.29</v>
      </c>
      <c r="CW6" s="34" t="str">
        <f>IF(CW7="","",IF(CW7="-","【-】","【"&amp;SUBSTITUTE(TEXT(CW7,"#,##0.00"),"-","△")&amp;"】"))</f>
        <v>【35.35】</v>
      </c>
      <c r="CX6" s="35">
        <f>IF(CX7="",NA(),CX7)</f>
        <v>84.62</v>
      </c>
      <c r="CY6" s="35">
        <f t="shared" ref="CY6:DG6" si="11">IF(CY7="",NA(),CY7)</f>
        <v>71.05</v>
      </c>
      <c r="CZ6" s="35">
        <f t="shared" si="11"/>
        <v>100</v>
      </c>
      <c r="DA6" s="35">
        <f t="shared" si="11"/>
        <v>100</v>
      </c>
      <c r="DB6" s="35">
        <f t="shared" si="11"/>
        <v>100</v>
      </c>
      <c r="DC6" s="35">
        <f t="shared" si="11"/>
        <v>88.34</v>
      </c>
      <c r="DD6" s="35">
        <f t="shared" si="11"/>
        <v>88.02</v>
      </c>
      <c r="DE6" s="35">
        <f t="shared" si="11"/>
        <v>90.64</v>
      </c>
      <c r="DF6" s="35">
        <f t="shared" si="11"/>
        <v>90.48</v>
      </c>
      <c r="DG6" s="35">
        <f t="shared" si="11"/>
        <v>89.88</v>
      </c>
      <c r="DH6" s="34" t="str">
        <f>IF(DH7="","",IF(DH7="-","【-】","【"&amp;SUBSTITUTE(TEXT(DH7,"#,##0.00"),"-","△")&amp;"】"))</f>
        <v>【89.79】</v>
      </c>
      <c r="DI6" s="35">
        <f>IF(DI7="",NA(),DI7)</f>
        <v>9.17</v>
      </c>
      <c r="DJ6" s="35">
        <f t="shared" ref="DJ6:DR6" si="12">IF(DJ7="",NA(),DJ7)</f>
        <v>13.94</v>
      </c>
      <c r="DK6" s="35">
        <f t="shared" si="12"/>
        <v>18.59</v>
      </c>
      <c r="DL6" s="35">
        <f t="shared" si="12"/>
        <v>23.24</v>
      </c>
      <c r="DM6" s="35">
        <f t="shared" si="12"/>
        <v>27.56</v>
      </c>
      <c r="DN6" s="35">
        <f t="shared" si="12"/>
        <v>23.22</v>
      </c>
      <c r="DO6" s="35">
        <f t="shared" si="12"/>
        <v>26.37</v>
      </c>
      <c r="DP6" s="35">
        <f t="shared" si="12"/>
        <v>27.41</v>
      </c>
      <c r="DQ6" s="35">
        <f t="shared" si="12"/>
        <v>30.5</v>
      </c>
      <c r="DR6" s="35">
        <f t="shared" si="12"/>
        <v>31.73</v>
      </c>
      <c r="DS6" s="34" t="str">
        <f>IF(DS7="","",IF(DS7="-","【-】","【"&amp;SUBSTITUTE(TEXT(DS7,"#,##0.00"),"-","△")&amp;"】"))</f>
        <v>【31.55】</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4">
        <f t="shared" si="14"/>
        <v>0</v>
      </c>
      <c r="EK6" s="34">
        <f t="shared" si="14"/>
        <v>0</v>
      </c>
      <c r="EL6" s="35">
        <f t="shared" si="14"/>
        <v>0.51</v>
      </c>
      <c r="EM6" s="34">
        <f t="shared" si="14"/>
        <v>0</v>
      </c>
      <c r="EN6" s="34">
        <f t="shared" si="14"/>
        <v>0</v>
      </c>
      <c r="EO6" s="34" t="str">
        <f>IF(EO7="","",IF(EO7="-","【-】","【"&amp;SUBSTITUTE(TEXT(EO7,"#,##0.00"),"-","△")&amp;"】"))</f>
        <v>【0.00】</v>
      </c>
    </row>
    <row r="7" spans="1:148" s="36" customFormat="1" x14ac:dyDescent="0.15">
      <c r="A7" s="28"/>
      <c r="B7" s="37">
        <v>2017</v>
      </c>
      <c r="C7" s="37">
        <v>312011</v>
      </c>
      <c r="D7" s="37">
        <v>46</v>
      </c>
      <c r="E7" s="37">
        <v>17</v>
      </c>
      <c r="F7" s="37">
        <v>9</v>
      </c>
      <c r="G7" s="37">
        <v>0</v>
      </c>
      <c r="H7" s="37" t="s">
        <v>108</v>
      </c>
      <c r="I7" s="37" t="s">
        <v>109</v>
      </c>
      <c r="J7" s="37" t="s">
        <v>110</v>
      </c>
      <c r="K7" s="37" t="s">
        <v>111</v>
      </c>
      <c r="L7" s="37" t="s">
        <v>112</v>
      </c>
      <c r="M7" s="37" t="s">
        <v>113</v>
      </c>
      <c r="N7" s="38" t="s">
        <v>114</v>
      </c>
      <c r="O7" s="38">
        <v>23.01</v>
      </c>
      <c r="P7" s="38">
        <v>0.02</v>
      </c>
      <c r="Q7" s="38">
        <v>89.22</v>
      </c>
      <c r="R7" s="38">
        <v>2717</v>
      </c>
      <c r="S7" s="38">
        <v>189799</v>
      </c>
      <c r="T7" s="38">
        <v>765.31</v>
      </c>
      <c r="U7" s="38">
        <v>248</v>
      </c>
      <c r="V7" s="38">
        <v>37</v>
      </c>
      <c r="W7" s="38">
        <v>0.02</v>
      </c>
      <c r="X7" s="38">
        <v>1850</v>
      </c>
      <c r="Y7" s="38">
        <v>124.77</v>
      </c>
      <c r="Z7" s="38">
        <v>148.96</v>
      </c>
      <c r="AA7" s="38">
        <v>87.98</v>
      </c>
      <c r="AB7" s="38">
        <v>103.46</v>
      </c>
      <c r="AC7" s="38">
        <v>89.02</v>
      </c>
      <c r="AD7" s="38">
        <v>95.45</v>
      </c>
      <c r="AE7" s="38">
        <v>100.51</v>
      </c>
      <c r="AF7" s="38">
        <v>98.17</v>
      </c>
      <c r="AG7" s="38">
        <v>100.48</v>
      </c>
      <c r="AH7" s="38">
        <v>97.69</v>
      </c>
      <c r="AI7" s="38">
        <v>96.79</v>
      </c>
      <c r="AJ7" s="38">
        <v>0</v>
      </c>
      <c r="AK7" s="38">
        <v>0</v>
      </c>
      <c r="AL7" s="38">
        <v>0</v>
      </c>
      <c r="AM7" s="38">
        <v>0</v>
      </c>
      <c r="AN7" s="38">
        <v>0</v>
      </c>
      <c r="AO7" s="38">
        <v>1930.37</v>
      </c>
      <c r="AP7" s="38">
        <v>1948.17</v>
      </c>
      <c r="AQ7" s="38">
        <v>2103.21</v>
      </c>
      <c r="AR7" s="38">
        <v>2146.5100000000002</v>
      </c>
      <c r="AS7" s="38">
        <v>1037.73</v>
      </c>
      <c r="AT7" s="38">
        <v>1454.74</v>
      </c>
      <c r="AU7" s="38">
        <v>135.37</v>
      </c>
      <c r="AV7" s="38">
        <v>23.86</v>
      </c>
      <c r="AW7" s="38">
        <v>29.32</v>
      </c>
      <c r="AX7" s="38">
        <v>64.569999999999993</v>
      </c>
      <c r="AY7" s="38">
        <v>67.290000000000006</v>
      </c>
      <c r="AZ7" s="38">
        <v>1720.7</v>
      </c>
      <c r="BA7" s="38">
        <v>112.6</v>
      </c>
      <c r="BB7" s="38">
        <v>113.57</v>
      </c>
      <c r="BC7" s="38">
        <v>125.88</v>
      </c>
      <c r="BD7" s="38">
        <v>89.03</v>
      </c>
      <c r="BE7" s="38">
        <v>88.26</v>
      </c>
      <c r="BF7" s="38">
        <v>833.92</v>
      </c>
      <c r="BG7" s="38">
        <v>9377.56</v>
      </c>
      <c r="BH7" s="38">
        <v>8276.19</v>
      </c>
      <c r="BI7" s="38">
        <v>6503.96</v>
      </c>
      <c r="BJ7" s="38">
        <v>6234.16</v>
      </c>
      <c r="BK7" s="38">
        <v>2574.4699999999998</v>
      </c>
      <c r="BL7" s="38">
        <v>2784</v>
      </c>
      <c r="BM7" s="38">
        <v>3188.44</v>
      </c>
      <c r="BN7" s="38">
        <v>4170.3999999999996</v>
      </c>
      <c r="BO7" s="38">
        <v>1759.36</v>
      </c>
      <c r="BP7" s="38">
        <v>1943.9</v>
      </c>
      <c r="BQ7" s="38">
        <v>24.6</v>
      </c>
      <c r="BR7" s="38">
        <v>23.23</v>
      </c>
      <c r="BS7" s="38">
        <v>17.510000000000002</v>
      </c>
      <c r="BT7" s="38">
        <v>36.380000000000003</v>
      </c>
      <c r="BU7" s="38">
        <v>35.83</v>
      </c>
      <c r="BV7" s="38">
        <v>31.04</v>
      </c>
      <c r="BW7" s="38">
        <v>29.21</v>
      </c>
      <c r="BX7" s="38">
        <v>26.47</v>
      </c>
      <c r="BY7" s="38">
        <v>32.14</v>
      </c>
      <c r="BZ7" s="38">
        <v>37.200000000000003</v>
      </c>
      <c r="CA7" s="38">
        <v>37.340000000000003</v>
      </c>
      <c r="CB7" s="38">
        <v>502.17</v>
      </c>
      <c r="CC7" s="38">
        <v>545.54999999999995</v>
      </c>
      <c r="CD7" s="38">
        <v>722.56</v>
      </c>
      <c r="CE7" s="38">
        <v>375.34</v>
      </c>
      <c r="CF7" s="38">
        <v>406.68</v>
      </c>
      <c r="CG7" s="38">
        <v>589.39</v>
      </c>
      <c r="CH7" s="38">
        <v>620.01</v>
      </c>
      <c r="CI7" s="38">
        <v>688.46</v>
      </c>
      <c r="CJ7" s="38">
        <v>562.9</v>
      </c>
      <c r="CK7" s="38">
        <v>508.64</v>
      </c>
      <c r="CL7" s="38">
        <v>502.45</v>
      </c>
      <c r="CM7" s="38">
        <v>57.14</v>
      </c>
      <c r="CN7" s="38">
        <v>57.14</v>
      </c>
      <c r="CO7" s="38">
        <v>35.71</v>
      </c>
      <c r="CP7" s="38">
        <v>71.430000000000007</v>
      </c>
      <c r="CQ7" s="38">
        <v>64.290000000000006</v>
      </c>
      <c r="CR7" s="38">
        <v>41.24</v>
      </c>
      <c r="CS7" s="38">
        <v>43.1</v>
      </c>
      <c r="CT7" s="38">
        <v>40.96</v>
      </c>
      <c r="CU7" s="38">
        <v>39.450000000000003</v>
      </c>
      <c r="CV7" s="38">
        <v>34.29</v>
      </c>
      <c r="CW7" s="38">
        <v>35.35</v>
      </c>
      <c r="CX7" s="38">
        <v>84.62</v>
      </c>
      <c r="CY7" s="38">
        <v>71.05</v>
      </c>
      <c r="CZ7" s="38">
        <v>100</v>
      </c>
      <c r="DA7" s="38">
        <v>100</v>
      </c>
      <c r="DB7" s="38">
        <v>100</v>
      </c>
      <c r="DC7" s="38">
        <v>88.34</v>
      </c>
      <c r="DD7" s="38">
        <v>88.02</v>
      </c>
      <c r="DE7" s="38">
        <v>90.64</v>
      </c>
      <c r="DF7" s="38">
        <v>90.48</v>
      </c>
      <c r="DG7" s="38">
        <v>89.88</v>
      </c>
      <c r="DH7" s="38">
        <v>89.79</v>
      </c>
      <c r="DI7" s="38">
        <v>9.17</v>
      </c>
      <c r="DJ7" s="38">
        <v>13.94</v>
      </c>
      <c r="DK7" s="38">
        <v>18.59</v>
      </c>
      <c r="DL7" s="38">
        <v>23.24</v>
      </c>
      <c r="DM7" s="38">
        <v>27.56</v>
      </c>
      <c r="DN7" s="38">
        <v>23.22</v>
      </c>
      <c r="DO7" s="38">
        <v>26.37</v>
      </c>
      <c r="DP7" s="38">
        <v>27.41</v>
      </c>
      <c r="DQ7" s="38">
        <v>30.5</v>
      </c>
      <c r="DR7" s="38">
        <v>31.73</v>
      </c>
      <c r="DS7" s="38">
        <v>31.55</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v>
      </c>
      <c r="EK7" s="38">
        <v>0</v>
      </c>
      <c r="EL7" s="38">
        <v>0.51</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鳥取市</cp:lastModifiedBy>
  <cp:lastPrinted>2019-01-21T05:54:44Z</cp:lastPrinted>
  <dcterms:created xsi:type="dcterms:W3CDTF">2018-12-03T08:56:56Z</dcterms:created>
  <dcterms:modified xsi:type="dcterms:W3CDTF">2019-01-21T05:55:29Z</dcterms:modified>
  <cp:category/>
</cp:coreProperties>
</file>