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85" windowWidth="20430" windowHeight="5355" firstSheet="5" activeTab="9"/>
  </bookViews>
  <sheets>
    <sheet name="08-01" sheetId="1" r:id="rId1"/>
    <sheet name="08-02" sheetId="2" r:id="rId2"/>
    <sheet name="08-03" sheetId="3" r:id="rId3"/>
    <sheet name="08-04" sheetId="4" r:id="rId4"/>
    <sheet name="08-05" sheetId="5" r:id="rId5"/>
    <sheet name="08-06" sheetId="6" r:id="rId6"/>
    <sheet name="作成用シート(第8-6表　女子数値算出用、色付セル入力" sheetId="7" r:id="rId7"/>
    <sheet name="08-07" sheetId="8" r:id="rId8"/>
    <sheet name="08-08" sheetId="9" r:id="rId9"/>
    <sheet name="08-09" sheetId="10" r:id="rId10"/>
    <sheet name="08-10" sheetId="11" r:id="rId11"/>
    <sheet name="08-11" sheetId="12" r:id="rId12"/>
    <sheet name="08-12" sheetId="13" r:id="rId13"/>
    <sheet name="08-13" sheetId="14" r:id="rId14"/>
  </sheets>
  <definedNames>
    <definedName name="_xlnm.Print_Area" localSheetId="0">'08-01'!$A$1:$S$18</definedName>
    <definedName name="_xlnm.Print_Area" localSheetId="1">'08-02'!$A$1:$S$17</definedName>
    <definedName name="_xlnm.Print_Area" localSheetId="2">'08-03'!$A$1:$AC$17</definedName>
    <definedName name="_xlnm.Print_Area" localSheetId="3">'08-04'!$A$1:$S$17</definedName>
    <definedName name="_xlnm.Print_Area" localSheetId="4">'08-05'!$B$1:$Y$65</definedName>
    <definedName name="_xlnm.Print_Area" localSheetId="5">'08-06'!$A$1:$Q$43</definedName>
    <definedName name="_xlnm.Print_Area" localSheetId="7">'08-07'!$A$1:$Y$14</definedName>
    <definedName name="_xlnm.Print_Area" localSheetId="8">'08-08'!$A$1:$U$15</definedName>
    <definedName name="_xlnm.Print_Area" localSheetId="9">'08-09'!$A$1:$Y$66</definedName>
    <definedName name="_xlnm.Print_Area" localSheetId="10">'08-10'!$A$1:$N$10</definedName>
    <definedName name="_xlnm.Print_Area" localSheetId="11">'08-11'!$A$1:$W$46</definedName>
    <definedName name="_xlnm.Print_Area" localSheetId="12">'08-12'!$A$1:$Y$45</definedName>
    <definedName name="_xlnm.Print_Area" localSheetId="13">'08-13'!$A$1:$H$55</definedName>
  </definedNames>
  <calcPr fullCalcOnLoad="1"/>
</workbook>
</file>

<file path=xl/sharedStrings.xml><?xml version="1.0" encoding="utf-8"?>
<sst xmlns="http://schemas.openxmlformats.org/spreadsheetml/2006/main" count="1141" uniqueCount="528">
  <si>
    <t>区　　　分</t>
  </si>
  <si>
    <t>総　数</t>
  </si>
  <si>
    <t>分　校</t>
  </si>
  <si>
    <t>私　立</t>
  </si>
  <si>
    <t>定時制</t>
  </si>
  <si>
    <t>併　置</t>
  </si>
  <si>
    <t>総　数</t>
  </si>
  <si>
    <t>併　置</t>
  </si>
  <si>
    <t>公</t>
  </si>
  <si>
    <t>私　立</t>
  </si>
  <si>
    <t>総　数</t>
  </si>
  <si>
    <t>～</t>
  </si>
  <si>
    <t>区　　　分</t>
  </si>
  <si>
    <t>＜高等学校＞</t>
  </si>
  <si>
    <t>看　護</t>
  </si>
  <si>
    <t>福　祉</t>
  </si>
  <si>
    <t>公　　　　　　　立</t>
  </si>
  <si>
    <t>公　　　　　立</t>
  </si>
  <si>
    <t>定　時</t>
  </si>
  <si>
    <t>定　時　制</t>
  </si>
  <si>
    <t>区　　　分</t>
  </si>
  <si>
    <t>本　　　科</t>
  </si>
  <si>
    <t>総　数</t>
  </si>
  <si>
    <t>男</t>
  </si>
  <si>
    <t>女</t>
  </si>
  <si>
    <t>校</t>
  </si>
  <si>
    <t>公　　　立</t>
  </si>
  <si>
    <t>＜高等学校＞</t>
  </si>
  <si>
    <t>　　本</t>
  </si>
  <si>
    <t>　　　科</t>
  </si>
  <si>
    <t>（単位：校）</t>
  </si>
  <si>
    <t>（単位：課程）</t>
  </si>
  <si>
    <t>水　産</t>
  </si>
  <si>
    <t>総合学科</t>
  </si>
  <si>
    <t>そ  の  他</t>
  </si>
  <si>
    <t>公　立</t>
  </si>
  <si>
    <t>本　　　　　　　校</t>
  </si>
  <si>
    <t>分　校</t>
  </si>
  <si>
    <t>本　校</t>
  </si>
  <si>
    <t>本　　　　　校</t>
  </si>
  <si>
    <t>総　数</t>
  </si>
  <si>
    <t>全　日</t>
  </si>
  <si>
    <t>（単位：人）</t>
  </si>
  <si>
    <t>（単位：学科）</t>
  </si>
  <si>
    <t>　　　　　　　　立</t>
  </si>
  <si>
    <t>通信教育</t>
  </si>
  <si>
    <t>　　　本</t>
  </si>
  <si>
    <t>分　校</t>
  </si>
  <si>
    <t>本　校</t>
  </si>
  <si>
    <t>公　　立</t>
  </si>
  <si>
    <t>公　立</t>
  </si>
  <si>
    <t>総　数</t>
  </si>
  <si>
    <t>全日制</t>
  </si>
  <si>
    <t>定時制</t>
  </si>
  <si>
    <t>区　　　分</t>
  </si>
  <si>
    <t>１人</t>
  </si>
  <si>
    <t>50人</t>
  </si>
  <si>
    <t>工　業</t>
  </si>
  <si>
    <t>区　　　分</t>
  </si>
  <si>
    <t>総　数</t>
  </si>
  <si>
    <t>総　　　　　　　　　　　数</t>
  </si>
  <si>
    <t>全　　　日　　　制</t>
  </si>
  <si>
    <t>専　　攻　　科</t>
  </si>
  <si>
    <t>私　　　　　　　　立</t>
  </si>
  <si>
    <t>専　攻　科</t>
  </si>
  <si>
    <t>本　　　　　科</t>
  </si>
  <si>
    <t>本　　　　　校</t>
  </si>
  <si>
    <t>総 数</t>
  </si>
  <si>
    <t>業</t>
  </si>
  <si>
    <t>立</t>
  </si>
  <si>
    <t>総　　　　　　　数　（　　　本　　　科　　　）</t>
  </si>
  <si>
    <t>平成22年度</t>
  </si>
  <si>
    <t>平成23年度</t>
  </si>
  <si>
    <t>専　攻　科（本科）</t>
  </si>
  <si>
    <t>1001人
以上</t>
  </si>
  <si>
    <t xml:space="preserve">   総　　　 　数</t>
  </si>
  <si>
    <t>公    　　立</t>
  </si>
  <si>
    <t>全日制（本校）</t>
  </si>
  <si>
    <t>私　   　立</t>
  </si>
  <si>
    <t xml:space="preserve">    全日制（本校）</t>
  </si>
  <si>
    <t xml:space="preserve">    定時制（本校）</t>
  </si>
  <si>
    <t>学科数（本科）利用</t>
  </si>
  <si>
    <t>　　　２．通信教育の併置とは、定時制と通信教育の両方を設置している学校。</t>
  </si>
  <si>
    <t>　公　　　　　　　立　　　　　　　　</t>
  </si>
  <si>
    <t>25年度</t>
  </si>
  <si>
    <t>27年度</t>
  </si>
  <si>
    <t>平成24年度</t>
  </si>
  <si>
    <t>28年度</t>
  </si>
  <si>
    <t>29年度</t>
  </si>
  <si>
    <t>（注）１．本校の併置とは、全日制と定時制の両方を設置している学校。</t>
  </si>
  <si>
    <t>（注）１．全日制（本校）には、全日制と定時制の両方を設置している２校を含む。</t>
  </si>
  <si>
    <t>　　　２．定時制（本校）には、全日制と定時制の両方を設置している２校を含む。</t>
  </si>
  <si>
    <t>平成26年度</t>
  </si>
  <si>
    <t>30年度</t>
  </si>
  <si>
    <t>30年度</t>
  </si>
  <si>
    <t>第８－１表（つづき）</t>
  </si>
  <si>
    <t xml:space="preserve">第８－１表　　　設 置 者 別 学 校 数 </t>
  </si>
  <si>
    <t xml:space="preserve">第８－２表　　　生徒数別課程数  </t>
  </si>
  <si>
    <t>第８－２表　続き</t>
  </si>
  <si>
    <t>第８－３表（つづき）</t>
  </si>
  <si>
    <t>30年度</t>
  </si>
  <si>
    <t>30年度</t>
  </si>
  <si>
    <t>農　業</t>
  </si>
  <si>
    <t>公　立</t>
  </si>
  <si>
    <t>総　　　　　　　　数</t>
  </si>
  <si>
    <t>普　　　通</t>
  </si>
  <si>
    <t>商　　業</t>
  </si>
  <si>
    <t>家　　庭</t>
  </si>
  <si>
    <t>情　  報</t>
  </si>
  <si>
    <t xml:space="preserve"> 第８－３表　大学科数　　</t>
  </si>
  <si>
    <t>大学科数</t>
  </si>
  <si>
    <t>第８－４表　生徒数</t>
  </si>
  <si>
    <t>第８－４表（つづき）</t>
  </si>
  <si>
    <t>＜高等学校＞</t>
  </si>
  <si>
    <t xml:space="preserve">   第８－５表　　学科（小学科）別入学状況、生徒数及び小学科数　　</t>
  </si>
  <si>
    <t xml:space="preserve">   第８－５表　続き　</t>
  </si>
  <si>
    <t>区　　分</t>
  </si>
  <si>
    <t>小学科
（学科）</t>
  </si>
  <si>
    <t>本科の入学状況（人）</t>
  </si>
  <si>
    <t>生　　　　徒　　　　数　　（本　　科）（人）</t>
  </si>
  <si>
    <t>入 学 志 願 者 数</t>
  </si>
  <si>
    <t>入　  　学　  　者</t>
  </si>
  <si>
    <t>入学者のうち他県所在</t>
  </si>
  <si>
    <t xml:space="preserve">入学者のうち過年度 </t>
  </si>
  <si>
    <t>総　　　　　数</t>
  </si>
  <si>
    <t>公　　　　　立</t>
  </si>
  <si>
    <t>私　　　　　立</t>
  </si>
  <si>
    <t>中学卒業、中等修了者</t>
  </si>
  <si>
    <t xml:space="preserve">中学卒業、中等終了者 </t>
  </si>
  <si>
    <t>総　数</t>
  </si>
  <si>
    <t>男</t>
  </si>
  <si>
    <t>女</t>
  </si>
  <si>
    <t>総　数</t>
  </si>
  <si>
    <t>平成24年度</t>
  </si>
  <si>
    <t>平成26年度</t>
  </si>
  <si>
    <t>29年度</t>
  </si>
  <si>
    <t>30年度</t>
  </si>
  <si>
    <t>全　日　制</t>
  </si>
  <si>
    <t>全　日　制</t>
  </si>
  <si>
    <t>　普　通　科</t>
  </si>
  <si>
    <t>　農　業　科</t>
  </si>
  <si>
    <t>　　農業関係</t>
  </si>
  <si>
    <t>農業関係</t>
  </si>
  <si>
    <t>　　園芸関係</t>
  </si>
  <si>
    <t>園芸関係</t>
  </si>
  <si>
    <t>　　農業土木</t>
  </si>
  <si>
    <t>農業土木</t>
  </si>
  <si>
    <t>　　造園関係</t>
  </si>
  <si>
    <t>造園関係</t>
  </si>
  <si>
    <t>　　林業関係</t>
  </si>
  <si>
    <t>林業関係</t>
  </si>
  <si>
    <t>　　食品科学</t>
  </si>
  <si>
    <t>食品科学</t>
  </si>
  <si>
    <t xml:space="preserve">    生物工学</t>
  </si>
  <si>
    <t>生物工学</t>
  </si>
  <si>
    <r>
      <t>　　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</si>
  <si>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t>そ の 他</t>
  </si>
  <si>
    <t>　工　業　科</t>
  </si>
  <si>
    <t>　　機械関係</t>
  </si>
  <si>
    <t>機械関係</t>
  </si>
  <si>
    <t>　　電気関係</t>
  </si>
  <si>
    <t>電気関係</t>
  </si>
  <si>
    <t>　　情報技術</t>
  </si>
  <si>
    <t>情報技術</t>
  </si>
  <si>
    <t>　　建築関係</t>
  </si>
  <si>
    <t>建築関係</t>
  </si>
  <si>
    <t>　　土木関係</t>
  </si>
  <si>
    <t>土木関係</t>
  </si>
  <si>
    <t>　科学工業</t>
  </si>
  <si>
    <t>科学工業</t>
  </si>
  <si>
    <t>　電子機械</t>
  </si>
  <si>
    <t>電子機械</t>
  </si>
  <si>
    <t>　商　業　科</t>
  </si>
  <si>
    <t>　　商業関係</t>
  </si>
  <si>
    <t>商業関係</t>
  </si>
  <si>
    <t>　　情報処理</t>
  </si>
  <si>
    <t>情報処理</t>
  </si>
  <si>
    <t>　水　産　科</t>
  </si>
  <si>
    <t>　　海洋漁業</t>
  </si>
  <si>
    <t>海洋漁業</t>
  </si>
  <si>
    <t>　　水産食品</t>
  </si>
  <si>
    <t>水産食品</t>
  </si>
  <si>
    <r>
      <t xml:space="preserve">    そ の </t>
    </r>
    <r>
      <rPr>
        <sz val="12"/>
        <rFont val="ＭＳ 明朝"/>
        <family val="1"/>
      </rPr>
      <t>他</t>
    </r>
  </si>
  <si>
    <r>
      <t>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</si>
  <si>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t>　家　庭　科</t>
  </si>
  <si>
    <t>　　家政関係</t>
  </si>
  <si>
    <t>家政関係</t>
  </si>
  <si>
    <t>　　食物関係</t>
  </si>
  <si>
    <t>食物関係</t>
  </si>
  <si>
    <t>　　そ の 他</t>
  </si>
  <si>
    <t>そ の 他</t>
  </si>
  <si>
    <t>　看　護　科</t>
  </si>
  <si>
    <t>　　看護関係</t>
  </si>
  <si>
    <t>看護関係</t>
  </si>
  <si>
    <t xml:space="preserve">  情　報　科</t>
  </si>
  <si>
    <t>情報システム設計
・管理関係</t>
  </si>
  <si>
    <t>情報システム設計
・管理関係</t>
  </si>
  <si>
    <t>マルチメディア</t>
  </si>
  <si>
    <t xml:space="preserve">  福　祉　科</t>
  </si>
  <si>
    <t>福　祉　科</t>
  </si>
  <si>
    <t xml:space="preserve">    福祉関係</t>
  </si>
  <si>
    <t>福祉関係</t>
  </si>
  <si>
    <t xml:space="preserve"> その他の学科</t>
  </si>
  <si>
    <t>その他の学科</t>
  </si>
  <si>
    <t>　　理数関係</t>
  </si>
  <si>
    <t>理数関係</t>
  </si>
  <si>
    <t>外国語関係</t>
  </si>
  <si>
    <t xml:space="preserve">    総合学科</t>
  </si>
  <si>
    <t xml:space="preserve">   総合学科</t>
  </si>
  <si>
    <t xml:space="preserve">    普 通 科</t>
  </si>
  <si>
    <t>普 通 科</t>
  </si>
  <si>
    <t xml:space="preserve">    総合学科</t>
  </si>
  <si>
    <t>総合学科</t>
  </si>
  <si>
    <t>＜高等学校＞</t>
  </si>
  <si>
    <t>第８－６表　学科（大学科）別学年生徒数 　</t>
  </si>
  <si>
    <t>第８－６表　続き 　</t>
  </si>
  <si>
    <t>（単位：人）</t>
  </si>
  <si>
    <t>総　　　　　　　数</t>
  </si>
  <si>
    <t>　　　　　　　　　生　　　　　徒　　　　　数</t>
  </si>
  <si>
    <t>　（　　　本　　　　科　　　　）</t>
  </si>
  <si>
    <t>専　攻　科　生　徒　数</t>
  </si>
  <si>
    <t>総　　　数</t>
  </si>
  <si>
    <t>１　　学　　年</t>
  </si>
  <si>
    <t>２　　学　　年</t>
  </si>
  <si>
    <t>３　　学　　年</t>
  </si>
  <si>
    <t>総　　数</t>
  </si>
  <si>
    <t>男</t>
  </si>
  <si>
    <t>女</t>
  </si>
  <si>
    <t>平成26年度　</t>
  </si>
  <si>
    <t>27年度　</t>
  </si>
  <si>
    <t>28年度　</t>
  </si>
  <si>
    <t>28年度　</t>
  </si>
  <si>
    <t>29年度　</t>
  </si>
  <si>
    <t>29年度　</t>
  </si>
  <si>
    <t>30年度　</t>
  </si>
  <si>
    <t>30年度　</t>
  </si>
  <si>
    <t xml:space="preserve"> 全  日  制</t>
  </si>
  <si>
    <t>普 通 科　</t>
  </si>
  <si>
    <t>農 業 科　</t>
  </si>
  <si>
    <t>工 業 科　</t>
  </si>
  <si>
    <t>商 業 科　</t>
  </si>
  <si>
    <t>水 産 科　</t>
  </si>
  <si>
    <t>家 庭 科　</t>
  </si>
  <si>
    <t>情 報 科　</t>
  </si>
  <si>
    <t>福 祉 科　</t>
  </si>
  <si>
    <t>そ の 他　</t>
  </si>
  <si>
    <t xml:space="preserve">       総合学科　</t>
  </si>
  <si>
    <t xml:space="preserve">　　総合学科  </t>
  </si>
  <si>
    <t>　定  時  制</t>
  </si>
  <si>
    <t xml:space="preserve">         総合学科 </t>
  </si>
  <si>
    <t>看 護 科　</t>
  </si>
  <si>
    <t>情 報 科</t>
  </si>
  <si>
    <t xml:space="preserve">第５－６表　　　学科（大学  </t>
  </si>
  <si>
    <t>　 科）別学年別生徒数</t>
  </si>
  <si>
    <t>今年度</t>
  </si>
  <si>
    <t>　公　    　立</t>
  </si>
  <si>
    <t xml:space="preserve"> 　 全  日  制</t>
  </si>
  <si>
    <t xml:space="preserve">         総合学科  </t>
  </si>
  <si>
    <t>　  定  時  制</t>
  </si>
  <si>
    <t>　私    　　立</t>
  </si>
  <si>
    <t>情 報 科</t>
  </si>
  <si>
    <t xml:space="preserve">第８－７表　教員数（本務者） </t>
  </si>
  <si>
    <t>第８－７表　続き</t>
  </si>
  <si>
    <t>区　分</t>
  </si>
  <si>
    <t>総　　　　　数</t>
  </si>
  <si>
    <t>校　　長</t>
  </si>
  <si>
    <t>副　校　長</t>
  </si>
  <si>
    <t>教　　頭</t>
  </si>
  <si>
    <t>主幹教諭</t>
  </si>
  <si>
    <t>指導教諭</t>
  </si>
  <si>
    <t>教　　　諭</t>
  </si>
  <si>
    <t>助教諭</t>
  </si>
  <si>
    <t>養護教諭</t>
  </si>
  <si>
    <t>養護助教諭</t>
  </si>
  <si>
    <t>講　　師</t>
  </si>
  <si>
    <t>総　数</t>
  </si>
  <si>
    <t>総　　  数</t>
  </si>
  <si>
    <t xml:space="preserve">  公  　 　立</t>
  </si>
  <si>
    <t xml:space="preserve">   全 日 制  </t>
  </si>
  <si>
    <t xml:space="preserve">    全 日 制 </t>
  </si>
  <si>
    <t xml:space="preserve">   定 時 制  </t>
  </si>
  <si>
    <t xml:space="preserve">    定 時 制 </t>
  </si>
  <si>
    <t xml:space="preserve">  私  　 　立</t>
  </si>
  <si>
    <t xml:space="preserve">第８－８表　職員数（本務者）    </t>
  </si>
  <si>
    <t xml:space="preserve">第８－８表　続き    </t>
  </si>
  <si>
    <t>事　 務　 職　 員</t>
  </si>
  <si>
    <t>学校図書館</t>
  </si>
  <si>
    <t>技術職員</t>
  </si>
  <si>
    <t>実習助手</t>
  </si>
  <si>
    <t>用務員</t>
  </si>
  <si>
    <t>警備員・その他</t>
  </si>
  <si>
    <t>計</t>
  </si>
  <si>
    <t>主事・主事補等</t>
  </si>
  <si>
    <t>その他</t>
  </si>
  <si>
    <t>事  務  員</t>
  </si>
  <si>
    <t>総　数</t>
  </si>
  <si>
    <t>総　　 　数</t>
  </si>
  <si>
    <t>総　  　数</t>
  </si>
  <si>
    <t>公  　 　立</t>
  </si>
  <si>
    <t xml:space="preserve"> 　  　全 日 制  </t>
  </si>
  <si>
    <t xml:space="preserve"> 　  全 日 制</t>
  </si>
  <si>
    <t xml:space="preserve">　　   定 時 制  </t>
  </si>
  <si>
    <t xml:space="preserve">     定 時 制</t>
  </si>
  <si>
    <t>私  　 　立</t>
  </si>
  <si>
    <t xml:space="preserve"> 　　  全 日 制  </t>
  </si>
  <si>
    <t xml:space="preserve">     全 日 制</t>
  </si>
  <si>
    <t>第８－９表　状況別卒業者数（大学科別） 　</t>
  </si>
  <si>
    <t>第８－９表　続き 　</t>
  </si>
  <si>
    <t>左記A,B,C,Dのうち就職している者（人）（再掲）</t>
  </si>
  <si>
    <t>大学等</t>
  </si>
  <si>
    <t>大学・　 
短期大学
（別科）</t>
  </si>
  <si>
    <t>特別支援</t>
  </si>
  <si>
    <t>大学 ・</t>
  </si>
  <si>
    <t>専修学校</t>
  </si>
  <si>
    <t>公共職業能</t>
  </si>
  <si>
    <t>正規の職員等でない者</t>
  </si>
  <si>
    <t>一時的な</t>
  </si>
  <si>
    <t>左記</t>
  </si>
  <si>
    <t>不詳</t>
  </si>
  <si>
    <t>区　分</t>
  </si>
  <si>
    <t>卒業者数</t>
  </si>
  <si>
    <t>進学者</t>
  </si>
  <si>
    <t>大　学</t>
  </si>
  <si>
    <t>短期大学</t>
  </si>
  <si>
    <t>高等学校</t>
  </si>
  <si>
    <t>学　　校</t>
  </si>
  <si>
    <t>短期大学</t>
  </si>
  <si>
    <t>（専門課程）</t>
  </si>
  <si>
    <t>（一般課程）</t>
  </si>
  <si>
    <t>力開発施設</t>
  </si>
  <si>
    <t>就職者</t>
  </si>
  <si>
    <t>正規の</t>
  </si>
  <si>
    <t>仕事に</t>
  </si>
  <si>
    <t>以外</t>
  </si>
  <si>
    <t>・</t>
  </si>
  <si>
    <r>
      <t>計　　　　</t>
    </r>
    <r>
      <rPr>
        <sz val="9"/>
        <rFont val="ＭＳ 明朝"/>
        <family val="1"/>
      </rPr>
      <t>③</t>
    </r>
  </si>
  <si>
    <t>正規の職員等</t>
  </si>
  <si>
    <t>進学率</t>
  </si>
  <si>
    <t>就職率</t>
  </si>
  <si>
    <t>（人）</t>
  </si>
  <si>
    <t>（学部）</t>
  </si>
  <si>
    <t>（本科）</t>
  </si>
  <si>
    <t>（専攻科）</t>
  </si>
  <si>
    <t>高 等 部</t>
  </si>
  <si>
    <t>の通信</t>
  </si>
  <si>
    <t>等入学者</t>
  </si>
  <si>
    <t>職員等</t>
  </si>
  <si>
    <t>就いた者</t>
  </si>
  <si>
    <t>の者</t>
  </si>
  <si>
    <t>死亡</t>
  </si>
  <si>
    <t>（％）</t>
  </si>
  <si>
    <t>(②+③)/①</t>
  </si>
  <si>
    <t>①</t>
  </si>
  <si>
    <t>（Ａ）</t>
  </si>
  <si>
    <t>(専攻科）</t>
  </si>
  <si>
    <t>教育部</t>
  </si>
  <si>
    <t>（人）（Ｂ）</t>
  </si>
  <si>
    <t>（人）（Ｃ）</t>
  </si>
  <si>
    <t>（人）（Ｄ）</t>
  </si>
  <si>
    <t>②</t>
  </si>
  <si>
    <t>（％）</t>
  </si>
  <si>
    <t>平成22年度</t>
  </si>
  <si>
    <t>…</t>
  </si>
  <si>
    <t>…</t>
  </si>
  <si>
    <t>平成23年度</t>
  </si>
  <si>
    <t>平成24年度</t>
  </si>
  <si>
    <t>25年度</t>
  </si>
  <si>
    <t>平成26年度　</t>
  </si>
  <si>
    <t>27年度　</t>
  </si>
  <si>
    <t>28年度　</t>
  </si>
  <si>
    <t>29年度　</t>
  </si>
  <si>
    <t>30年度　</t>
  </si>
  <si>
    <t>男</t>
  </si>
  <si>
    <t>女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</si>
  <si>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</si>
  <si>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</si>
  <si>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</si>
  <si>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</si>
  <si>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</si>
  <si>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</si>
  <si>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</si>
  <si>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</si>
  <si>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</si>
  <si>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</si>
  <si>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 xml:space="preserve">  総合学科　</t>
  </si>
  <si>
    <t>総合学科</t>
  </si>
  <si>
    <t>（注）就職率は、就職進学者（進学または入学している者のうち就職している者）を含む。</t>
  </si>
  <si>
    <t>.</t>
  </si>
  <si>
    <t xml:space="preserve">第８－１０表　大学・短期大学への入学志願者数　 </t>
  </si>
  <si>
    <t xml:space="preserve">第８－１０表　続き　 </t>
  </si>
  <si>
    <t>（単位：人）</t>
  </si>
  <si>
    <t>区   　分</t>
  </si>
  <si>
    <t>総　　　　　　　　数</t>
  </si>
  <si>
    <t>平 成３０年 ３ 月 卒 業 者 数</t>
  </si>
  <si>
    <t>平 成２９年 ３ 月 卒 業 者 数</t>
  </si>
  <si>
    <t>平 成２８年 ３ 月 以 前 卒 業 者 数</t>
  </si>
  <si>
    <t>区  　分</t>
  </si>
  <si>
    <t>大学（学部）</t>
  </si>
  <si>
    <t>短大（本科）</t>
  </si>
  <si>
    <t>総  　数</t>
  </si>
  <si>
    <t>総　  数</t>
  </si>
  <si>
    <t>第８－１１表  職業別就職者数（大学科別）</t>
  </si>
  <si>
    <t>第８－１１表  続き</t>
  </si>
  <si>
    <t>(単位：人）</t>
  </si>
  <si>
    <t>総 　数</t>
  </si>
  <si>
    <t>専門的 ・ 
技術的職
業従事者</t>
  </si>
  <si>
    <t>事    務
従 事 者</t>
  </si>
  <si>
    <t>販 　 売
従 事 者</t>
  </si>
  <si>
    <t>サービス
職    業
従 事 者</t>
  </si>
  <si>
    <t>保安職業
従 事 者</t>
  </si>
  <si>
    <t>農　林　漁　業　従　事　者</t>
  </si>
  <si>
    <t>輸送・機械
運転従事者</t>
  </si>
  <si>
    <t>建設・採掘
従事者</t>
  </si>
  <si>
    <t>運搬・清掃等従事者</t>
  </si>
  <si>
    <t>生　産　工　程　従　事　者</t>
  </si>
  <si>
    <t>左記以外
のもの</t>
  </si>
  <si>
    <t>農 林 業
従 事 者</t>
  </si>
  <si>
    <t>漁 　 業
従 事 者</t>
  </si>
  <si>
    <t>製造・加工
従事者</t>
  </si>
  <si>
    <t>機械組立
従事者</t>
  </si>
  <si>
    <t>整備修理
従事者</t>
  </si>
  <si>
    <t>検査従事者</t>
  </si>
  <si>
    <t>その他</t>
  </si>
  <si>
    <t xml:space="preserve"> 総   数</t>
  </si>
  <si>
    <t xml:space="preserve"> 総   数</t>
  </si>
  <si>
    <t>男</t>
  </si>
  <si>
    <t>女</t>
  </si>
  <si>
    <t>普通科</t>
  </si>
  <si>
    <t>男</t>
  </si>
  <si>
    <t>男</t>
  </si>
  <si>
    <t>女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</si>
  <si>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</si>
  <si>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</si>
  <si>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</si>
  <si>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</si>
  <si>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</si>
  <si>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</si>
  <si>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</si>
  <si>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</si>
  <si>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総合学科</t>
  </si>
  <si>
    <t>第８－１２表　産業別就職者数（大学科別）</t>
  </si>
  <si>
    <t>第８－１２表　続き</t>
  </si>
  <si>
    <t>総 　数</t>
  </si>
  <si>
    <t>農業、
林業</t>
  </si>
  <si>
    <t>漁　業</t>
  </si>
  <si>
    <t>鉱業、採石業、砂利採取業</t>
  </si>
  <si>
    <t>建設業</t>
  </si>
  <si>
    <t>製造業</t>
  </si>
  <si>
    <t>電気・ガス
・ 熱供給
・ 水道業</t>
  </si>
  <si>
    <t>情  報
通信業</t>
  </si>
  <si>
    <t>運輸業、
郵便業</t>
  </si>
  <si>
    <t>卸売業、
小売業</t>
  </si>
  <si>
    <t>金融業・
保険業</t>
  </si>
  <si>
    <t>不動産業、物品賃貸業</t>
  </si>
  <si>
    <t>学術研究、
専門・技術サービス業</t>
  </si>
  <si>
    <t>宿泊業、飲食サービス業</t>
  </si>
  <si>
    <t>生活関連
サービス業、
娯楽業</t>
  </si>
  <si>
    <t>教育、学習支援業</t>
  </si>
  <si>
    <t>医療、福祉</t>
  </si>
  <si>
    <t>複合サー
ビス事業</t>
  </si>
  <si>
    <r>
      <t>サービス業</t>
    </r>
    <r>
      <rPr>
        <sz val="10"/>
        <rFont val="ＭＳ 明朝"/>
        <family val="1"/>
      </rPr>
      <t xml:space="preserve">
</t>
    </r>
    <r>
      <rPr>
        <sz val="7"/>
        <rFont val="ＭＳ 明朝"/>
        <family val="1"/>
      </rPr>
      <t>（他に分類されないもの）</t>
    </r>
  </si>
  <si>
    <t>公　　務
（他に分類されるものを除く）</t>
  </si>
  <si>
    <t xml:space="preserve"> 総   数</t>
  </si>
  <si>
    <t>男</t>
  </si>
  <si>
    <t>女</t>
  </si>
  <si>
    <t>うち県外</t>
  </si>
  <si>
    <t>女</t>
  </si>
  <si>
    <t>男</t>
  </si>
  <si>
    <t>第８－１３表　　就職先別県外就職者数及び割合</t>
  </si>
  <si>
    <t>区    分</t>
  </si>
  <si>
    <t>県外就職者数（人）</t>
  </si>
  <si>
    <t>県外就職者割合（％）</t>
  </si>
  <si>
    <t>総数</t>
  </si>
  <si>
    <t>総　　　数</t>
  </si>
  <si>
    <t>北海道</t>
  </si>
  <si>
    <t>総数及び男数値を入力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</si>
  <si>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</si>
  <si>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</si>
  <si>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</si>
  <si>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</si>
  <si>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</si>
  <si>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</si>
  <si>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</si>
  <si>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</si>
  <si>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</si>
  <si>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</si>
  <si>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</si>
  <si>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</si>
  <si>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</si>
  <si>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</si>
  <si>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</si>
  <si>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</si>
  <si>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</si>
  <si>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</si>
  <si>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</si>
  <si>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</si>
  <si>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</si>
  <si>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</si>
  <si>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</si>
  <si>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</si>
  <si>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</si>
  <si>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</si>
  <si>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</si>
  <si>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</si>
  <si>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</si>
  <si>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</si>
  <si>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</si>
  <si>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</si>
  <si>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</si>
  <si>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</si>
  <si>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</si>
  <si>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</si>
  <si>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</si>
  <si>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</si>
  <si>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</si>
  <si>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</si>
  <si>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</si>
  <si>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</si>
  <si>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</si>
  <si>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</si>
  <si>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</si>
  <si>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</si>
  <si>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定　時　制</t>
  </si>
  <si>
    <t>公　  　立</t>
  </si>
  <si>
    <t>私  　　立</t>
  </si>
  <si>
    <t>大学等</t>
  </si>
  <si>
    <t>（Ａ）/①</t>
  </si>
  <si>
    <t>（A+B+C
+D)/①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</si>
</sst>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#,##0.0_ "/>
    <numFmt numFmtId="179" formatCode="0.0_);[Red]\(0.0\)"/>
    <numFmt numFmtId="180" formatCode="_ * #,##0\ \ _ ;_ * \-#,##0\ \ _ ;_ * &quot;-&quot;\ \ _ ;_ @\ \ _ "/>
    <numFmt numFmtId="181" formatCode="0.0\ \ 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3"/>
      <name val="ＭＳ ゴシック"/>
      <family val="3"/>
    </font>
    <font>
      <b/>
      <sz val="10.5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3" fontId="18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3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76" fontId="3" fillId="0" borderId="0" xfId="0" applyNumberFormat="1" applyFont="1" applyAlignment="1">
      <alignment vertical="center" shrinkToFit="1"/>
    </xf>
    <xf numFmtId="0" fontId="14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3" fillId="0" borderId="13" xfId="49" applyNumberFormat="1" applyFont="1" applyFill="1" applyBorder="1" applyAlignment="1">
      <alignment vertical="center"/>
    </xf>
    <xf numFmtId="176" fontId="3" fillId="0" borderId="0" xfId="49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41" fontId="3" fillId="0" borderId="1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 shrinkToFit="1"/>
    </xf>
    <xf numFmtId="41" fontId="3" fillId="0" borderId="16" xfId="0" applyNumberFormat="1" applyFont="1" applyFill="1" applyBorder="1" applyAlignment="1">
      <alignment vertical="center"/>
    </xf>
    <xf numFmtId="41" fontId="10" fillId="0" borderId="13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 shrinkToFit="1"/>
    </xf>
    <xf numFmtId="41" fontId="10" fillId="0" borderId="0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16" xfId="0" applyNumberFormat="1" applyFont="1" applyFill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1" fontId="10" fillId="0" borderId="0" xfId="0" applyNumberFormat="1" applyFont="1" applyAlignment="1">
      <alignment/>
    </xf>
    <xf numFmtId="41" fontId="3" fillId="0" borderId="0" xfId="62" applyNumberFormat="1" applyFont="1">
      <alignment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176" fontId="10" fillId="0" borderId="13" xfId="0" applyNumberFormat="1" applyFont="1" applyBorder="1" applyAlignment="1">
      <alignment vertical="center" shrinkToFit="1"/>
    </xf>
    <xf numFmtId="176" fontId="10" fillId="0" borderId="0" xfId="62" applyNumberFormat="1" applyFont="1" applyAlignment="1">
      <alignment vertical="center" shrinkToFit="1"/>
      <protection/>
    </xf>
    <xf numFmtId="176" fontId="10" fillId="0" borderId="0" xfId="0" applyNumberFormat="1" applyFont="1" applyAlignment="1">
      <alignment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176" fontId="10" fillId="0" borderId="0" xfId="62" applyNumberFormat="1" applyFont="1" applyFill="1" applyAlignment="1">
      <alignment vertical="center" shrinkToFit="1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17" fillId="0" borderId="0" xfId="64" applyFont="1" applyFill="1" applyAlignment="1">
      <alignment vertical="center"/>
      <protection/>
    </xf>
    <xf numFmtId="3" fontId="12" fillId="0" borderId="0" xfId="64" applyFont="1" applyFill="1" applyAlignment="1">
      <alignment vertical="center"/>
      <protection/>
    </xf>
    <xf numFmtId="3" fontId="20" fillId="0" borderId="0" xfId="64" applyFont="1" applyFill="1" applyAlignment="1">
      <alignment vertical="center"/>
      <protection/>
    </xf>
    <xf numFmtId="3" fontId="21" fillId="0" borderId="30" xfId="64" applyFont="1" applyFill="1" applyBorder="1" applyAlignment="1">
      <alignment vertical="center"/>
      <protection/>
    </xf>
    <xf numFmtId="3" fontId="21" fillId="0" borderId="10" xfId="64" applyFont="1" applyFill="1" applyBorder="1" applyAlignment="1">
      <alignment vertical="center"/>
      <protection/>
    </xf>
    <xf numFmtId="3" fontId="22" fillId="0" borderId="30" xfId="64" applyFont="1" applyFill="1" applyBorder="1" applyAlignment="1">
      <alignment vertical="top"/>
      <protection/>
    </xf>
    <xf numFmtId="3" fontId="18" fillId="0" borderId="30" xfId="64" applyFont="1" applyFill="1" applyBorder="1" applyAlignment="1">
      <alignment horizontal="right" vertical="center"/>
      <protection/>
    </xf>
    <xf numFmtId="3" fontId="21" fillId="0" borderId="0" xfId="64" applyFont="1" applyFill="1" applyAlignment="1">
      <alignment vertical="center"/>
      <protection/>
    </xf>
    <xf numFmtId="3" fontId="18" fillId="0" borderId="0" xfId="64" applyFont="1" applyFill="1" applyAlignment="1">
      <alignment vertical="center"/>
      <protection/>
    </xf>
    <xf numFmtId="3" fontId="18" fillId="0" borderId="31" xfId="64" applyFont="1" applyFill="1" applyBorder="1" applyAlignment="1">
      <alignment horizontal="center" vertical="center"/>
      <protection/>
    </xf>
    <xf numFmtId="3" fontId="18" fillId="0" borderId="32" xfId="64" applyFont="1" applyFill="1" applyBorder="1" applyAlignment="1">
      <alignment horizontal="center" vertical="center"/>
      <protection/>
    </xf>
    <xf numFmtId="3" fontId="25" fillId="0" borderId="33" xfId="64" applyFont="1" applyFill="1" applyBorder="1" applyAlignment="1">
      <alignment vertical="center"/>
      <protection/>
    </xf>
    <xf numFmtId="41" fontId="25" fillId="0" borderId="31" xfId="64" applyNumberFormat="1" applyFont="1" applyFill="1" applyBorder="1" applyAlignment="1">
      <alignment vertical="center"/>
      <protection/>
    </xf>
    <xf numFmtId="41" fontId="25" fillId="0" borderId="34" xfId="64" applyNumberFormat="1" applyFont="1" applyFill="1" applyBorder="1" applyAlignment="1">
      <alignment vertical="center"/>
      <protection/>
    </xf>
    <xf numFmtId="3" fontId="25" fillId="0" borderId="35" xfId="64" applyFont="1" applyFill="1" applyBorder="1" applyAlignment="1">
      <alignment vertical="center"/>
      <protection/>
    </xf>
    <xf numFmtId="3" fontId="25" fillId="0" borderId="0" xfId="64" applyFont="1" applyFill="1" applyAlignment="1">
      <alignment vertical="center"/>
      <protection/>
    </xf>
    <xf numFmtId="3" fontId="18" fillId="0" borderId="13" xfId="64" applyFont="1" applyFill="1" applyBorder="1" applyAlignment="1">
      <alignment horizontal="center" vertical="center"/>
      <protection/>
    </xf>
    <xf numFmtId="41" fontId="25" fillId="0" borderId="36" xfId="64" applyNumberFormat="1" applyFont="1" applyFill="1" applyBorder="1" applyAlignment="1">
      <alignment vertical="center"/>
      <protection/>
    </xf>
    <xf numFmtId="41" fontId="25" fillId="0" borderId="0" xfId="64" applyNumberFormat="1" applyFont="1" applyFill="1" applyBorder="1" applyAlignment="1">
      <alignment vertical="center"/>
      <protection/>
    </xf>
    <xf numFmtId="3" fontId="18" fillId="0" borderId="13" xfId="64" applyFont="1" applyFill="1" applyBorder="1" applyAlignment="1">
      <alignment horizontal="right" vertical="center"/>
      <protection/>
    </xf>
    <xf numFmtId="41" fontId="25" fillId="0" borderId="13" xfId="64" applyNumberFormat="1" applyFont="1" applyFill="1" applyBorder="1" applyAlignment="1">
      <alignment vertical="center"/>
      <protection/>
    </xf>
    <xf numFmtId="3" fontId="18" fillId="0" borderId="16" xfId="64" applyFont="1" applyFill="1" applyBorder="1" applyAlignment="1">
      <alignment horizontal="right" vertical="center"/>
      <protection/>
    </xf>
    <xf numFmtId="3" fontId="25" fillId="0" borderId="0" xfId="64" applyFont="1" applyFill="1" applyAlignment="1">
      <alignment horizontal="center" vertical="center"/>
      <protection/>
    </xf>
    <xf numFmtId="3" fontId="0" fillId="0" borderId="13" xfId="64" applyFont="1" applyFill="1" applyBorder="1" applyAlignment="1">
      <alignment horizontal="right" vertical="center"/>
      <protection/>
    </xf>
    <xf numFmtId="3" fontId="0" fillId="0" borderId="16" xfId="64" applyFont="1" applyFill="1" applyBorder="1" applyAlignment="1">
      <alignment horizontal="right" vertical="center"/>
      <protection/>
    </xf>
    <xf numFmtId="41" fontId="25" fillId="0" borderId="0" xfId="63" applyNumberFormat="1" applyFont="1" applyAlignment="1">
      <alignment vertical="center" shrinkToFit="1"/>
      <protection/>
    </xf>
    <xf numFmtId="3" fontId="26" fillId="0" borderId="13" xfId="64" applyFont="1" applyFill="1" applyBorder="1" applyAlignment="1">
      <alignment horizontal="right" vertical="center"/>
      <protection/>
    </xf>
    <xf numFmtId="41" fontId="27" fillId="0" borderId="36" xfId="64" applyNumberFormat="1" applyFont="1" applyFill="1" applyBorder="1" applyAlignment="1">
      <alignment vertical="center"/>
      <protection/>
    </xf>
    <xf numFmtId="41" fontId="27" fillId="0" borderId="0" xfId="63" applyNumberFormat="1" applyFont="1" applyAlignment="1">
      <alignment vertical="center" shrinkToFit="1"/>
      <protection/>
    </xf>
    <xf numFmtId="3" fontId="26" fillId="0" borderId="16" xfId="64" applyFont="1" applyFill="1" applyBorder="1" applyAlignment="1">
      <alignment horizontal="right" vertical="center"/>
      <protection/>
    </xf>
    <xf numFmtId="3" fontId="28" fillId="0" borderId="0" xfId="64" applyFont="1" applyFill="1" applyAlignment="1">
      <alignment vertical="center"/>
      <protection/>
    </xf>
    <xf numFmtId="3" fontId="21" fillId="0" borderId="13" xfId="64" applyFont="1" applyFill="1" applyBorder="1" applyAlignment="1">
      <alignment vertical="center"/>
      <protection/>
    </xf>
    <xf numFmtId="41" fontId="21" fillId="0" borderId="36" xfId="64" applyNumberFormat="1" applyFont="1" applyFill="1" applyBorder="1" applyAlignment="1">
      <alignment vertical="center"/>
      <protection/>
    </xf>
    <xf numFmtId="41" fontId="21" fillId="0" borderId="0" xfId="64" applyNumberFormat="1" applyFont="1" applyFill="1" applyBorder="1" applyAlignment="1">
      <alignment vertical="center"/>
      <protection/>
    </xf>
    <xf numFmtId="3" fontId="21" fillId="0" borderId="32" xfId="64" applyFont="1" applyFill="1" applyBorder="1" applyAlignment="1">
      <alignment vertical="center"/>
      <protection/>
    </xf>
    <xf numFmtId="3" fontId="26" fillId="13" borderId="13" xfId="64" applyFont="1" applyFill="1" applyBorder="1" applyAlignment="1">
      <alignment vertical="center"/>
      <protection/>
    </xf>
    <xf numFmtId="41" fontId="10" fillId="13" borderId="36" xfId="64" applyNumberFormat="1" applyFont="1" applyFill="1" applyBorder="1" applyAlignment="1">
      <alignment vertical="center"/>
      <protection/>
    </xf>
    <xf numFmtId="41" fontId="10" fillId="13" borderId="0" xfId="62" applyNumberFormat="1" applyFont="1" applyFill="1" applyAlignment="1">
      <alignment vertical="center" shrinkToFit="1"/>
      <protection/>
    </xf>
    <xf numFmtId="3" fontId="26" fillId="13" borderId="32" xfId="64" applyFont="1" applyFill="1" applyBorder="1" applyAlignment="1">
      <alignment vertical="center"/>
      <protection/>
    </xf>
    <xf numFmtId="3" fontId="26" fillId="0" borderId="13" xfId="64" applyFont="1" applyFill="1" applyBorder="1" applyAlignment="1">
      <alignment vertical="center"/>
      <protection/>
    </xf>
    <xf numFmtId="41" fontId="10" fillId="0" borderId="36" xfId="64" applyNumberFormat="1" applyFont="1" applyFill="1" applyBorder="1" applyAlignment="1">
      <alignment vertical="center"/>
      <protection/>
    </xf>
    <xf numFmtId="41" fontId="10" fillId="0" borderId="0" xfId="62" applyNumberFormat="1" applyFont="1" applyAlignment="1">
      <alignment vertical="center" shrinkToFit="1"/>
      <protection/>
    </xf>
    <xf numFmtId="3" fontId="26" fillId="0" borderId="32" xfId="64" applyFont="1" applyFill="1" applyBorder="1" applyAlignment="1">
      <alignment vertical="center"/>
      <protection/>
    </xf>
    <xf numFmtId="3" fontId="18" fillId="0" borderId="13" xfId="64" applyFont="1" applyFill="1" applyBorder="1" applyAlignment="1">
      <alignment vertical="center"/>
      <protection/>
    </xf>
    <xf numFmtId="41" fontId="3" fillId="0" borderId="36" xfId="64" applyNumberFormat="1" applyFont="1" applyFill="1" applyBorder="1" applyAlignment="1">
      <alignment vertical="center"/>
      <protection/>
    </xf>
    <xf numFmtId="41" fontId="3" fillId="0" borderId="0" xfId="62" applyNumberFormat="1" applyFont="1" applyAlignment="1">
      <alignment vertical="center" shrinkToFit="1"/>
      <protection/>
    </xf>
    <xf numFmtId="3" fontId="0" fillId="0" borderId="32" xfId="64" applyFont="1" applyFill="1" applyBorder="1" applyAlignment="1">
      <alignment horizontal="center" vertical="center"/>
      <protection/>
    </xf>
    <xf numFmtId="41" fontId="3" fillId="0" borderId="0" xfId="63" applyNumberFormat="1" applyFont="1" applyAlignment="1">
      <alignment vertical="center" shrinkToFit="1"/>
      <protection/>
    </xf>
    <xf numFmtId="41" fontId="3" fillId="0" borderId="0" xfId="64" applyNumberFormat="1" applyFont="1" applyFill="1" applyBorder="1" applyAlignment="1">
      <alignment vertical="center"/>
      <protection/>
    </xf>
    <xf numFmtId="3" fontId="0" fillId="0" borderId="13" xfId="64" applyFont="1" applyFill="1" applyBorder="1" applyAlignment="1">
      <alignment vertical="center"/>
      <protection/>
    </xf>
    <xf numFmtId="41" fontId="10" fillId="13" borderId="0" xfId="63" applyNumberFormat="1" applyFont="1" applyFill="1" applyAlignment="1">
      <alignment vertical="center" shrinkToFit="1"/>
      <protection/>
    </xf>
    <xf numFmtId="3" fontId="0" fillId="0" borderId="13" xfId="64" applyFont="1" applyFill="1" applyBorder="1" applyAlignment="1">
      <alignment horizontal="center" vertical="center"/>
      <protection/>
    </xf>
    <xf numFmtId="3" fontId="0" fillId="0" borderId="16" xfId="64" applyFont="1" applyFill="1" applyBorder="1" applyAlignment="1">
      <alignment horizontal="center" vertical="center"/>
      <protection/>
    </xf>
    <xf numFmtId="41" fontId="3" fillId="0" borderId="13" xfId="64" applyNumberFormat="1" applyFont="1" applyFill="1" applyBorder="1" applyAlignment="1">
      <alignment vertical="center"/>
      <protection/>
    </xf>
    <xf numFmtId="41" fontId="3" fillId="0" borderId="0" xfId="64" applyNumberFormat="1" applyFont="1" applyFill="1" applyAlignment="1">
      <alignment vertical="center"/>
      <protection/>
    </xf>
    <xf numFmtId="3" fontId="0" fillId="0" borderId="13" xfId="64" applyFont="1" applyFill="1" applyBorder="1" applyAlignment="1">
      <alignment horizontal="left" vertical="center"/>
      <protection/>
    </xf>
    <xf numFmtId="3" fontId="13" fillId="0" borderId="13" xfId="64" applyFont="1" applyFill="1" applyBorder="1" applyAlignment="1">
      <alignment horizontal="right" vertical="center" wrapText="1"/>
      <protection/>
    </xf>
    <xf numFmtId="3" fontId="13" fillId="0" borderId="32" xfId="64" applyFont="1" applyFill="1" applyBorder="1" applyAlignment="1">
      <alignment horizontal="center" vertical="center" wrapText="1"/>
      <protection/>
    </xf>
    <xf numFmtId="3" fontId="13" fillId="0" borderId="32" xfId="64" applyFont="1" applyFill="1" applyBorder="1" applyAlignment="1">
      <alignment horizontal="center" vertical="center"/>
      <protection/>
    </xf>
    <xf numFmtId="3" fontId="18" fillId="0" borderId="13" xfId="64" applyFont="1" applyFill="1" applyBorder="1" applyAlignment="1">
      <alignment horizontal="left" vertical="center"/>
      <protection/>
    </xf>
    <xf numFmtId="3" fontId="30" fillId="0" borderId="13" xfId="64" applyFont="1" applyFill="1" applyBorder="1" applyAlignment="1">
      <alignment horizontal="right" vertical="center"/>
      <protection/>
    </xf>
    <xf numFmtId="3" fontId="30" fillId="0" borderId="32" xfId="64" applyFont="1" applyFill="1" applyBorder="1" applyAlignment="1">
      <alignment horizontal="center" vertical="center"/>
      <protection/>
    </xf>
    <xf numFmtId="41" fontId="5" fillId="0" borderId="36" xfId="64" applyNumberFormat="1" applyFont="1" applyFill="1" applyBorder="1" applyAlignment="1">
      <alignment vertical="center"/>
      <protection/>
    </xf>
    <xf numFmtId="0" fontId="21" fillId="0" borderId="13" xfId="64" applyNumberFormat="1" applyFont="1" applyFill="1" applyBorder="1" applyAlignment="1">
      <alignment vertical="center"/>
      <protection/>
    </xf>
    <xf numFmtId="0" fontId="21" fillId="0" borderId="37" xfId="64" applyNumberFormat="1" applyFont="1" applyFill="1" applyBorder="1" applyAlignment="1">
      <alignment vertical="center"/>
      <protection/>
    </xf>
    <xf numFmtId="3" fontId="21" fillId="0" borderId="34" xfId="64" applyFont="1" applyFill="1" applyBorder="1" applyAlignment="1">
      <alignment vertical="center"/>
      <protection/>
    </xf>
    <xf numFmtId="176" fontId="3" fillId="0" borderId="0" xfId="51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51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vertical="center"/>
    </xf>
    <xf numFmtId="176" fontId="10" fillId="13" borderId="0" xfId="0" applyNumberFormat="1" applyFont="1" applyFill="1" applyAlignment="1">
      <alignment vertical="center" shrinkToFit="1"/>
    </xf>
    <xf numFmtId="176" fontId="10" fillId="13" borderId="0" xfId="51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 shrinkToFit="1"/>
    </xf>
    <xf numFmtId="0" fontId="16" fillId="0" borderId="16" xfId="0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 shrinkToFit="1"/>
    </xf>
    <xf numFmtId="176" fontId="10" fillId="0" borderId="0" xfId="51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2"/>
    </xf>
    <xf numFmtId="0" fontId="8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176" fontId="4" fillId="0" borderId="25" xfId="51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76" fontId="3" fillId="0" borderId="25" xfId="51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indent="2"/>
    </xf>
    <xf numFmtId="0" fontId="7" fillId="34" borderId="25" xfId="0" applyFont="1" applyFill="1" applyBorder="1" applyAlignment="1">
      <alignment vertical="center" shrinkToFit="1"/>
    </xf>
    <xf numFmtId="176" fontId="3" fillId="35" borderId="0" xfId="51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2"/>
    </xf>
    <xf numFmtId="0" fontId="3" fillId="0" borderId="13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16" fillId="0" borderId="13" xfId="0" applyNumberFormat="1" applyFont="1" applyBorder="1" applyAlignment="1">
      <alignment horizontal="center" vertical="center"/>
    </xf>
    <xf numFmtId="176" fontId="10" fillId="0" borderId="13" xfId="51" applyNumberFormat="1" applyFont="1" applyBorder="1" applyAlignment="1">
      <alignment vertical="center"/>
    </xf>
    <xf numFmtId="176" fontId="10" fillId="0" borderId="0" xfId="51" applyNumberFormat="1" applyFont="1" applyBorder="1" applyAlignment="1">
      <alignment vertical="center"/>
    </xf>
    <xf numFmtId="176" fontId="16" fillId="0" borderId="16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176" fontId="3" fillId="0" borderId="13" xfId="51" applyNumberFormat="1" applyFont="1" applyBorder="1" applyAlignment="1">
      <alignment vertical="center"/>
    </xf>
    <xf numFmtId="176" fontId="3" fillId="0" borderId="0" xfId="51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32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 wrapText="1"/>
    </xf>
    <xf numFmtId="0" fontId="1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78" fontId="3" fillId="0" borderId="0" xfId="51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6" fontId="3" fillId="0" borderId="0" xfId="51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vertical="center"/>
    </xf>
    <xf numFmtId="179" fontId="3" fillId="0" borderId="0" xfId="51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179" fontId="4" fillId="0" borderId="0" xfId="0" applyNumberFormat="1" applyFont="1" applyFill="1" applyAlignment="1">
      <alignment vertical="center" shrinkToFit="1"/>
    </xf>
    <xf numFmtId="179" fontId="4" fillId="0" borderId="19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vertical="center" shrinkToFit="1"/>
    </xf>
    <xf numFmtId="179" fontId="3" fillId="0" borderId="19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179" fontId="10" fillId="13" borderId="0" xfId="0" applyNumberFormat="1" applyFont="1" applyFill="1" applyAlignment="1">
      <alignment vertical="center" shrinkToFit="1"/>
    </xf>
    <xf numFmtId="179" fontId="10" fillId="13" borderId="19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176" fontId="3" fillId="0" borderId="11" xfId="51" applyNumberFormat="1" applyFont="1" applyFill="1" applyBorder="1" applyAlignment="1">
      <alignment vertical="center"/>
    </xf>
    <xf numFmtId="176" fontId="3" fillId="0" borderId="10" xfId="51" applyNumberFormat="1" applyFont="1" applyFill="1" applyBorder="1" applyAlignment="1">
      <alignment vertical="center"/>
    </xf>
    <xf numFmtId="178" fontId="3" fillId="0" borderId="10" xfId="51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3" fillId="0" borderId="2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 shrinkToFit="1"/>
    </xf>
    <xf numFmtId="41" fontId="3" fillId="0" borderId="0" xfId="51" applyNumberFormat="1" applyFont="1" applyFill="1" applyBorder="1" applyAlignment="1">
      <alignment vertical="center"/>
    </xf>
    <xf numFmtId="41" fontId="10" fillId="13" borderId="0" xfId="0" applyNumberFormat="1" applyFont="1" applyFill="1" applyAlignment="1">
      <alignment vertical="center" shrinkToFit="1"/>
    </xf>
    <xf numFmtId="41" fontId="3" fillId="0" borderId="0" xfId="62" applyNumberFormat="1" applyFont="1" applyFill="1" applyAlignment="1">
      <alignment vertical="center" shrinkToFit="1"/>
      <protection/>
    </xf>
    <xf numFmtId="177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3" fillId="0" borderId="0" xfId="62" applyNumberFormat="1" applyFont="1" applyFill="1">
      <alignment vertical="center"/>
      <protection/>
    </xf>
    <xf numFmtId="0" fontId="8" fillId="0" borderId="20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80" fontId="4" fillId="0" borderId="0" xfId="0" applyNumberFormat="1" applyFont="1" applyAlignment="1">
      <alignment vertical="center" shrinkToFit="1"/>
    </xf>
    <xf numFmtId="181" fontId="4" fillId="0" borderId="0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0" fontId="9" fillId="0" borderId="13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/>
    </xf>
    <xf numFmtId="0" fontId="8" fillId="0" borderId="19" xfId="0" applyFont="1" applyBorder="1" applyAlignment="1">
      <alignment horizontal="distributed" vertical="center"/>
    </xf>
    <xf numFmtId="180" fontId="3" fillId="0" borderId="0" xfId="0" applyNumberFormat="1" applyFont="1" applyAlignment="1">
      <alignment vertical="center" shrinkToFit="1"/>
    </xf>
    <xf numFmtId="181" fontId="3" fillId="0" borderId="0" xfId="0" applyNumberFormat="1" applyFont="1" applyBorder="1" applyAlignment="1">
      <alignment/>
    </xf>
    <xf numFmtId="181" fontId="3" fillId="0" borderId="1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8" fillId="0" borderId="39" xfId="0" applyFont="1" applyBorder="1" applyAlignment="1">
      <alignment horizontal="distributed" vertical="center"/>
    </xf>
    <xf numFmtId="180" fontId="3" fillId="0" borderId="40" xfId="0" applyNumberFormat="1" applyFont="1" applyBorder="1" applyAlignment="1">
      <alignment vertical="center" shrinkToFit="1"/>
    </xf>
    <xf numFmtId="181" fontId="3" fillId="0" borderId="40" xfId="0" applyNumberFormat="1" applyFont="1" applyBorder="1" applyAlignment="1">
      <alignment/>
    </xf>
    <xf numFmtId="181" fontId="3" fillId="0" borderId="3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8" fillId="0" borderId="20" xfId="0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vertical="center" shrinkToFit="1"/>
    </xf>
    <xf numFmtId="180" fontId="3" fillId="0" borderId="10" xfId="0" applyNumberFormat="1" applyFont="1" applyBorder="1" applyAlignment="1">
      <alignment vertical="center" shrinkToFit="1"/>
    </xf>
    <xf numFmtId="181" fontId="3" fillId="0" borderId="10" xfId="0" applyNumberFormat="1" applyFont="1" applyBorder="1" applyAlignment="1">
      <alignment/>
    </xf>
    <xf numFmtId="181" fontId="3" fillId="0" borderId="20" xfId="0" applyNumberFormat="1" applyFont="1" applyBorder="1" applyAlignment="1">
      <alignment/>
    </xf>
    <xf numFmtId="0" fontId="37" fillId="0" borderId="27" xfId="0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3" fillId="0" borderId="16" xfId="0" applyFont="1" applyFill="1" applyBorder="1" applyAlignment="1">
      <alignment horizontal="center" vertical="center" wrapText="1"/>
    </xf>
    <xf numFmtId="41" fontId="10" fillId="0" borderId="0" xfId="62" applyNumberFormat="1" applyFont="1" applyFill="1" applyAlignment="1">
      <alignment vertical="center" shrinkToFit="1"/>
      <protection/>
    </xf>
    <xf numFmtId="41" fontId="3" fillId="0" borderId="0" xfId="63" applyNumberFormat="1" applyFont="1" applyFill="1" applyAlignment="1">
      <alignment vertical="center" shrinkToFit="1"/>
      <protection/>
    </xf>
    <xf numFmtId="3" fontId="26" fillId="0" borderId="16" xfId="64" applyFont="1" applyFill="1" applyBorder="1" applyAlignment="1">
      <alignment vertical="center"/>
      <protection/>
    </xf>
    <xf numFmtId="41" fontId="10" fillId="0" borderId="0" xfId="64" applyNumberFormat="1" applyFont="1" applyFill="1" applyBorder="1" applyAlignment="1">
      <alignment vertical="center"/>
      <protection/>
    </xf>
    <xf numFmtId="41" fontId="10" fillId="0" borderId="0" xfId="63" applyNumberFormat="1" applyFont="1" applyFill="1" applyAlignment="1">
      <alignment vertical="center" shrinkToFit="1"/>
      <protection/>
    </xf>
    <xf numFmtId="3" fontId="29" fillId="0" borderId="16" xfId="64" applyFont="1" applyFill="1" applyBorder="1" applyAlignment="1">
      <alignment vertical="center"/>
      <protection/>
    </xf>
    <xf numFmtId="3" fontId="29" fillId="0" borderId="32" xfId="64" applyFont="1" applyFill="1" applyBorder="1" applyAlignment="1">
      <alignment horizontal="center" vertical="center"/>
      <protection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12" fillId="0" borderId="0" xfId="64" applyFont="1" applyFill="1" applyAlignment="1">
      <alignment horizontal="center" vertical="center"/>
      <protection/>
    </xf>
    <xf numFmtId="3" fontId="18" fillId="0" borderId="41" xfId="64" applyFont="1" applyFill="1" applyBorder="1" applyAlignment="1">
      <alignment horizontal="center" vertical="center"/>
      <protection/>
    </xf>
    <xf numFmtId="3" fontId="18" fillId="0" borderId="42" xfId="64" applyFont="1" applyFill="1" applyBorder="1" applyAlignment="1">
      <alignment horizontal="center" vertical="center"/>
      <protection/>
    </xf>
    <xf numFmtId="3" fontId="0" fillId="0" borderId="43" xfId="64" applyFont="1" applyFill="1" applyBorder="1" applyAlignment="1">
      <alignment horizontal="center" vertical="center" wrapText="1"/>
      <protection/>
    </xf>
    <xf numFmtId="3" fontId="18" fillId="0" borderId="43" xfId="64" applyFont="1" applyFill="1" applyBorder="1" applyAlignment="1">
      <alignment horizontal="center" vertical="center"/>
      <protection/>
    </xf>
    <xf numFmtId="3" fontId="18" fillId="0" borderId="44" xfId="64" applyFont="1" applyFill="1" applyBorder="1" applyAlignment="1">
      <alignment horizontal="center" vertical="center"/>
      <protection/>
    </xf>
    <xf numFmtId="3" fontId="0" fillId="0" borderId="45" xfId="64" applyFont="1" applyFill="1" applyBorder="1" applyAlignment="1">
      <alignment horizontal="center" vertical="center"/>
      <protection/>
    </xf>
    <xf numFmtId="3" fontId="0" fillId="0" borderId="46" xfId="64" applyFont="1" applyFill="1" applyBorder="1" applyAlignment="1">
      <alignment horizontal="center" vertical="center"/>
      <protection/>
    </xf>
    <xf numFmtId="3" fontId="0" fillId="0" borderId="47" xfId="64" applyFont="1" applyFill="1" applyBorder="1" applyAlignment="1">
      <alignment horizontal="center" vertical="center"/>
      <protection/>
    </xf>
    <xf numFmtId="3" fontId="0" fillId="0" borderId="48" xfId="64" applyFont="1" applyFill="1" applyBorder="1" applyAlignment="1">
      <alignment horizontal="center" vertical="center"/>
      <protection/>
    </xf>
    <xf numFmtId="3" fontId="18" fillId="0" borderId="30" xfId="64" applyFont="1" applyFill="1" applyBorder="1" applyAlignment="1">
      <alignment horizontal="center" vertical="center"/>
      <protection/>
    </xf>
    <xf numFmtId="3" fontId="18" fillId="0" borderId="49" xfId="64" applyFont="1" applyFill="1" applyBorder="1" applyAlignment="1">
      <alignment horizontal="center" vertical="center"/>
      <protection/>
    </xf>
    <xf numFmtId="3" fontId="18" fillId="0" borderId="35" xfId="64" applyFont="1" applyFill="1" applyBorder="1" applyAlignment="1">
      <alignment horizontal="center" vertical="center"/>
      <protection/>
    </xf>
    <xf numFmtId="3" fontId="18" fillId="0" borderId="32" xfId="64" applyFont="1" applyFill="1" applyBorder="1" applyAlignment="1">
      <alignment horizontal="center" vertical="center"/>
      <protection/>
    </xf>
    <xf numFmtId="3" fontId="18" fillId="0" borderId="37" xfId="64" applyFont="1" applyFill="1" applyBorder="1" applyAlignment="1">
      <alignment horizontal="center" vertical="center"/>
      <protection/>
    </xf>
    <xf numFmtId="3" fontId="18" fillId="0" borderId="31" xfId="64" applyFont="1" applyFill="1" applyBorder="1" applyAlignment="1">
      <alignment horizontal="center" vertical="center"/>
      <protection/>
    </xf>
    <xf numFmtId="3" fontId="18" fillId="0" borderId="34" xfId="64" applyFont="1" applyFill="1" applyBorder="1" applyAlignment="1">
      <alignment horizontal="center" vertical="center"/>
      <protection/>
    </xf>
    <xf numFmtId="3" fontId="18" fillId="0" borderId="50" xfId="64" applyFont="1" applyFill="1" applyBorder="1" applyAlignment="1">
      <alignment horizontal="center" vertical="center"/>
      <protection/>
    </xf>
    <xf numFmtId="3" fontId="18" fillId="0" borderId="48" xfId="64" applyFont="1" applyFill="1" applyBorder="1" applyAlignment="1">
      <alignment horizontal="center" vertical="center"/>
      <protection/>
    </xf>
    <xf numFmtId="3" fontId="23" fillId="0" borderId="31" xfId="64" applyFont="1" applyFill="1" applyBorder="1" applyAlignment="1">
      <alignment horizontal="center"/>
      <protection/>
    </xf>
    <xf numFmtId="0" fontId="24" fillId="0" borderId="34" xfId="63" applyNumberFormat="1" applyFont="1" applyFill="1" applyBorder="1" applyAlignment="1" applyProtection="1">
      <alignment horizontal="center"/>
      <protection locked="0"/>
    </xf>
    <xf numFmtId="0" fontId="24" fillId="0" borderId="50" xfId="63" applyNumberFormat="1" applyFont="1" applyFill="1" applyBorder="1" applyAlignment="1" applyProtection="1">
      <alignment horizontal="center"/>
      <protection locked="0"/>
    </xf>
    <xf numFmtId="3" fontId="23" fillId="0" borderId="31" xfId="64" applyFont="1" applyFill="1" applyBorder="1" applyAlignment="1">
      <alignment horizontal="center" vertical="center"/>
      <protection/>
    </xf>
    <xf numFmtId="3" fontId="23" fillId="0" borderId="34" xfId="64" applyFont="1" applyFill="1" applyBorder="1" applyAlignment="1">
      <alignment horizontal="center" vertical="center"/>
      <protection/>
    </xf>
    <xf numFmtId="3" fontId="23" fillId="0" borderId="50" xfId="64" applyFont="1" applyFill="1" applyBorder="1" applyAlignment="1">
      <alignment horizontal="center" vertical="center"/>
      <protection/>
    </xf>
    <xf numFmtId="0" fontId="24" fillId="0" borderId="34" xfId="63" applyNumberFormat="1" applyFont="1" applyFill="1" applyBorder="1" applyAlignment="1" applyProtection="1">
      <alignment horizontal="center" vertical="center"/>
      <protection locked="0"/>
    </xf>
    <xf numFmtId="0" fontId="24" fillId="0" borderId="50" xfId="63" applyNumberFormat="1" applyFont="1" applyFill="1" applyBorder="1" applyAlignment="1" applyProtection="1">
      <alignment horizontal="center" vertical="center"/>
      <protection locked="0"/>
    </xf>
    <xf numFmtId="0" fontId="24" fillId="0" borderId="48" xfId="63" applyNumberFormat="1" applyFont="1" applyFill="1" applyBorder="1" applyAlignment="1" applyProtection="1">
      <alignment horizontal="center" vertical="center"/>
      <protection locked="0"/>
    </xf>
    <xf numFmtId="0" fontId="24" fillId="0" borderId="30" xfId="63" applyNumberFormat="1" applyFont="1" applyFill="1" applyBorder="1" applyAlignment="1" applyProtection="1">
      <alignment horizontal="center" vertical="center"/>
      <protection locked="0"/>
    </xf>
    <xf numFmtId="0" fontId="24" fillId="0" borderId="49" xfId="63" applyNumberFormat="1" applyFont="1" applyFill="1" applyBorder="1" applyAlignment="1" applyProtection="1">
      <alignment horizontal="center" vertical="center"/>
      <protection locked="0"/>
    </xf>
    <xf numFmtId="3" fontId="23" fillId="0" borderId="48" xfId="64" applyFont="1" applyFill="1" applyBorder="1" applyAlignment="1">
      <alignment horizontal="center" vertical="top"/>
      <protection/>
    </xf>
    <xf numFmtId="0" fontId="24" fillId="0" borderId="30" xfId="63" applyNumberFormat="1" applyFont="1" applyFill="1" applyBorder="1" applyAlignment="1" applyProtection="1">
      <alignment horizontal="center" vertical="top"/>
      <protection locked="0"/>
    </xf>
    <xf numFmtId="0" fontId="24" fillId="0" borderId="49" xfId="63" applyNumberFormat="1" applyFont="1" applyFill="1" applyBorder="1" applyAlignment="1" applyProtection="1">
      <alignment horizontal="center" vertical="top"/>
      <protection locked="0"/>
    </xf>
    <xf numFmtId="3" fontId="23" fillId="0" borderId="48" xfId="64" applyFont="1" applyFill="1" applyBorder="1" applyAlignment="1">
      <alignment horizontal="center" vertical="center"/>
      <protection/>
    </xf>
    <xf numFmtId="3" fontId="23" fillId="0" borderId="30" xfId="64" applyFont="1" applyFill="1" applyBorder="1" applyAlignment="1">
      <alignment horizontal="center" vertical="center"/>
      <protection/>
    </xf>
    <xf numFmtId="3" fontId="23" fillId="0" borderId="49" xfId="64" applyFont="1" applyFill="1" applyBorder="1" applyAlignment="1">
      <alignment horizontal="center" vertical="center"/>
      <protection/>
    </xf>
    <xf numFmtId="176" fontId="8" fillId="0" borderId="1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9" fillId="0" borderId="12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33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179" fontId="4" fillId="13" borderId="0" xfId="0" applyNumberFormat="1" applyFont="1" applyFill="1" applyAlignment="1">
      <alignment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３．５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6" width="6.75390625" style="1" bestFit="1" customWidth="1"/>
    <col min="7" max="7" width="9.50390625" style="1" hidden="1" customWidth="1"/>
    <col min="8" max="8" width="6.75390625" style="1" bestFit="1" customWidth="1"/>
    <col min="9" max="9" width="8.50390625" style="1" bestFit="1" customWidth="1"/>
    <col min="10" max="12" width="6.75390625" style="1" bestFit="1" customWidth="1"/>
    <col min="13" max="13" width="6.875" style="1" customWidth="1"/>
    <col min="14" max="17" width="6.75390625" style="1" bestFit="1" customWidth="1"/>
    <col min="18" max="18" width="8.50390625" style="1" bestFit="1" customWidth="1"/>
    <col min="19" max="19" width="10.50390625" style="1" bestFit="1" customWidth="1"/>
    <col min="20" max="16384" width="9.00390625" style="1" customWidth="1"/>
  </cols>
  <sheetData>
    <row r="1" spans="1:18" s="68" customFormat="1" ht="15.75" customHeight="1">
      <c r="A1" s="122" t="s">
        <v>13</v>
      </c>
      <c r="C1" s="405" t="s">
        <v>96</v>
      </c>
      <c r="D1" s="405"/>
      <c r="E1" s="405"/>
      <c r="F1" s="405"/>
      <c r="G1" s="405"/>
      <c r="H1" s="405"/>
      <c r="I1" s="67"/>
      <c r="J1" s="69"/>
      <c r="K1" s="69"/>
      <c r="M1" s="123" t="s">
        <v>95</v>
      </c>
      <c r="N1" s="69"/>
      <c r="O1" s="69"/>
      <c r="P1" s="69"/>
      <c r="Q1" s="69"/>
      <c r="R1" s="69"/>
    </row>
    <row r="2" spans="1:19" s="3" customFormat="1" ht="13.5">
      <c r="A2" s="2"/>
      <c r="H2" s="2"/>
      <c r="I2" s="2"/>
      <c r="S2" s="71" t="s">
        <v>30</v>
      </c>
    </row>
    <row r="3" spans="1:19" s="64" customFormat="1" ht="13.5" customHeight="1">
      <c r="A3" s="402" t="s">
        <v>0</v>
      </c>
      <c r="B3" s="408" t="s">
        <v>70</v>
      </c>
      <c r="C3" s="400"/>
      <c r="D3" s="400"/>
      <c r="E3" s="400"/>
      <c r="F3" s="400"/>
      <c r="G3" s="401"/>
      <c r="H3" s="408" t="s">
        <v>8</v>
      </c>
      <c r="I3" s="400"/>
      <c r="J3" s="400" t="s">
        <v>44</v>
      </c>
      <c r="K3" s="400"/>
      <c r="L3" s="400"/>
      <c r="M3" s="401"/>
      <c r="N3" s="102" t="s">
        <v>9</v>
      </c>
      <c r="O3" s="406" t="s">
        <v>73</v>
      </c>
      <c r="P3" s="407"/>
      <c r="Q3" s="408"/>
      <c r="R3" s="63" t="s">
        <v>45</v>
      </c>
      <c r="S3" s="402" t="s">
        <v>0</v>
      </c>
    </row>
    <row r="4" spans="1:19" s="64" customFormat="1" ht="13.5" customHeight="1">
      <c r="A4" s="403"/>
      <c r="B4" s="402" t="s">
        <v>1</v>
      </c>
      <c r="C4" s="408" t="s">
        <v>66</v>
      </c>
      <c r="D4" s="400"/>
      <c r="E4" s="400"/>
      <c r="F4" s="401"/>
      <c r="G4" s="63" t="s">
        <v>2</v>
      </c>
      <c r="H4" s="402" t="s">
        <v>1</v>
      </c>
      <c r="I4" s="65" t="s">
        <v>46</v>
      </c>
      <c r="J4" s="65"/>
      <c r="K4" s="65"/>
      <c r="L4" s="65" t="s">
        <v>25</v>
      </c>
      <c r="M4" s="63" t="s">
        <v>47</v>
      </c>
      <c r="N4" s="102" t="s">
        <v>48</v>
      </c>
      <c r="O4" s="406" t="s">
        <v>49</v>
      </c>
      <c r="P4" s="407"/>
      <c r="Q4" s="60" t="s">
        <v>3</v>
      </c>
      <c r="R4" s="63" t="s">
        <v>50</v>
      </c>
      <c r="S4" s="403"/>
    </row>
    <row r="5" spans="1:19" s="64" customFormat="1" ht="13.5" customHeight="1">
      <c r="A5" s="404"/>
      <c r="B5" s="404"/>
      <c r="C5" s="61" t="s">
        <v>51</v>
      </c>
      <c r="D5" s="63" t="s">
        <v>52</v>
      </c>
      <c r="E5" s="60" t="s">
        <v>4</v>
      </c>
      <c r="F5" s="63" t="s">
        <v>5</v>
      </c>
      <c r="G5" s="60" t="s">
        <v>53</v>
      </c>
      <c r="H5" s="404"/>
      <c r="I5" s="63" t="s">
        <v>6</v>
      </c>
      <c r="J5" s="63" t="s">
        <v>52</v>
      </c>
      <c r="K5" s="63" t="s">
        <v>4</v>
      </c>
      <c r="L5" s="63" t="s">
        <v>5</v>
      </c>
      <c r="M5" s="63" t="s">
        <v>53</v>
      </c>
      <c r="N5" s="102" t="s">
        <v>52</v>
      </c>
      <c r="O5" s="62" t="s">
        <v>52</v>
      </c>
      <c r="P5" s="63" t="s">
        <v>7</v>
      </c>
      <c r="Q5" s="60" t="s">
        <v>52</v>
      </c>
      <c r="R5" s="63" t="s">
        <v>7</v>
      </c>
      <c r="S5" s="404"/>
    </row>
    <row r="6" spans="1:19" s="4" customFormat="1" ht="9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9"/>
      <c r="Q6" s="9"/>
      <c r="R6" s="17"/>
      <c r="S6" s="35"/>
    </row>
    <row r="7" spans="1:19" s="4" customFormat="1" ht="14.25" customHeight="1" hidden="1">
      <c r="A7" s="45" t="s">
        <v>71</v>
      </c>
      <c r="B7" s="51">
        <v>31</v>
      </c>
      <c r="C7" s="52">
        <v>31</v>
      </c>
      <c r="D7" s="52">
        <v>27</v>
      </c>
      <c r="E7" s="52">
        <v>2</v>
      </c>
      <c r="F7" s="52">
        <v>2</v>
      </c>
      <c r="G7" s="52">
        <v>0</v>
      </c>
      <c r="H7" s="52">
        <v>24</v>
      </c>
      <c r="I7" s="52">
        <v>24</v>
      </c>
      <c r="J7" s="52">
        <v>20</v>
      </c>
      <c r="K7" s="52">
        <v>2</v>
      </c>
      <c r="L7" s="52">
        <v>2</v>
      </c>
      <c r="M7" s="52">
        <v>0</v>
      </c>
      <c r="N7" s="52">
        <v>7</v>
      </c>
      <c r="O7" s="53">
        <v>0</v>
      </c>
      <c r="P7" s="52">
        <v>2</v>
      </c>
      <c r="Q7" s="52">
        <v>1</v>
      </c>
      <c r="R7" s="54">
        <v>2</v>
      </c>
      <c r="S7" s="46" t="s">
        <v>71</v>
      </c>
    </row>
    <row r="8" spans="1:19" s="4" customFormat="1" ht="14.25" customHeight="1" hidden="1">
      <c r="A8" s="104" t="s">
        <v>72</v>
      </c>
      <c r="B8" s="51">
        <v>31</v>
      </c>
      <c r="C8" s="52">
        <v>31</v>
      </c>
      <c r="D8" s="52">
        <v>27</v>
      </c>
      <c r="E8" s="52">
        <v>2</v>
      </c>
      <c r="F8" s="52">
        <v>2</v>
      </c>
      <c r="G8" s="52">
        <v>0</v>
      </c>
      <c r="H8" s="52">
        <v>24</v>
      </c>
      <c r="I8" s="52">
        <v>24</v>
      </c>
      <c r="J8" s="52">
        <v>20</v>
      </c>
      <c r="K8" s="52">
        <v>2</v>
      </c>
      <c r="L8" s="52">
        <v>2</v>
      </c>
      <c r="M8" s="52">
        <v>0</v>
      </c>
      <c r="N8" s="52">
        <v>7</v>
      </c>
      <c r="O8" s="53">
        <v>0</v>
      </c>
      <c r="P8" s="52">
        <v>2</v>
      </c>
      <c r="Q8" s="52">
        <v>1</v>
      </c>
      <c r="R8" s="54">
        <v>2</v>
      </c>
      <c r="S8" s="55" t="s">
        <v>72</v>
      </c>
    </row>
    <row r="9" spans="1:19" s="4" customFormat="1" ht="14.25" customHeight="1" hidden="1">
      <c r="A9" s="104" t="s">
        <v>86</v>
      </c>
      <c r="B9" s="51">
        <v>31</v>
      </c>
      <c r="C9" s="52">
        <v>31</v>
      </c>
      <c r="D9" s="52">
        <v>27</v>
      </c>
      <c r="E9" s="52">
        <v>2</v>
      </c>
      <c r="F9" s="52">
        <v>2</v>
      </c>
      <c r="G9" s="52">
        <v>0</v>
      </c>
      <c r="H9" s="52">
        <v>24</v>
      </c>
      <c r="I9" s="52">
        <v>24</v>
      </c>
      <c r="J9" s="52">
        <v>20</v>
      </c>
      <c r="K9" s="52">
        <v>2</v>
      </c>
      <c r="L9" s="52">
        <v>2</v>
      </c>
      <c r="M9" s="52">
        <v>0</v>
      </c>
      <c r="N9" s="52">
        <v>7</v>
      </c>
      <c r="O9" s="53">
        <v>0</v>
      </c>
      <c r="P9" s="52">
        <v>2</v>
      </c>
      <c r="Q9" s="52">
        <v>1</v>
      </c>
      <c r="R9" s="54">
        <v>2</v>
      </c>
      <c r="S9" s="55" t="s">
        <v>86</v>
      </c>
    </row>
    <row r="10" spans="1:19" s="4" customFormat="1" ht="14.25" customHeight="1" hidden="1">
      <c r="A10" s="104" t="s">
        <v>84</v>
      </c>
      <c r="B10" s="51">
        <v>31</v>
      </c>
      <c r="C10" s="52">
        <v>31</v>
      </c>
      <c r="D10" s="52">
        <v>27</v>
      </c>
      <c r="E10" s="52">
        <v>2</v>
      </c>
      <c r="F10" s="52">
        <v>2</v>
      </c>
      <c r="G10" s="52">
        <v>0</v>
      </c>
      <c r="H10" s="52">
        <v>24</v>
      </c>
      <c r="I10" s="52">
        <v>24</v>
      </c>
      <c r="J10" s="52">
        <v>20</v>
      </c>
      <c r="K10" s="52">
        <v>2</v>
      </c>
      <c r="L10" s="52">
        <v>2</v>
      </c>
      <c r="M10" s="52">
        <v>0</v>
      </c>
      <c r="N10" s="52">
        <v>7</v>
      </c>
      <c r="O10" s="53">
        <v>0</v>
      </c>
      <c r="P10" s="52">
        <v>0</v>
      </c>
      <c r="Q10" s="52">
        <v>1</v>
      </c>
      <c r="R10" s="54">
        <v>2</v>
      </c>
      <c r="S10" s="55" t="s">
        <v>84</v>
      </c>
    </row>
    <row r="11" spans="1:19" s="4" customFormat="1" ht="14.25" customHeight="1">
      <c r="A11" s="104" t="s">
        <v>92</v>
      </c>
      <c r="B11" s="110">
        <v>32</v>
      </c>
      <c r="C11" s="111">
        <v>32</v>
      </c>
      <c r="D11" s="111">
        <v>28</v>
      </c>
      <c r="E11" s="111">
        <v>2</v>
      </c>
      <c r="F11" s="111">
        <v>2</v>
      </c>
      <c r="G11" s="111">
        <v>0</v>
      </c>
      <c r="H11" s="111">
        <v>24</v>
      </c>
      <c r="I11" s="111">
        <v>24</v>
      </c>
      <c r="J11" s="111">
        <v>20</v>
      </c>
      <c r="K11" s="111">
        <v>2</v>
      </c>
      <c r="L11" s="111">
        <v>2</v>
      </c>
      <c r="M11" s="111">
        <v>0</v>
      </c>
      <c r="N11" s="111">
        <v>8</v>
      </c>
      <c r="O11" s="112">
        <v>0</v>
      </c>
      <c r="P11" s="111">
        <v>0</v>
      </c>
      <c r="Q11" s="111">
        <v>1</v>
      </c>
      <c r="R11" s="113">
        <v>2</v>
      </c>
      <c r="S11" s="55" t="s">
        <v>92</v>
      </c>
    </row>
    <row r="12" spans="1:19" s="5" customFormat="1" ht="14.25" customHeight="1">
      <c r="A12" s="104" t="s">
        <v>85</v>
      </c>
      <c r="B12" s="110">
        <v>32</v>
      </c>
      <c r="C12" s="114">
        <v>32</v>
      </c>
      <c r="D12" s="114">
        <v>28</v>
      </c>
      <c r="E12" s="114">
        <v>2</v>
      </c>
      <c r="F12" s="114">
        <v>2</v>
      </c>
      <c r="G12" s="111">
        <v>0</v>
      </c>
      <c r="H12" s="111">
        <v>24</v>
      </c>
      <c r="I12" s="114">
        <v>24</v>
      </c>
      <c r="J12" s="114">
        <v>20</v>
      </c>
      <c r="K12" s="114">
        <v>2</v>
      </c>
      <c r="L12" s="114">
        <v>2</v>
      </c>
      <c r="M12" s="111">
        <v>0</v>
      </c>
      <c r="N12" s="111">
        <v>8</v>
      </c>
      <c r="O12" s="112">
        <v>0</v>
      </c>
      <c r="P12" s="111">
        <v>0</v>
      </c>
      <c r="Q12" s="111">
        <v>1</v>
      </c>
      <c r="R12" s="115">
        <v>3</v>
      </c>
      <c r="S12" s="55" t="s">
        <v>85</v>
      </c>
    </row>
    <row r="13" spans="1:19" s="5" customFormat="1" ht="14.25" customHeight="1">
      <c r="A13" s="104" t="s">
        <v>87</v>
      </c>
      <c r="B13" s="110">
        <v>32</v>
      </c>
      <c r="C13" s="114">
        <v>32</v>
      </c>
      <c r="D13" s="114">
        <v>28</v>
      </c>
      <c r="E13" s="114">
        <v>2</v>
      </c>
      <c r="F13" s="114">
        <v>2</v>
      </c>
      <c r="G13" s="111">
        <v>0</v>
      </c>
      <c r="H13" s="111">
        <v>24</v>
      </c>
      <c r="I13" s="114">
        <v>24</v>
      </c>
      <c r="J13" s="114">
        <v>20</v>
      </c>
      <c r="K13" s="114">
        <v>2</v>
      </c>
      <c r="L13" s="114">
        <v>2</v>
      </c>
      <c r="M13" s="111">
        <v>0</v>
      </c>
      <c r="N13" s="111">
        <v>8</v>
      </c>
      <c r="O13" s="112">
        <v>0</v>
      </c>
      <c r="P13" s="111">
        <v>0</v>
      </c>
      <c r="Q13" s="111">
        <v>1</v>
      </c>
      <c r="R13" s="115">
        <v>3</v>
      </c>
      <c r="S13" s="55" t="s">
        <v>87</v>
      </c>
    </row>
    <row r="14" spans="1:19" s="5" customFormat="1" ht="14.25" customHeight="1">
      <c r="A14" s="104" t="s">
        <v>88</v>
      </c>
      <c r="B14" s="110">
        <v>32</v>
      </c>
      <c r="C14" s="114">
        <v>32</v>
      </c>
      <c r="D14" s="114">
        <v>28</v>
      </c>
      <c r="E14" s="114">
        <v>2</v>
      </c>
      <c r="F14" s="114">
        <v>2</v>
      </c>
      <c r="G14" s="111">
        <v>0</v>
      </c>
      <c r="H14" s="111">
        <v>24</v>
      </c>
      <c r="I14" s="114">
        <v>24</v>
      </c>
      <c r="J14" s="114">
        <v>20</v>
      </c>
      <c r="K14" s="114">
        <v>2</v>
      </c>
      <c r="L14" s="114">
        <v>2</v>
      </c>
      <c r="M14" s="111">
        <v>0</v>
      </c>
      <c r="N14" s="111">
        <v>8</v>
      </c>
      <c r="O14" s="112">
        <v>0</v>
      </c>
      <c r="P14" s="111">
        <v>0</v>
      </c>
      <c r="Q14" s="111">
        <v>1</v>
      </c>
      <c r="R14" s="115">
        <v>3</v>
      </c>
      <c r="S14" s="55" t="s">
        <v>88</v>
      </c>
    </row>
    <row r="15" spans="1:19" s="5" customFormat="1" ht="14.25" customHeight="1">
      <c r="A15" s="109" t="s">
        <v>93</v>
      </c>
      <c r="B15" s="116">
        <v>32</v>
      </c>
      <c r="C15" s="117">
        <v>32</v>
      </c>
      <c r="D15" s="117">
        <v>28</v>
      </c>
      <c r="E15" s="117">
        <v>2</v>
      </c>
      <c r="F15" s="117">
        <v>2</v>
      </c>
      <c r="G15" s="118">
        <v>0</v>
      </c>
      <c r="H15" s="118">
        <v>24</v>
      </c>
      <c r="I15" s="117">
        <v>24</v>
      </c>
      <c r="J15" s="117">
        <v>20</v>
      </c>
      <c r="K15" s="117">
        <v>2</v>
      </c>
      <c r="L15" s="117">
        <v>2</v>
      </c>
      <c r="M15" s="118">
        <v>0</v>
      </c>
      <c r="N15" s="118">
        <v>8</v>
      </c>
      <c r="O15" s="119">
        <v>0</v>
      </c>
      <c r="P15" s="118">
        <v>0</v>
      </c>
      <c r="Q15" s="118">
        <v>1</v>
      </c>
      <c r="R15" s="120">
        <v>3</v>
      </c>
      <c r="S15" s="121" t="s">
        <v>94</v>
      </c>
    </row>
    <row r="16" spans="1:19" s="4" customFormat="1" ht="9" customHeight="1">
      <c r="A16" s="3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6"/>
      <c r="P16" s="6"/>
      <c r="Q16" s="6"/>
      <c r="R16" s="18"/>
      <c r="S16" s="36"/>
    </row>
    <row r="17" ht="13.5">
      <c r="A17" s="70" t="s">
        <v>89</v>
      </c>
    </row>
    <row r="18" ht="13.5">
      <c r="A18" s="70" t="s">
        <v>82</v>
      </c>
    </row>
  </sheetData>
  <sheetProtection/>
  <mergeCells count="11">
    <mergeCell ref="H3:I3"/>
    <mergeCell ref="J3:M3"/>
    <mergeCell ref="A3:A5"/>
    <mergeCell ref="H4:H5"/>
    <mergeCell ref="B4:B5"/>
    <mergeCell ref="C1:H1"/>
    <mergeCell ref="S3:S5"/>
    <mergeCell ref="O4:P4"/>
    <mergeCell ref="O3:Q3"/>
    <mergeCell ref="C4:F4"/>
    <mergeCell ref="B3:G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67"/>
  <sheetViews>
    <sheetView showGridLines="0" tabSelected="1" zoomScale="90" zoomScaleNormal="90" zoomScaleSheetLayoutView="100" zoomScalePageLayoutView="0" workbookViewId="0" topLeftCell="E1">
      <pane ySplit="7" topLeftCell="A45" activePane="bottomLeft" state="frozen"/>
      <selection pane="topLeft" activeCell="A1" sqref="A1"/>
      <selection pane="bottomLeft" activeCell="L1" sqref="L1:Y65"/>
    </sheetView>
  </sheetViews>
  <sheetFormatPr defaultColWidth="9.00390625" defaultRowHeight="13.5"/>
  <cols>
    <col min="1" max="1" width="11.875" style="33" customWidth="1"/>
    <col min="2" max="2" width="8.50390625" style="33" bestFit="1" customWidth="1"/>
    <col min="3" max="3" width="8.00390625" style="33" bestFit="1" customWidth="1"/>
    <col min="4" max="6" width="8.50390625" style="33" bestFit="1" customWidth="1"/>
    <col min="7" max="7" width="9.00390625" style="33" bestFit="1" customWidth="1"/>
    <col min="8" max="8" width="9.375" style="33" bestFit="1" customWidth="1"/>
    <col min="9" max="9" width="8.50390625" style="33" bestFit="1" customWidth="1"/>
    <col min="10" max="11" width="11.375" style="33" customWidth="1"/>
    <col min="12" max="12" width="10.50390625" style="33" bestFit="1" customWidth="1"/>
    <col min="13" max="13" width="7.375" style="33" customWidth="1"/>
    <col min="14" max="14" width="7.875" style="33" bestFit="1" customWidth="1"/>
    <col min="15" max="15" width="6.875" style="33" customWidth="1"/>
    <col min="16" max="16" width="8.125" style="33" customWidth="1"/>
    <col min="17" max="18" width="6.75390625" style="33" bestFit="1" customWidth="1"/>
    <col min="19" max="20" width="6.875" style="33" customWidth="1"/>
    <col min="21" max="21" width="7.75390625" style="33" customWidth="1"/>
    <col min="22" max="23" width="7.375" style="33" customWidth="1"/>
    <col min="24" max="24" width="9.00390625" style="33" bestFit="1" customWidth="1"/>
    <col min="25" max="25" width="10.50390625" style="33" customWidth="1"/>
    <col min="26" max="16384" width="9.00390625" style="33" customWidth="1"/>
  </cols>
  <sheetData>
    <row r="1" spans="1:25" s="289" customFormat="1" ht="18" customHeight="1">
      <c r="A1" s="288" t="s">
        <v>213</v>
      </c>
      <c r="B1" s="419" t="s">
        <v>306</v>
      </c>
      <c r="C1" s="419"/>
      <c r="D1" s="419"/>
      <c r="E1" s="419"/>
      <c r="F1" s="419"/>
      <c r="G1" s="419"/>
      <c r="H1" s="419"/>
      <c r="I1" s="419"/>
      <c r="J1" s="419"/>
      <c r="K1" s="419"/>
      <c r="L1" s="419" t="s">
        <v>307</v>
      </c>
      <c r="M1" s="419"/>
      <c r="N1" s="419"/>
      <c r="O1" s="419"/>
      <c r="P1" s="419"/>
      <c r="Q1" s="419"/>
      <c r="R1" s="419"/>
      <c r="S1" s="419"/>
      <c r="T1" s="419"/>
      <c r="U1" s="419"/>
      <c r="Y1" s="290"/>
    </row>
    <row r="2" spans="1:25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543"/>
      <c r="Y2" s="291"/>
    </row>
    <row r="3" spans="1:25" s="296" customFormat="1" ht="12.75" customHeight="1">
      <c r="A3" s="292"/>
      <c r="B3" s="292"/>
      <c r="C3" s="292"/>
      <c r="D3" s="293"/>
      <c r="E3" s="293"/>
      <c r="F3" s="293"/>
      <c r="G3" s="293"/>
      <c r="H3" s="293"/>
      <c r="I3" s="293"/>
      <c r="J3" s="294"/>
      <c r="K3" s="138"/>
      <c r="L3" s="138"/>
      <c r="M3" s="140"/>
      <c r="N3" s="139"/>
      <c r="O3" s="87"/>
      <c r="P3" s="141"/>
      <c r="Q3" s="138"/>
      <c r="R3" s="138"/>
      <c r="S3" s="476" t="s">
        <v>308</v>
      </c>
      <c r="T3" s="477"/>
      <c r="U3" s="478"/>
      <c r="V3" s="295"/>
      <c r="W3" s="295" t="s">
        <v>337</v>
      </c>
      <c r="X3" s="294"/>
      <c r="Y3" s="294"/>
    </row>
    <row r="4" spans="1:25" s="296" customFormat="1" ht="12.75" customHeight="1">
      <c r="A4" s="297"/>
      <c r="B4" s="48"/>
      <c r="C4" s="48" t="s">
        <v>309</v>
      </c>
      <c r="D4" s="48"/>
      <c r="E4" s="138"/>
      <c r="F4" s="482" t="s">
        <v>310</v>
      </c>
      <c r="G4" s="138"/>
      <c r="H4" s="99" t="s">
        <v>311</v>
      </c>
      <c r="I4" s="298" t="s">
        <v>312</v>
      </c>
      <c r="J4" s="49" t="s">
        <v>313</v>
      </c>
      <c r="K4" s="49" t="s">
        <v>313</v>
      </c>
      <c r="L4" s="299" t="s">
        <v>314</v>
      </c>
      <c r="M4" s="300"/>
      <c r="N4" s="300"/>
      <c r="O4" s="485" t="s">
        <v>315</v>
      </c>
      <c r="P4" s="300" t="s">
        <v>316</v>
      </c>
      <c r="Q4" s="300" t="s">
        <v>317</v>
      </c>
      <c r="R4" s="300" t="s">
        <v>318</v>
      </c>
      <c r="S4" s="479"/>
      <c r="T4" s="480"/>
      <c r="U4" s="481"/>
      <c r="V4" s="392" t="s">
        <v>525</v>
      </c>
      <c r="W4" s="392" t="s">
        <v>350</v>
      </c>
      <c r="X4" s="218"/>
      <c r="Y4" s="218"/>
    </row>
    <row r="5" spans="1:25" s="296" customFormat="1" ht="12.75" customHeight="1">
      <c r="A5" s="48" t="s">
        <v>319</v>
      </c>
      <c r="B5" s="48" t="s">
        <v>320</v>
      </c>
      <c r="C5" s="48" t="s">
        <v>321</v>
      </c>
      <c r="D5" s="48" t="s">
        <v>322</v>
      </c>
      <c r="E5" s="49" t="s">
        <v>323</v>
      </c>
      <c r="F5" s="483"/>
      <c r="G5" s="49" t="s">
        <v>324</v>
      </c>
      <c r="H5" s="99" t="s">
        <v>325</v>
      </c>
      <c r="I5" s="301" t="s">
        <v>326</v>
      </c>
      <c r="J5" s="299" t="s">
        <v>327</v>
      </c>
      <c r="K5" s="299" t="s">
        <v>328</v>
      </c>
      <c r="L5" s="299" t="s">
        <v>329</v>
      </c>
      <c r="M5" s="300" t="s">
        <v>330</v>
      </c>
      <c r="N5" s="300" t="s">
        <v>331</v>
      </c>
      <c r="O5" s="486"/>
      <c r="P5" s="302" t="s">
        <v>332</v>
      </c>
      <c r="Q5" s="300" t="s">
        <v>333</v>
      </c>
      <c r="R5" s="300" t="s">
        <v>334</v>
      </c>
      <c r="S5" s="488" t="s">
        <v>335</v>
      </c>
      <c r="T5" s="489" t="s">
        <v>336</v>
      </c>
      <c r="U5" s="486" t="s">
        <v>315</v>
      </c>
      <c r="V5" s="48" t="s">
        <v>337</v>
      </c>
      <c r="W5" s="486" t="s">
        <v>527</v>
      </c>
      <c r="X5" s="49" t="s">
        <v>338</v>
      </c>
      <c r="Y5" s="49" t="s">
        <v>319</v>
      </c>
    </row>
    <row r="6" spans="1:25" s="296" customFormat="1" ht="12.75" customHeight="1">
      <c r="A6" s="297"/>
      <c r="B6" s="303" t="s">
        <v>339</v>
      </c>
      <c r="C6" s="300" t="s">
        <v>339</v>
      </c>
      <c r="D6" s="48" t="s">
        <v>340</v>
      </c>
      <c r="E6" s="49" t="s">
        <v>341</v>
      </c>
      <c r="F6" s="483"/>
      <c r="G6" s="304" t="s">
        <v>342</v>
      </c>
      <c r="H6" s="305" t="s">
        <v>343</v>
      </c>
      <c r="I6" s="301" t="s">
        <v>344</v>
      </c>
      <c r="J6" s="225" t="s">
        <v>321</v>
      </c>
      <c r="K6" s="49" t="s">
        <v>345</v>
      </c>
      <c r="L6" s="306" t="s">
        <v>345</v>
      </c>
      <c r="M6" s="307" t="s">
        <v>339</v>
      </c>
      <c r="N6" s="300" t="s">
        <v>346</v>
      </c>
      <c r="O6" s="486"/>
      <c r="P6" s="300" t="s">
        <v>347</v>
      </c>
      <c r="Q6" s="300" t="s">
        <v>348</v>
      </c>
      <c r="R6" s="300" t="s">
        <v>349</v>
      </c>
      <c r="S6" s="489"/>
      <c r="T6" s="489"/>
      <c r="U6" s="486"/>
      <c r="V6" s="303" t="s">
        <v>350</v>
      </c>
      <c r="W6" s="486"/>
      <c r="X6" s="308" t="s">
        <v>351</v>
      </c>
      <c r="Y6" s="218"/>
    </row>
    <row r="7" spans="1:25" s="296" customFormat="1" ht="12.75" customHeight="1">
      <c r="A7" s="309"/>
      <c r="B7" s="142" t="s">
        <v>352</v>
      </c>
      <c r="C7" s="142" t="s">
        <v>353</v>
      </c>
      <c r="D7" s="142"/>
      <c r="E7" s="108"/>
      <c r="F7" s="484"/>
      <c r="G7" s="108"/>
      <c r="H7" s="143" t="s">
        <v>354</v>
      </c>
      <c r="I7" s="310" t="s">
        <v>355</v>
      </c>
      <c r="J7" s="311" t="s">
        <v>356</v>
      </c>
      <c r="K7" s="311" t="s">
        <v>357</v>
      </c>
      <c r="L7" s="311" t="s">
        <v>358</v>
      </c>
      <c r="M7" s="312" t="s">
        <v>359</v>
      </c>
      <c r="N7" s="312"/>
      <c r="O7" s="487"/>
      <c r="P7" s="312" t="s">
        <v>339</v>
      </c>
      <c r="Q7" s="312" t="s">
        <v>339</v>
      </c>
      <c r="R7" s="312" t="s">
        <v>339</v>
      </c>
      <c r="S7" s="490"/>
      <c r="T7" s="490"/>
      <c r="U7" s="487"/>
      <c r="V7" s="542" t="s">
        <v>526</v>
      </c>
      <c r="W7" s="487"/>
      <c r="X7" s="313" t="s">
        <v>360</v>
      </c>
      <c r="Y7" s="136"/>
    </row>
    <row r="8" spans="1:25" s="25" customFormat="1" ht="4.5" customHeight="1">
      <c r="A8" s="39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14"/>
      <c r="Q8" s="27"/>
      <c r="R8" s="27"/>
      <c r="S8" s="27"/>
      <c r="T8" s="27"/>
      <c r="U8" s="27"/>
      <c r="V8" s="315"/>
      <c r="W8" s="315"/>
      <c r="X8" s="316"/>
      <c r="Y8" s="50"/>
    </row>
    <row r="9" spans="1:25" s="25" customFormat="1" ht="15" customHeight="1" hidden="1">
      <c r="A9" s="297" t="s">
        <v>361</v>
      </c>
      <c r="B9" s="28">
        <v>5487</v>
      </c>
      <c r="C9" s="27">
        <v>2467</v>
      </c>
      <c r="D9" s="27">
        <v>1889</v>
      </c>
      <c r="E9" s="27">
        <v>428</v>
      </c>
      <c r="F9" s="27">
        <v>0</v>
      </c>
      <c r="G9" s="27">
        <v>147</v>
      </c>
      <c r="H9" s="27">
        <v>0</v>
      </c>
      <c r="I9" s="27">
        <v>3</v>
      </c>
      <c r="J9" s="27">
        <v>1000</v>
      </c>
      <c r="K9" s="27">
        <v>577</v>
      </c>
      <c r="L9" s="27">
        <v>72</v>
      </c>
      <c r="M9" s="27">
        <v>1133</v>
      </c>
      <c r="N9" s="317" t="s">
        <v>362</v>
      </c>
      <c r="O9" s="317" t="s">
        <v>362</v>
      </c>
      <c r="P9" s="27">
        <v>87</v>
      </c>
      <c r="Q9" s="27">
        <v>151</v>
      </c>
      <c r="R9" s="210">
        <v>0</v>
      </c>
      <c r="S9" s="27">
        <v>3</v>
      </c>
      <c r="T9" s="317" t="s">
        <v>362</v>
      </c>
      <c r="U9" s="317" t="s">
        <v>363</v>
      </c>
      <c r="V9" s="315">
        <v>44.960816475305265</v>
      </c>
      <c r="W9" s="315"/>
      <c r="X9" s="318">
        <v>20.70348095498451</v>
      </c>
      <c r="Y9" s="218" t="s">
        <v>361</v>
      </c>
    </row>
    <row r="10" spans="1:25" s="25" customFormat="1" ht="15" customHeight="1" hidden="1">
      <c r="A10" s="105" t="s">
        <v>364</v>
      </c>
      <c r="B10" s="28">
        <v>5468</v>
      </c>
      <c r="C10" s="27">
        <v>2399</v>
      </c>
      <c r="D10" s="210">
        <v>1819</v>
      </c>
      <c r="E10" s="210">
        <v>423</v>
      </c>
      <c r="F10" s="210">
        <v>0</v>
      </c>
      <c r="G10" s="210">
        <v>154</v>
      </c>
      <c r="H10" s="27">
        <v>0</v>
      </c>
      <c r="I10" s="210">
        <v>3</v>
      </c>
      <c r="J10" s="210">
        <v>1057</v>
      </c>
      <c r="K10" s="210">
        <v>510</v>
      </c>
      <c r="L10" s="210">
        <v>64</v>
      </c>
      <c r="M10" s="210">
        <v>1205</v>
      </c>
      <c r="N10" s="317" t="s">
        <v>362</v>
      </c>
      <c r="O10" s="317" t="s">
        <v>363</v>
      </c>
      <c r="P10" s="210">
        <v>72</v>
      </c>
      <c r="Q10" s="210">
        <v>156</v>
      </c>
      <c r="R10" s="210">
        <v>5</v>
      </c>
      <c r="S10" s="210">
        <v>9</v>
      </c>
      <c r="T10" s="317" t="s">
        <v>362</v>
      </c>
      <c r="U10" s="317" t="s">
        <v>362</v>
      </c>
      <c r="V10" s="315">
        <v>43.8734455010973</v>
      </c>
      <c r="W10" s="315"/>
      <c r="X10" s="318">
        <v>22.201901975128</v>
      </c>
      <c r="Y10" s="107" t="s">
        <v>364</v>
      </c>
    </row>
    <row r="11" spans="1:25" s="25" customFormat="1" ht="15" customHeight="1" hidden="1">
      <c r="A11" s="105" t="s">
        <v>365</v>
      </c>
      <c r="B11" s="28">
        <v>5293</v>
      </c>
      <c r="C11" s="27">
        <v>2292</v>
      </c>
      <c r="D11" s="210">
        <v>1692</v>
      </c>
      <c r="E11" s="210">
        <v>448</v>
      </c>
      <c r="F11" s="210">
        <v>0</v>
      </c>
      <c r="G11" s="210">
        <v>151</v>
      </c>
      <c r="H11" s="27">
        <v>0</v>
      </c>
      <c r="I11" s="210">
        <v>1</v>
      </c>
      <c r="J11" s="210">
        <v>1011</v>
      </c>
      <c r="K11" s="210">
        <v>534</v>
      </c>
      <c r="L11" s="210">
        <v>64</v>
      </c>
      <c r="M11" s="210">
        <v>1194</v>
      </c>
      <c r="N11" s="317" t="s">
        <v>363</v>
      </c>
      <c r="O11" s="317" t="s">
        <v>363</v>
      </c>
      <c r="P11" s="210">
        <v>62</v>
      </c>
      <c r="Q11" s="210">
        <v>136</v>
      </c>
      <c r="R11" s="210">
        <v>0</v>
      </c>
      <c r="S11" s="210">
        <v>10</v>
      </c>
      <c r="T11" s="317" t="s">
        <v>363</v>
      </c>
      <c r="U11" s="317" t="s">
        <v>363</v>
      </c>
      <c r="V11" s="315">
        <v>43.3024749669374</v>
      </c>
      <c r="W11" s="315"/>
      <c r="X11" s="318">
        <v>22.7470243718118</v>
      </c>
      <c r="Y11" s="107" t="s">
        <v>365</v>
      </c>
    </row>
    <row r="12" spans="1:25" s="25" customFormat="1" ht="15" customHeight="1" hidden="1">
      <c r="A12" s="105" t="s">
        <v>366</v>
      </c>
      <c r="B12" s="28">
        <v>5477</v>
      </c>
      <c r="C12" s="27">
        <v>2317</v>
      </c>
      <c r="D12" s="210">
        <v>1794</v>
      </c>
      <c r="E12" s="210">
        <v>473</v>
      </c>
      <c r="F12" s="210">
        <v>1</v>
      </c>
      <c r="G12" s="210">
        <v>49</v>
      </c>
      <c r="H12" s="27">
        <v>0</v>
      </c>
      <c r="I12" s="210">
        <v>0</v>
      </c>
      <c r="J12" s="210">
        <v>962</v>
      </c>
      <c r="K12" s="210">
        <v>653</v>
      </c>
      <c r="L12" s="210">
        <v>63</v>
      </c>
      <c r="M12" s="210">
        <v>1298</v>
      </c>
      <c r="N12" s="317" t="s">
        <v>362</v>
      </c>
      <c r="O12" s="317" t="s">
        <v>363</v>
      </c>
      <c r="P12" s="210">
        <v>57</v>
      </c>
      <c r="Q12" s="210">
        <v>126</v>
      </c>
      <c r="R12" s="210">
        <v>1</v>
      </c>
      <c r="S12" s="210">
        <v>6</v>
      </c>
      <c r="T12" s="317" t="s">
        <v>362</v>
      </c>
      <c r="U12" s="317" t="s">
        <v>363</v>
      </c>
      <c r="V12" s="315">
        <v>42.3041811210516</v>
      </c>
      <c r="W12" s="315"/>
      <c r="X12" s="318">
        <v>23.8086543728318</v>
      </c>
      <c r="Y12" s="107" t="s">
        <v>366</v>
      </c>
    </row>
    <row r="13" spans="1:25" s="25" customFormat="1" ht="15" customHeight="1">
      <c r="A13" s="105" t="s">
        <v>367</v>
      </c>
      <c r="B13" s="28">
        <v>4922</v>
      </c>
      <c r="C13" s="27">
        <v>2056</v>
      </c>
      <c r="D13" s="210">
        <v>1592</v>
      </c>
      <c r="E13" s="210">
        <v>427</v>
      </c>
      <c r="F13" s="210">
        <v>0</v>
      </c>
      <c r="G13" s="210">
        <v>34</v>
      </c>
      <c r="H13" s="27">
        <v>1</v>
      </c>
      <c r="I13" s="210">
        <v>2</v>
      </c>
      <c r="J13" s="210">
        <v>942</v>
      </c>
      <c r="K13" s="210">
        <v>532</v>
      </c>
      <c r="L13" s="210">
        <v>42</v>
      </c>
      <c r="M13" s="210">
        <v>1227</v>
      </c>
      <c r="N13" s="317" t="s">
        <v>363</v>
      </c>
      <c r="O13" s="317" t="s">
        <v>363</v>
      </c>
      <c r="P13" s="210">
        <v>28</v>
      </c>
      <c r="Q13" s="210">
        <v>88</v>
      </c>
      <c r="R13" s="210">
        <v>7</v>
      </c>
      <c r="S13" s="210">
        <v>2</v>
      </c>
      <c r="T13" s="317" t="s">
        <v>363</v>
      </c>
      <c r="U13" s="317" t="s">
        <v>362</v>
      </c>
      <c r="V13" s="315">
        <v>41.7716375457131</v>
      </c>
      <c r="W13" s="315">
        <v>72.6</v>
      </c>
      <c r="X13" s="318">
        <v>24.9695245835026</v>
      </c>
      <c r="Y13" s="107" t="s">
        <v>367</v>
      </c>
    </row>
    <row r="14" spans="1:25" s="25" customFormat="1" ht="15" customHeight="1">
      <c r="A14" s="105" t="s">
        <v>368</v>
      </c>
      <c r="B14" s="28">
        <v>5055</v>
      </c>
      <c r="C14" s="27">
        <v>2121</v>
      </c>
      <c r="D14" s="210">
        <v>1673</v>
      </c>
      <c r="E14" s="210">
        <v>410</v>
      </c>
      <c r="F14" s="210">
        <v>0</v>
      </c>
      <c r="G14" s="210">
        <v>37</v>
      </c>
      <c r="H14" s="27">
        <v>0</v>
      </c>
      <c r="I14" s="210">
        <v>1</v>
      </c>
      <c r="J14" s="210">
        <v>1005</v>
      </c>
      <c r="K14" s="210">
        <v>473</v>
      </c>
      <c r="L14" s="210">
        <v>42</v>
      </c>
      <c r="M14" s="210">
        <v>1295</v>
      </c>
      <c r="N14" s="317">
        <v>1289</v>
      </c>
      <c r="O14" s="317">
        <v>6</v>
      </c>
      <c r="P14" s="210">
        <v>39</v>
      </c>
      <c r="Q14" s="210">
        <v>80</v>
      </c>
      <c r="R14" s="210">
        <v>0</v>
      </c>
      <c r="S14" s="210">
        <v>5</v>
      </c>
      <c r="T14" s="317">
        <v>3</v>
      </c>
      <c r="U14" s="317">
        <v>2</v>
      </c>
      <c r="V14" s="319">
        <v>42</v>
      </c>
      <c r="W14" s="319">
        <v>72</v>
      </c>
      <c r="X14" s="320">
        <v>25.7</v>
      </c>
      <c r="Y14" s="107" t="s">
        <v>368</v>
      </c>
    </row>
    <row r="15" spans="1:25" s="25" customFormat="1" ht="15" customHeight="1">
      <c r="A15" s="105" t="s">
        <v>369</v>
      </c>
      <c r="B15" s="28">
        <v>4900</v>
      </c>
      <c r="C15" s="27">
        <v>2130</v>
      </c>
      <c r="D15" s="210">
        <v>1692</v>
      </c>
      <c r="E15" s="210">
        <v>387</v>
      </c>
      <c r="F15" s="210">
        <v>5</v>
      </c>
      <c r="G15" s="210">
        <v>44</v>
      </c>
      <c r="H15" s="27">
        <v>2</v>
      </c>
      <c r="I15" s="210">
        <v>0</v>
      </c>
      <c r="J15" s="210">
        <v>924</v>
      </c>
      <c r="K15" s="210">
        <v>463</v>
      </c>
      <c r="L15" s="210">
        <v>61</v>
      </c>
      <c r="M15" s="210">
        <v>1214</v>
      </c>
      <c r="N15" s="317">
        <v>1206</v>
      </c>
      <c r="O15" s="317">
        <v>8</v>
      </c>
      <c r="P15" s="210">
        <v>29</v>
      </c>
      <c r="Q15" s="210">
        <v>77</v>
      </c>
      <c r="R15" s="210">
        <v>2</v>
      </c>
      <c r="S15" s="210">
        <v>3</v>
      </c>
      <c r="T15" s="317">
        <v>1</v>
      </c>
      <c r="U15" s="317">
        <v>2</v>
      </c>
      <c r="V15" s="319">
        <v>43.5</v>
      </c>
      <c r="W15" s="319">
        <v>73</v>
      </c>
      <c r="X15" s="320">
        <v>24.8</v>
      </c>
      <c r="Y15" s="107" t="s">
        <v>369</v>
      </c>
    </row>
    <row r="16" spans="1:25" s="25" customFormat="1" ht="15" customHeight="1">
      <c r="A16" s="105" t="s">
        <v>370</v>
      </c>
      <c r="B16" s="28">
        <v>4881</v>
      </c>
      <c r="C16" s="27">
        <v>2064</v>
      </c>
      <c r="D16" s="210">
        <v>1658</v>
      </c>
      <c r="E16" s="210">
        <v>363</v>
      </c>
      <c r="F16" s="210">
        <v>1</v>
      </c>
      <c r="G16" s="210">
        <v>37</v>
      </c>
      <c r="H16" s="27">
        <v>1</v>
      </c>
      <c r="I16" s="210">
        <v>4</v>
      </c>
      <c r="J16" s="210">
        <v>940</v>
      </c>
      <c r="K16" s="210">
        <v>506</v>
      </c>
      <c r="L16" s="210">
        <v>38</v>
      </c>
      <c r="M16" s="210">
        <v>1225</v>
      </c>
      <c r="N16" s="317">
        <v>1207</v>
      </c>
      <c r="O16" s="317">
        <v>18</v>
      </c>
      <c r="P16" s="210">
        <v>21</v>
      </c>
      <c r="Q16" s="210">
        <v>85</v>
      </c>
      <c r="R16" s="210">
        <v>2</v>
      </c>
      <c r="S16" s="210">
        <v>3</v>
      </c>
      <c r="T16" s="317">
        <v>3</v>
      </c>
      <c r="U16" s="317">
        <v>0</v>
      </c>
      <c r="V16" s="319">
        <v>42.3</v>
      </c>
      <c r="W16" s="319">
        <v>72.7</v>
      </c>
      <c r="X16" s="320">
        <v>25.2</v>
      </c>
      <c r="Y16" s="107" t="s">
        <v>370</v>
      </c>
    </row>
    <row r="17" spans="1:25" s="25" customFormat="1" ht="7.5" customHeight="1">
      <c r="A17" s="105"/>
      <c r="B17" s="28"/>
      <c r="C17" s="27"/>
      <c r="D17" s="210"/>
      <c r="E17" s="210"/>
      <c r="F17" s="210"/>
      <c r="G17" s="210"/>
      <c r="H17" s="27"/>
      <c r="I17" s="210"/>
      <c r="J17" s="210"/>
      <c r="K17" s="210"/>
      <c r="L17" s="210"/>
      <c r="M17" s="210"/>
      <c r="N17" s="317"/>
      <c r="O17" s="317"/>
      <c r="P17" s="210"/>
      <c r="Q17" s="210"/>
      <c r="R17" s="210"/>
      <c r="S17" s="210"/>
      <c r="T17" s="317"/>
      <c r="U17" s="317"/>
      <c r="V17" s="319"/>
      <c r="W17" s="319"/>
      <c r="X17" s="320"/>
      <c r="Y17" s="107"/>
    </row>
    <row r="18" spans="1:25" s="29" customFormat="1" ht="15" customHeight="1">
      <c r="A18" s="134" t="s">
        <v>371</v>
      </c>
      <c r="B18" s="321">
        <f aca="true" t="shared" si="0" ref="B18:U18">B19+B20</f>
        <v>4945</v>
      </c>
      <c r="C18" s="322">
        <f t="shared" si="0"/>
        <v>2166</v>
      </c>
      <c r="D18" s="322">
        <f t="shared" si="0"/>
        <v>1758</v>
      </c>
      <c r="E18" s="322">
        <f t="shared" si="0"/>
        <v>389</v>
      </c>
      <c r="F18" s="322">
        <f t="shared" si="0"/>
        <v>0</v>
      </c>
      <c r="G18" s="322">
        <f t="shared" si="0"/>
        <v>19</v>
      </c>
      <c r="H18" s="322">
        <f t="shared" si="0"/>
        <v>0</v>
      </c>
      <c r="I18" s="213">
        <f t="shared" si="0"/>
        <v>0</v>
      </c>
      <c r="J18" s="322">
        <f t="shared" si="0"/>
        <v>861</v>
      </c>
      <c r="K18" s="322">
        <f t="shared" si="0"/>
        <v>474</v>
      </c>
      <c r="L18" s="322">
        <f t="shared" si="0"/>
        <v>55</v>
      </c>
      <c r="M18" s="322">
        <f t="shared" si="0"/>
        <v>1266</v>
      </c>
      <c r="N18" s="322">
        <f t="shared" si="0"/>
        <v>1246</v>
      </c>
      <c r="O18" s="322">
        <f t="shared" si="0"/>
        <v>20</v>
      </c>
      <c r="P18" s="322">
        <f t="shared" si="0"/>
        <v>28</v>
      </c>
      <c r="Q18" s="322">
        <f t="shared" si="0"/>
        <v>95</v>
      </c>
      <c r="R18" s="322">
        <f t="shared" si="0"/>
        <v>0</v>
      </c>
      <c r="S18" s="322">
        <f t="shared" si="0"/>
        <v>1</v>
      </c>
      <c r="T18" s="322">
        <f t="shared" si="0"/>
        <v>1</v>
      </c>
      <c r="U18" s="322">
        <f t="shared" si="0"/>
        <v>0</v>
      </c>
      <c r="V18" s="323">
        <v>43.8</v>
      </c>
      <c r="W18" s="323">
        <v>71.9</v>
      </c>
      <c r="X18" s="324">
        <v>25.6</v>
      </c>
      <c r="Y18" s="211" t="s">
        <v>371</v>
      </c>
    </row>
    <row r="19" spans="1:25" s="25" customFormat="1" ht="15" customHeight="1">
      <c r="A19" s="49" t="s">
        <v>372</v>
      </c>
      <c r="B19" s="219">
        <f>B23+B27+B31+B35+B39+B43+B47+B51+B55+B59+B63</f>
        <v>2530</v>
      </c>
      <c r="C19" s="219">
        <f>C23+C27+C31+C35+C39+C43+C47+C51+C55+C59+C63</f>
        <v>978</v>
      </c>
      <c r="D19" s="219">
        <f aca="true" t="shared" si="1" ref="D19:L19">D23+D27+D31+D35+D39+D43+D47+D51+D55+D59+D63</f>
        <v>891</v>
      </c>
      <c r="E19" s="219">
        <f t="shared" si="1"/>
        <v>87</v>
      </c>
      <c r="F19" s="219">
        <f t="shared" si="1"/>
        <v>0</v>
      </c>
      <c r="G19" s="219">
        <f t="shared" si="1"/>
        <v>0</v>
      </c>
      <c r="H19" s="219">
        <f t="shared" si="1"/>
        <v>0</v>
      </c>
      <c r="I19" s="210">
        <f>I23+I27+I31+I35+I39+I43+I47+I51+I55+I59+I63</f>
        <v>0</v>
      </c>
      <c r="J19" s="219">
        <f t="shared" si="1"/>
        <v>331</v>
      </c>
      <c r="K19" s="219">
        <f t="shared" si="1"/>
        <v>308</v>
      </c>
      <c r="L19" s="219">
        <f t="shared" si="1"/>
        <v>51</v>
      </c>
      <c r="M19" s="219">
        <f>N19+O19</f>
        <v>805</v>
      </c>
      <c r="N19" s="219">
        <f aca="true" t="shared" si="2" ref="N19:U20">N23+N27+N31+N35+N39+N43+N47+N51+N55+N59+N63</f>
        <v>801</v>
      </c>
      <c r="O19" s="219">
        <f t="shared" si="2"/>
        <v>4</v>
      </c>
      <c r="P19" s="219">
        <f t="shared" si="2"/>
        <v>14</v>
      </c>
      <c r="Q19" s="219">
        <f t="shared" si="2"/>
        <v>43</v>
      </c>
      <c r="R19" s="219">
        <f t="shared" si="2"/>
        <v>0</v>
      </c>
      <c r="S19" s="219">
        <f t="shared" si="2"/>
        <v>0</v>
      </c>
      <c r="T19" s="219">
        <f t="shared" si="2"/>
        <v>0</v>
      </c>
      <c r="U19" s="219">
        <f t="shared" si="2"/>
        <v>0</v>
      </c>
      <c r="V19" s="325">
        <v>38.7</v>
      </c>
      <c r="W19" s="325">
        <f>(C19+J19+K19+L19)/B19*100</f>
        <v>65.9288537549407</v>
      </c>
      <c r="X19" s="326">
        <v>31.8</v>
      </c>
      <c r="Y19" s="49" t="s">
        <v>372</v>
      </c>
    </row>
    <row r="20" spans="1:25" s="25" customFormat="1" ht="15" customHeight="1">
      <c r="A20" s="49" t="s">
        <v>373</v>
      </c>
      <c r="B20" s="219">
        <f>B24+B28+B32+B36+B40+B44+B48+B52+B56+B60+B64</f>
        <v>2415</v>
      </c>
      <c r="C20" s="219">
        <f aca="true" t="shared" si="3" ref="C20:L20">C24+C28+C32+C36+C40+C44+C48+C52+C56+C60+C64</f>
        <v>1188</v>
      </c>
      <c r="D20" s="219">
        <f t="shared" si="3"/>
        <v>867</v>
      </c>
      <c r="E20" s="219">
        <f t="shared" si="3"/>
        <v>302</v>
      </c>
      <c r="F20" s="219">
        <f t="shared" si="3"/>
        <v>0</v>
      </c>
      <c r="G20" s="219">
        <f t="shared" si="3"/>
        <v>19</v>
      </c>
      <c r="H20" s="219">
        <f t="shared" si="3"/>
        <v>0</v>
      </c>
      <c r="I20" s="210">
        <f>I24+I28+I32+I36+I40+I44+I48+I52+I56+I60+I64</f>
        <v>0</v>
      </c>
      <c r="J20" s="219">
        <f t="shared" si="3"/>
        <v>530</v>
      </c>
      <c r="K20" s="219">
        <f t="shared" si="3"/>
        <v>166</v>
      </c>
      <c r="L20" s="219">
        <f t="shared" si="3"/>
        <v>4</v>
      </c>
      <c r="M20" s="219">
        <f>N20+O20</f>
        <v>461</v>
      </c>
      <c r="N20" s="219">
        <f t="shared" si="2"/>
        <v>445</v>
      </c>
      <c r="O20" s="219">
        <f t="shared" si="2"/>
        <v>16</v>
      </c>
      <c r="P20" s="219">
        <f t="shared" si="2"/>
        <v>14</v>
      </c>
      <c r="Q20" s="219">
        <f t="shared" si="2"/>
        <v>52</v>
      </c>
      <c r="R20" s="219">
        <f t="shared" si="2"/>
        <v>0</v>
      </c>
      <c r="S20" s="219">
        <f t="shared" si="2"/>
        <v>1</v>
      </c>
      <c r="T20" s="219">
        <f t="shared" si="2"/>
        <v>1</v>
      </c>
      <c r="U20" s="219">
        <f t="shared" si="2"/>
        <v>0</v>
      </c>
      <c r="V20" s="325">
        <v>49.2</v>
      </c>
      <c r="W20" s="325">
        <f aca="true" t="shared" si="4" ref="W20:W64">(C20+J20+K20+L20)/B20*100</f>
        <v>78.17805383022774</v>
      </c>
      <c r="X20" s="326">
        <v>19.1</v>
      </c>
      <c r="Y20" s="49" t="s">
        <v>373</v>
      </c>
    </row>
    <row r="21" spans="1:25" s="25" customFormat="1" ht="7.5" customHeight="1">
      <c r="A21" s="327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319"/>
      <c r="W21" s="325"/>
      <c r="X21" s="320"/>
      <c r="Y21" s="327"/>
    </row>
    <row r="22" spans="1:25" s="57" customFormat="1" ht="15" customHeight="1">
      <c r="A22" s="328" t="s">
        <v>374</v>
      </c>
      <c r="B22" s="216">
        <f aca="true" t="shared" si="5" ref="B22:U22">B23+B24</f>
        <v>3057</v>
      </c>
      <c r="C22" s="216">
        <f t="shared" si="5"/>
        <v>1756</v>
      </c>
      <c r="D22" s="216">
        <f t="shared" si="5"/>
        <v>1538</v>
      </c>
      <c r="E22" s="216">
        <f t="shared" si="5"/>
        <v>218</v>
      </c>
      <c r="F22" s="216">
        <f t="shared" si="5"/>
        <v>0</v>
      </c>
      <c r="G22" s="216">
        <f t="shared" si="5"/>
        <v>0</v>
      </c>
      <c r="H22" s="216">
        <f t="shared" si="5"/>
        <v>0</v>
      </c>
      <c r="I22" s="216">
        <f t="shared" si="5"/>
        <v>0</v>
      </c>
      <c r="J22" s="216">
        <f t="shared" si="5"/>
        <v>451</v>
      </c>
      <c r="K22" s="216">
        <f t="shared" si="5"/>
        <v>450</v>
      </c>
      <c r="L22" s="216">
        <f t="shared" si="5"/>
        <v>20</v>
      </c>
      <c r="M22" s="216">
        <f t="shared" si="5"/>
        <v>297</v>
      </c>
      <c r="N22" s="216">
        <f t="shared" si="5"/>
        <v>294</v>
      </c>
      <c r="O22" s="216">
        <f t="shared" si="5"/>
        <v>3</v>
      </c>
      <c r="P22" s="216">
        <f t="shared" si="5"/>
        <v>15</v>
      </c>
      <c r="Q22" s="216">
        <f t="shared" si="5"/>
        <v>68</v>
      </c>
      <c r="R22" s="216">
        <f t="shared" si="5"/>
        <v>0</v>
      </c>
      <c r="S22" s="216">
        <f t="shared" si="5"/>
        <v>0</v>
      </c>
      <c r="T22" s="216">
        <f t="shared" si="5"/>
        <v>0</v>
      </c>
      <c r="U22" s="216">
        <f t="shared" si="5"/>
        <v>0</v>
      </c>
      <c r="V22" s="329">
        <v>57.4</v>
      </c>
      <c r="W22" s="544">
        <f t="shared" si="4"/>
        <v>87.56951259404644</v>
      </c>
      <c r="X22" s="330">
        <v>9.7</v>
      </c>
      <c r="Y22" s="328" t="s">
        <v>374</v>
      </c>
    </row>
    <row r="23" spans="1:25" s="25" customFormat="1" ht="15" customHeight="1">
      <c r="A23" s="49" t="s">
        <v>372</v>
      </c>
      <c r="B23" s="219">
        <v>1480</v>
      </c>
      <c r="C23" s="219">
        <v>789</v>
      </c>
      <c r="D23" s="219">
        <v>747</v>
      </c>
      <c r="E23" s="219">
        <v>42</v>
      </c>
      <c r="F23" s="219">
        <v>0</v>
      </c>
      <c r="G23" s="219">
        <v>0</v>
      </c>
      <c r="H23" s="219">
        <v>0</v>
      </c>
      <c r="I23" s="210">
        <v>0</v>
      </c>
      <c r="J23" s="219">
        <v>143</v>
      </c>
      <c r="K23" s="219">
        <v>296</v>
      </c>
      <c r="L23" s="219">
        <v>18</v>
      </c>
      <c r="M23" s="219">
        <v>190</v>
      </c>
      <c r="N23" s="219">
        <v>188</v>
      </c>
      <c r="O23" s="219">
        <v>2</v>
      </c>
      <c r="P23" s="219">
        <v>10</v>
      </c>
      <c r="Q23" s="219">
        <v>34</v>
      </c>
      <c r="R23" s="219">
        <v>0</v>
      </c>
      <c r="S23" s="219">
        <v>0</v>
      </c>
      <c r="T23" s="219">
        <v>0</v>
      </c>
      <c r="U23" s="219">
        <v>0</v>
      </c>
      <c r="V23" s="325">
        <v>53.3</v>
      </c>
      <c r="W23" s="325">
        <f t="shared" si="4"/>
        <v>84.18918918918918</v>
      </c>
      <c r="X23" s="326">
        <v>12.8</v>
      </c>
      <c r="Y23" s="49" t="s">
        <v>372</v>
      </c>
    </row>
    <row r="24" spans="1:25" s="25" customFormat="1" ht="15" customHeight="1">
      <c r="A24" s="49" t="s">
        <v>373</v>
      </c>
      <c r="B24" s="219">
        <v>1577</v>
      </c>
      <c r="C24" s="219">
        <v>967</v>
      </c>
      <c r="D24" s="219">
        <v>791</v>
      </c>
      <c r="E24" s="219">
        <v>176</v>
      </c>
      <c r="F24" s="219">
        <v>0</v>
      </c>
      <c r="G24" s="219">
        <v>0</v>
      </c>
      <c r="H24" s="219">
        <v>0</v>
      </c>
      <c r="I24" s="210">
        <v>0</v>
      </c>
      <c r="J24" s="219">
        <v>308</v>
      </c>
      <c r="K24" s="219">
        <v>154</v>
      </c>
      <c r="L24" s="219">
        <v>2</v>
      </c>
      <c r="M24" s="219">
        <v>107</v>
      </c>
      <c r="N24" s="219">
        <v>106</v>
      </c>
      <c r="O24" s="219">
        <v>1</v>
      </c>
      <c r="P24" s="219">
        <v>5</v>
      </c>
      <c r="Q24" s="219">
        <v>34</v>
      </c>
      <c r="R24" s="219">
        <v>0</v>
      </c>
      <c r="S24" s="219">
        <v>0</v>
      </c>
      <c r="T24" s="219">
        <v>0</v>
      </c>
      <c r="U24" s="219">
        <v>0</v>
      </c>
      <c r="V24" s="325">
        <v>61.3</v>
      </c>
      <c r="W24" s="325">
        <f t="shared" si="4"/>
        <v>90.74191502853519</v>
      </c>
      <c r="X24" s="326">
        <v>6.8</v>
      </c>
      <c r="Y24" s="49" t="s">
        <v>373</v>
      </c>
    </row>
    <row r="25" spans="1:25" s="25" customFormat="1" ht="6" customHeight="1">
      <c r="A25" s="49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319"/>
      <c r="W25" s="325"/>
      <c r="X25" s="320"/>
      <c r="Y25" s="49"/>
    </row>
    <row r="26" spans="1:25" s="57" customFormat="1" ht="15" customHeight="1">
      <c r="A26" s="328" t="s">
        <v>375</v>
      </c>
      <c r="B26" s="216">
        <f aca="true" t="shared" si="6" ref="B26:U26">B27+B28</f>
        <v>206</v>
      </c>
      <c r="C26" s="216">
        <f t="shared" si="6"/>
        <v>22</v>
      </c>
      <c r="D26" s="216">
        <f t="shared" si="6"/>
        <v>10</v>
      </c>
      <c r="E26" s="216">
        <f t="shared" si="6"/>
        <v>12</v>
      </c>
      <c r="F26" s="216">
        <f t="shared" si="6"/>
        <v>0</v>
      </c>
      <c r="G26" s="216">
        <f t="shared" si="6"/>
        <v>0</v>
      </c>
      <c r="H26" s="216">
        <f t="shared" si="6"/>
        <v>0</v>
      </c>
      <c r="I26" s="216">
        <f t="shared" si="6"/>
        <v>0</v>
      </c>
      <c r="J26" s="216">
        <f t="shared" si="6"/>
        <v>43</v>
      </c>
      <c r="K26" s="216">
        <f t="shared" si="6"/>
        <v>0</v>
      </c>
      <c r="L26" s="216">
        <f t="shared" si="6"/>
        <v>4</v>
      </c>
      <c r="M26" s="216">
        <f t="shared" si="6"/>
        <v>129</v>
      </c>
      <c r="N26" s="216">
        <f t="shared" si="6"/>
        <v>116</v>
      </c>
      <c r="O26" s="216">
        <f t="shared" si="6"/>
        <v>13</v>
      </c>
      <c r="P26" s="216">
        <f t="shared" si="6"/>
        <v>1</v>
      </c>
      <c r="Q26" s="216">
        <f t="shared" si="6"/>
        <v>7</v>
      </c>
      <c r="R26" s="216">
        <f t="shared" si="6"/>
        <v>0</v>
      </c>
      <c r="S26" s="216">
        <f t="shared" si="6"/>
        <v>0</v>
      </c>
      <c r="T26" s="216">
        <f t="shared" si="6"/>
        <v>0</v>
      </c>
      <c r="U26" s="216">
        <f t="shared" si="6"/>
        <v>0</v>
      </c>
      <c r="V26" s="329">
        <v>10.7</v>
      </c>
      <c r="W26" s="544">
        <f t="shared" si="4"/>
        <v>33.49514563106796</v>
      </c>
      <c r="X26" s="330">
        <v>62.6</v>
      </c>
      <c r="Y26" s="328" t="s">
        <v>375</v>
      </c>
    </row>
    <row r="27" spans="1:25" s="25" customFormat="1" ht="15" customHeight="1">
      <c r="A27" s="49" t="s">
        <v>372</v>
      </c>
      <c r="B27" s="219">
        <v>95</v>
      </c>
      <c r="C27" s="219">
        <v>7</v>
      </c>
      <c r="D27" s="219">
        <v>3</v>
      </c>
      <c r="E27" s="219">
        <v>4</v>
      </c>
      <c r="F27" s="219">
        <v>0</v>
      </c>
      <c r="G27" s="219">
        <v>0</v>
      </c>
      <c r="H27" s="219">
        <v>0</v>
      </c>
      <c r="I27" s="210">
        <v>0</v>
      </c>
      <c r="J27" s="219">
        <v>19</v>
      </c>
      <c r="K27" s="219">
        <v>0</v>
      </c>
      <c r="L27" s="219">
        <v>4</v>
      </c>
      <c r="M27" s="219">
        <v>63</v>
      </c>
      <c r="N27" s="219">
        <v>61</v>
      </c>
      <c r="O27" s="219">
        <v>2</v>
      </c>
      <c r="P27" s="219">
        <v>1</v>
      </c>
      <c r="Q27" s="219">
        <v>1</v>
      </c>
      <c r="R27" s="219">
        <v>0</v>
      </c>
      <c r="S27" s="219">
        <v>0</v>
      </c>
      <c r="T27" s="219">
        <v>0</v>
      </c>
      <c r="U27" s="219">
        <v>0</v>
      </c>
      <c r="V27" s="325">
        <v>7.4</v>
      </c>
      <c r="W27" s="325">
        <f t="shared" si="4"/>
        <v>31.57894736842105</v>
      </c>
      <c r="X27" s="326">
        <v>66.3</v>
      </c>
      <c r="Y27" s="49" t="s">
        <v>372</v>
      </c>
    </row>
    <row r="28" spans="1:25" s="25" customFormat="1" ht="15" customHeight="1">
      <c r="A28" s="49" t="s">
        <v>373</v>
      </c>
      <c r="B28" s="219">
        <v>111</v>
      </c>
      <c r="C28" s="219">
        <v>15</v>
      </c>
      <c r="D28" s="219">
        <v>7</v>
      </c>
      <c r="E28" s="219">
        <v>8</v>
      </c>
      <c r="F28" s="219">
        <v>0</v>
      </c>
      <c r="G28" s="219">
        <v>0</v>
      </c>
      <c r="H28" s="219">
        <v>0</v>
      </c>
      <c r="I28" s="210">
        <v>0</v>
      </c>
      <c r="J28" s="219">
        <v>24</v>
      </c>
      <c r="K28" s="219">
        <v>0</v>
      </c>
      <c r="L28" s="219">
        <v>0</v>
      </c>
      <c r="M28" s="219">
        <v>66</v>
      </c>
      <c r="N28" s="219">
        <v>55</v>
      </c>
      <c r="O28" s="219">
        <v>11</v>
      </c>
      <c r="P28" s="219">
        <v>0</v>
      </c>
      <c r="Q28" s="219">
        <v>6</v>
      </c>
      <c r="R28" s="219">
        <v>0</v>
      </c>
      <c r="S28" s="219">
        <v>0</v>
      </c>
      <c r="T28" s="219">
        <v>0</v>
      </c>
      <c r="U28" s="219">
        <v>0</v>
      </c>
      <c r="V28" s="325">
        <v>13.5</v>
      </c>
      <c r="W28" s="325">
        <f t="shared" si="4"/>
        <v>35.13513513513514</v>
      </c>
      <c r="X28" s="326">
        <v>59.5</v>
      </c>
      <c r="Y28" s="49" t="s">
        <v>373</v>
      </c>
    </row>
    <row r="29" spans="1:25" s="25" customFormat="1" ht="6" customHeight="1">
      <c r="A29" s="4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319"/>
      <c r="W29" s="325"/>
      <c r="X29" s="320"/>
      <c r="Y29" s="49"/>
    </row>
    <row r="30" spans="1:25" s="57" customFormat="1" ht="15" customHeight="1">
      <c r="A30" s="328" t="s">
        <v>376</v>
      </c>
      <c r="B30" s="216">
        <f aca="true" t="shared" si="7" ref="B30:U30">B31+B32</f>
        <v>485</v>
      </c>
      <c r="C30" s="216">
        <f t="shared" si="7"/>
        <v>48</v>
      </c>
      <c r="D30" s="216">
        <v>40</v>
      </c>
      <c r="E30" s="216">
        <f t="shared" si="7"/>
        <v>8</v>
      </c>
      <c r="F30" s="216">
        <f t="shared" si="7"/>
        <v>0</v>
      </c>
      <c r="G30" s="216">
        <f t="shared" si="7"/>
        <v>0</v>
      </c>
      <c r="H30" s="216">
        <f t="shared" si="7"/>
        <v>0</v>
      </c>
      <c r="I30" s="216">
        <f t="shared" si="7"/>
        <v>0</v>
      </c>
      <c r="J30" s="216">
        <f t="shared" si="7"/>
        <v>69</v>
      </c>
      <c r="K30" s="216">
        <f t="shared" si="7"/>
        <v>3</v>
      </c>
      <c r="L30" s="216">
        <f t="shared" si="7"/>
        <v>20</v>
      </c>
      <c r="M30" s="216">
        <f t="shared" si="7"/>
        <v>344</v>
      </c>
      <c r="N30" s="216">
        <f t="shared" si="7"/>
        <v>344</v>
      </c>
      <c r="O30" s="216">
        <f t="shared" si="7"/>
        <v>0</v>
      </c>
      <c r="P30" s="216">
        <f t="shared" si="7"/>
        <v>0</v>
      </c>
      <c r="Q30" s="216">
        <f t="shared" si="7"/>
        <v>1</v>
      </c>
      <c r="R30" s="216">
        <f t="shared" si="7"/>
        <v>0</v>
      </c>
      <c r="S30" s="216">
        <f t="shared" si="7"/>
        <v>0</v>
      </c>
      <c r="T30" s="216">
        <f t="shared" si="7"/>
        <v>0</v>
      </c>
      <c r="U30" s="216">
        <f t="shared" si="7"/>
        <v>0</v>
      </c>
      <c r="V30" s="329">
        <v>9.9</v>
      </c>
      <c r="W30" s="544">
        <f t="shared" si="4"/>
        <v>28.865979381443296</v>
      </c>
      <c r="X30" s="330">
        <v>70.9</v>
      </c>
      <c r="Y30" s="328" t="s">
        <v>376</v>
      </c>
    </row>
    <row r="31" spans="1:25" s="25" customFormat="1" ht="15" customHeight="1">
      <c r="A31" s="49" t="s">
        <v>372</v>
      </c>
      <c r="B31" s="219">
        <v>461</v>
      </c>
      <c r="C31" s="219">
        <v>46</v>
      </c>
      <c r="D31" s="219">
        <v>38</v>
      </c>
      <c r="E31" s="219">
        <v>8</v>
      </c>
      <c r="F31" s="219">
        <v>0</v>
      </c>
      <c r="G31" s="219">
        <v>0</v>
      </c>
      <c r="H31" s="219">
        <v>0</v>
      </c>
      <c r="I31" s="210">
        <v>0</v>
      </c>
      <c r="J31" s="219">
        <v>67</v>
      </c>
      <c r="K31" s="219">
        <v>3</v>
      </c>
      <c r="L31" s="219">
        <v>20</v>
      </c>
      <c r="M31" s="219">
        <v>324</v>
      </c>
      <c r="N31" s="219">
        <v>324</v>
      </c>
      <c r="O31" s="219">
        <v>0</v>
      </c>
      <c r="P31" s="219">
        <v>0</v>
      </c>
      <c r="Q31" s="219">
        <v>1</v>
      </c>
      <c r="R31" s="219">
        <v>0</v>
      </c>
      <c r="S31" s="219">
        <v>0</v>
      </c>
      <c r="T31" s="219">
        <v>0</v>
      </c>
      <c r="U31" s="219">
        <v>0</v>
      </c>
      <c r="V31" s="325">
        <v>10</v>
      </c>
      <c r="W31" s="325">
        <f t="shared" si="4"/>
        <v>29.50108459869848</v>
      </c>
      <c r="X31" s="326">
        <v>70.3</v>
      </c>
      <c r="Y31" s="49" t="s">
        <v>372</v>
      </c>
    </row>
    <row r="32" spans="1:25" s="25" customFormat="1" ht="15" customHeight="1">
      <c r="A32" s="49" t="s">
        <v>373</v>
      </c>
      <c r="B32" s="219">
        <v>24</v>
      </c>
      <c r="C32" s="219">
        <v>2</v>
      </c>
      <c r="D32" s="219">
        <v>2</v>
      </c>
      <c r="E32" s="219">
        <v>0</v>
      </c>
      <c r="F32" s="219">
        <v>0</v>
      </c>
      <c r="G32" s="219">
        <v>0</v>
      </c>
      <c r="H32" s="219">
        <v>0</v>
      </c>
      <c r="I32" s="210">
        <v>0</v>
      </c>
      <c r="J32" s="219">
        <v>2</v>
      </c>
      <c r="K32" s="219">
        <v>0</v>
      </c>
      <c r="L32" s="219">
        <v>0</v>
      </c>
      <c r="M32" s="219">
        <v>20</v>
      </c>
      <c r="N32" s="219">
        <v>20</v>
      </c>
      <c r="O32" s="219">
        <v>0</v>
      </c>
      <c r="P32" s="219">
        <v>0</v>
      </c>
      <c r="Q32" s="219">
        <v>0</v>
      </c>
      <c r="R32" s="219">
        <v>0</v>
      </c>
      <c r="S32" s="219">
        <v>0</v>
      </c>
      <c r="T32" s="219">
        <v>0</v>
      </c>
      <c r="U32" s="219">
        <v>0</v>
      </c>
      <c r="V32" s="325">
        <v>8.3</v>
      </c>
      <c r="W32" s="325">
        <f t="shared" si="4"/>
        <v>16.666666666666664</v>
      </c>
      <c r="X32" s="326">
        <v>83.3</v>
      </c>
      <c r="Y32" s="49" t="s">
        <v>373</v>
      </c>
    </row>
    <row r="33" spans="1:25" s="25" customFormat="1" ht="6" customHeight="1">
      <c r="A33" s="49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319"/>
      <c r="W33" s="325"/>
      <c r="X33" s="320"/>
      <c r="Y33" s="49"/>
    </row>
    <row r="34" spans="1:25" s="57" customFormat="1" ht="15" customHeight="1">
      <c r="A34" s="328" t="s">
        <v>377</v>
      </c>
      <c r="B34" s="216">
        <f aca="true" t="shared" si="8" ref="B34:U34">B35+B36</f>
        <v>483</v>
      </c>
      <c r="C34" s="216">
        <f t="shared" si="8"/>
        <v>125</v>
      </c>
      <c r="D34" s="216">
        <f t="shared" si="8"/>
        <v>76</v>
      </c>
      <c r="E34" s="216">
        <f t="shared" si="8"/>
        <v>49</v>
      </c>
      <c r="F34" s="216">
        <f t="shared" si="8"/>
        <v>0</v>
      </c>
      <c r="G34" s="216">
        <f t="shared" si="8"/>
        <v>0</v>
      </c>
      <c r="H34" s="216">
        <f t="shared" si="8"/>
        <v>0</v>
      </c>
      <c r="I34" s="216">
        <f t="shared" si="8"/>
        <v>0</v>
      </c>
      <c r="J34" s="216">
        <f t="shared" si="8"/>
        <v>125</v>
      </c>
      <c r="K34" s="216">
        <f t="shared" si="8"/>
        <v>2</v>
      </c>
      <c r="L34" s="216">
        <f t="shared" si="8"/>
        <v>4</v>
      </c>
      <c r="M34" s="216">
        <f t="shared" si="8"/>
        <v>223</v>
      </c>
      <c r="N34" s="216">
        <f t="shared" si="8"/>
        <v>223</v>
      </c>
      <c r="O34" s="216">
        <f t="shared" si="8"/>
        <v>0</v>
      </c>
      <c r="P34" s="216">
        <f t="shared" si="8"/>
        <v>3</v>
      </c>
      <c r="Q34" s="216">
        <f t="shared" si="8"/>
        <v>1</v>
      </c>
      <c r="R34" s="216">
        <f t="shared" si="8"/>
        <v>0</v>
      </c>
      <c r="S34" s="216">
        <f t="shared" si="8"/>
        <v>1</v>
      </c>
      <c r="T34" s="216">
        <f t="shared" si="8"/>
        <v>1</v>
      </c>
      <c r="U34" s="216">
        <f t="shared" si="8"/>
        <v>0</v>
      </c>
      <c r="V34" s="329">
        <v>25.9</v>
      </c>
      <c r="W34" s="544">
        <f t="shared" si="4"/>
        <v>53.002070393374744</v>
      </c>
      <c r="X34" s="330">
        <v>46.4</v>
      </c>
      <c r="Y34" s="328" t="s">
        <v>377</v>
      </c>
    </row>
    <row r="35" spans="1:25" s="25" customFormat="1" ht="15" customHeight="1">
      <c r="A35" s="49" t="s">
        <v>372</v>
      </c>
      <c r="B35" s="219">
        <v>199</v>
      </c>
      <c r="C35" s="219">
        <v>58</v>
      </c>
      <c r="D35" s="219">
        <v>48</v>
      </c>
      <c r="E35" s="219">
        <v>10</v>
      </c>
      <c r="F35" s="219">
        <v>0</v>
      </c>
      <c r="G35" s="219">
        <v>0</v>
      </c>
      <c r="H35" s="219">
        <v>0</v>
      </c>
      <c r="I35" s="210">
        <v>0</v>
      </c>
      <c r="J35" s="219">
        <v>44</v>
      </c>
      <c r="K35" s="219">
        <v>0</v>
      </c>
      <c r="L35" s="219">
        <v>4</v>
      </c>
      <c r="M35" s="219">
        <v>92</v>
      </c>
      <c r="N35" s="219">
        <v>92</v>
      </c>
      <c r="O35" s="219">
        <v>0</v>
      </c>
      <c r="P35" s="219">
        <v>1</v>
      </c>
      <c r="Q35" s="219">
        <v>0</v>
      </c>
      <c r="R35" s="219">
        <v>0</v>
      </c>
      <c r="S35" s="219">
        <v>0</v>
      </c>
      <c r="T35" s="219">
        <v>0</v>
      </c>
      <c r="U35" s="219">
        <v>0</v>
      </c>
      <c r="V35" s="325">
        <v>29.1</v>
      </c>
      <c r="W35" s="325">
        <f t="shared" si="4"/>
        <v>53.266331658291456</v>
      </c>
      <c r="X35" s="326">
        <v>46.2</v>
      </c>
      <c r="Y35" s="49" t="s">
        <v>372</v>
      </c>
    </row>
    <row r="36" spans="1:25" s="25" customFormat="1" ht="15" customHeight="1">
      <c r="A36" s="49" t="s">
        <v>373</v>
      </c>
      <c r="B36" s="219">
        <v>284</v>
      </c>
      <c r="C36" s="219">
        <v>67</v>
      </c>
      <c r="D36" s="219">
        <v>28</v>
      </c>
      <c r="E36" s="219">
        <v>39</v>
      </c>
      <c r="F36" s="219">
        <v>0</v>
      </c>
      <c r="G36" s="219">
        <v>0</v>
      </c>
      <c r="H36" s="219">
        <v>0</v>
      </c>
      <c r="I36" s="210">
        <v>0</v>
      </c>
      <c r="J36" s="219">
        <v>81</v>
      </c>
      <c r="K36" s="219">
        <v>2</v>
      </c>
      <c r="L36" s="219">
        <v>0</v>
      </c>
      <c r="M36" s="219">
        <v>131</v>
      </c>
      <c r="N36" s="219">
        <v>131</v>
      </c>
      <c r="O36" s="219">
        <v>0</v>
      </c>
      <c r="P36" s="219">
        <v>2</v>
      </c>
      <c r="Q36" s="219">
        <v>1</v>
      </c>
      <c r="R36" s="219">
        <v>0</v>
      </c>
      <c r="S36" s="219">
        <v>1</v>
      </c>
      <c r="T36" s="219">
        <v>1</v>
      </c>
      <c r="U36" s="219">
        <v>0</v>
      </c>
      <c r="V36" s="325">
        <v>23.6</v>
      </c>
      <c r="W36" s="325">
        <f t="shared" si="4"/>
        <v>52.816901408450704</v>
      </c>
      <c r="X36" s="326">
        <v>46.5</v>
      </c>
      <c r="Y36" s="49" t="s">
        <v>373</v>
      </c>
    </row>
    <row r="37" spans="1:25" s="25" customFormat="1" ht="6" customHeight="1">
      <c r="A37" s="4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319"/>
      <c r="W37" s="325"/>
      <c r="X37" s="320"/>
      <c r="Y37" s="49"/>
    </row>
    <row r="38" spans="1:25" s="57" customFormat="1" ht="15" customHeight="1">
      <c r="A38" s="328" t="s">
        <v>378</v>
      </c>
      <c r="B38" s="216">
        <f aca="true" t="shared" si="9" ref="B38:U38">B39+B40</f>
        <v>68</v>
      </c>
      <c r="C38" s="216">
        <f t="shared" si="9"/>
        <v>3</v>
      </c>
      <c r="D38" s="216">
        <f t="shared" si="9"/>
        <v>0</v>
      </c>
      <c r="E38" s="216">
        <f t="shared" si="9"/>
        <v>3</v>
      </c>
      <c r="F38" s="216">
        <f t="shared" si="9"/>
        <v>0</v>
      </c>
      <c r="G38" s="216">
        <f t="shared" si="9"/>
        <v>0</v>
      </c>
      <c r="H38" s="216">
        <f t="shared" si="9"/>
        <v>0</v>
      </c>
      <c r="I38" s="216">
        <f t="shared" si="9"/>
        <v>0</v>
      </c>
      <c r="J38" s="216">
        <f t="shared" si="9"/>
        <v>14</v>
      </c>
      <c r="K38" s="216">
        <f t="shared" si="9"/>
        <v>0</v>
      </c>
      <c r="L38" s="216">
        <f t="shared" si="9"/>
        <v>2</v>
      </c>
      <c r="M38" s="216">
        <f t="shared" si="9"/>
        <v>47</v>
      </c>
      <c r="N38" s="216">
        <f t="shared" si="9"/>
        <v>47</v>
      </c>
      <c r="O38" s="216">
        <f t="shared" si="9"/>
        <v>0</v>
      </c>
      <c r="P38" s="216">
        <f t="shared" si="9"/>
        <v>0</v>
      </c>
      <c r="Q38" s="216">
        <f t="shared" si="9"/>
        <v>2</v>
      </c>
      <c r="R38" s="216">
        <f t="shared" si="9"/>
        <v>0</v>
      </c>
      <c r="S38" s="216">
        <f t="shared" si="9"/>
        <v>0</v>
      </c>
      <c r="T38" s="216">
        <f t="shared" si="9"/>
        <v>0</v>
      </c>
      <c r="U38" s="216">
        <f t="shared" si="9"/>
        <v>0</v>
      </c>
      <c r="V38" s="329">
        <v>4.4</v>
      </c>
      <c r="W38" s="544">
        <f t="shared" si="4"/>
        <v>27.941176470588236</v>
      </c>
      <c r="X38" s="330">
        <v>69.1</v>
      </c>
      <c r="Y38" s="328" t="s">
        <v>378</v>
      </c>
    </row>
    <row r="39" spans="1:25" s="25" customFormat="1" ht="15" customHeight="1">
      <c r="A39" s="49" t="s">
        <v>372</v>
      </c>
      <c r="B39" s="219">
        <v>34</v>
      </c>
      <c r="C39" s="219">
        <v>0</v>
      </c>
      <c r="D39" s="219">
        <v>0</v>
      </c>
      <c r="E39" s="219">
        <v>0</v>
      </c>
      <c r="F39" s="219">
        <v>0</v>
      </c>
      <c r="G39" s="219">
        <v>0</v>
      </c>
      <c r="H39" s="219">
        <v>0</v>
      </c>
      <c r="I39" s="210">
        <v>0</v>
      </c>
      <c r="J39" s="219">
        <v>3</v>
      </c>
      <c r="K39" s="219">
        <v>0</v>
      </c>
      <c r="L39" s="219">
        <v>1</v>
      </c>
      <c r="M39" s="219">
        <v>29</v>
      </c>
      <c r="N39" s="219">
        <v>29</v>
      </c>
      <c r="O39" s="219">
        <v>0</v>
      </c>
      <c r="P39" s="219">
        <v>0</v>
      </c>
      <c r="Q39" s="219">
        <v>1</v>
      </c>
      <c r="R39" s="219">
        <v>0</v>
      </c>
      <c r="S39" s="219">
        <v>0</v>
      </c>
      <c r="T39" s="219">
        <v>0</v>
      </c>
      <c r="U39" s="219">
        <v>0</v>
      </c>
      <c r="V39" s="325">
        <v>0</v>
      </c>
      <c r="W39" s="325">
        <f t="shared" si="4"/>
        <v>11.76470588235294</v>
      </c>
      <c r="X39" s="326">
        <v>85.3</v>
      </c>
      <c r="Y39" s="49" t="s">
        <v>372</v>
      </c>
    </row>
    <row r="40" spans="1:25" s="25" customFormat="1" ht="15" customHeight="1">
      <c r="A40" s="49" t="s">
        <v>373</v>
      </c>
      <c r="B40" s="219">
        <v>34</v>
      </c>
      <c r="C40" s="219">
        <v>3</v>
      </c>
      <c r="D40" s="219">
        <v>0</v>
      </c>
      <c r="E40" s="219">
        <v>3</v>
      </c>
      <c r="F40" s="219">
        <v>0</v>
      </c>
      <c r="G40" s="219">
        <v>0</v>
      </c>
      <c r="H40" s="219">
        <v>0</v>
      </c>
      <c r="I40" s="210">
        <v>0</v>
      </c>
      <c r="J40" s="219">
        <v>11</v>
      </c>
      <c r="K40" s="219">
        <v>0</v>
      </c>
      <c r="L40" s="219">
        <v>1</v>
      </c>
      <c r="M40" s="219">
        <v>18</v>
      </c>
      <c r="N40" s="219">
        <v>18</v>
      </c>
      <c r="O40" s="219">
        <v>0</v>
      </c>
      <c r="P40" s="219">
        <v>0</v>
      </c>
      <c r="Q40" s="219">
        <v>1</v>
      </c>
      <c r="R40" s="219">
        <v>0</v>
      </c>
      <c r="S40" s="219">
        <v>0</v>
      </c>
      <c r="T40" s="219">
        <v>0</v>
      </c>
      <c r="U40" s="219">
        <v>0</v>
      </c>
      <c r="V40" s="325">
        <v>8.8</v>
      </c>
      <c r="W40" s="325">
        <f t="shared" si="4"/>
        <v>44.11764705882353</v>
      </c>
      <c r="X40" s="326">
        <v>52.9</v>
      </c>
      <c r="Y40" s="49" t="s">
        <v>373</v>
      </c>
    </row>
    <row r="41" spans="1:25" s="25" customFormat="1" ht="6" customHeight="1">
      <c r="A41" s="49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319"/>
      <c r="W41" s="325"/>
      <c r="X41" s="320"/>
      <c r="Y41" s="49"/>
    </row>
    <row r="42" spans="1:25" s="57" customFormat="1" ht="15" customHeight="1">
      <c r="A42" s="328" t="s">
        <v>379</v>
      </c>
      <c r="B42" s="216">
        <f aca="true" t="shared" si="10" ref="B42:U42">B43+B44</f>
        <v>143</v>
      </c>
      <c r="C42" s="216">
        <f t="shared" si="10"/>
        <v>27</v>
      </c>
      <c r="D42" s="216">
        <f t="shared" si="10"/>
        <v>5</v>
      </c>
      <c r="E42" s="216">
        <f t="shared" si="10"/>
        <v>22</v>
      </c>
      <c r="F42" s="216">
        <f t="shared" si="10"/>
        <v>0</v>
      </c>
      <c r="G42" s="216">
        <f t="shared" si="10"/>
        <v>0</v>
      </c>
      <c r="H42" s="216">
        <f t="shared" si="10"/>
        <v>0</v>
      </c>
      <c r="I42" s="216">
        <f t="shared" si="10"/>
        <v>0</v>
      </c>
      <c r="J42" s="216">
        <f t="shared" si="10"/>
        <v>52</v>
      </c>
      <c r="K42" s="216">
        <f t="shared" si="10"/>
        <v>7</v>
      </c>
      <c r="L42" s="216">
        <f t="shared" si="10"/>
        <v>0</v>
      </c>
      <c r="M42" s="216">
        <f t="shared" si="10"/>
        <v>52</v>
      </c>
      <c r="N42" s="216">
        <f t="shared" si="10"/>
        <v>50</v>
      </c>
      <c r="O42" s="216">
        <f t="shared" si="10"/>
        <v>2</v>
      </c>
      <c r="P42" s="216">
        <f t="shared" si="10"/>
        <v>4</v>
      </c>
      <c r="Q42" s="216">
        <f t="shared" si="10"/>
        <v>1</v>
      </c>
      <c r="R42" s="216">
        <f t="shared" si="10"/>
        <v>0</v>
      </c>
      <c r="S42" s="216">
        <f t="shared" si="10"/>
        <v>0</v>
      </c>
      <c r="T42" s="216">
        <f t="shared" si="10"/>
        <v>0</v>
      </c>
      <c r="U42" s="216">
        <f t="shared" si="10"/>
        <v>0</v>
      </c>
      <c r="V42" s="329">
        <v>18.9</v>
      </c>
      <c r="W42" s="544">
        <f t="shared" si="4"/>
        <v>60.13986013986013</v>
      </c>
      <c r="X42" s="330">
        <v>36.4</v>
      </c>
      <c r="Y42" s="328" t="s">
        <v>379</v>
      </c>
    </row>
    <row r="43" spans="1:25" s="25" customFormat="1" ht="15" customHeight="1">
      <c r="A43" s="49" t="s">
        <v>372</v>
      </c>
      <c r="B43" s="219">
        <v>13</v>
      </c>
      <c r="C43" s="219">
        <v>0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0">
        <v>0</v>
      </c>
      <c r="J43" s="219">
        <v>5</v>
      </c>
      <c r="K43" s="219">
        <v>0</v>
      </c>
      <c r="L43" s="219">
        <v>0</v>
      </c>
      <c r="M43" s="219">
        <v>7</v>
      </c>
      <c r="N43" s="219">
        <v>7</v>
      </c>
      <c r="O43" s="219">
        <v>0</v>
      </c>
      <c r="P43" s="219">
        <v>1</v>
      </c>
      <c r="Q43" s="219">
        <v>0</v>
      </c>
      <c r="R43" s="219">
        <v>0</v>
      </c>
      <c r="S43" s="219">
        <v>0</v>
      </c>
      <c r="T43" s="219">
        <v>0</v>
      </c>
      <c r="U43" s="219">
        <v>0</v>
      </c>
      <c r="V43" s="325">
        <v>0</v>
      </c>
      <c r="W43" s="325">
        <f t="shared" si="4"/>
        <v>38.46153846153847</v>
      </c>
      <c r="X43" s="326">
        <v>53.8</v>
      </c>
      <c r="Y43" s="49" t="s">
        <v>372</v>
      </c>
    </row>
    <row r="44" spans="1:25" s="25" customFormat="1" ht="15" customHeight="1">
      <c r="A44" s="49" t="s">
        <v>373</v>
      </c>
      <c r="B44" s="219">
        <v>130</v>
      </c>
      <c r="C44" s="219">
        <v>27</v>
      </c>
      <c r="D44" s="219">
        <v>5</v>
      </c>
      <c r="E44" s="219">
        <v>22</v>
      </c>
      <c r="F44" s="219">
        <v>0</v>
      </c>
      <c r="G44" s="219">
        <v>0</v>
      </c>
      <c r="H44" s="219">
        <v>0</v>
      </c>
      <c r="I44" s="210">
        <v>0</v>
      </c>
      <c r="J44" s="219">
        <v>47</v>
      </c>
      <c r="K44" s="219">
        <v>7</v>
      </c>
      <c r="L44" s="219">
        <v>0</v>
      </c>
      <c r="M44" s="219">
        <v>45</v>
      </c>
      <c r="N44" s="219">
        <v>43</v>
      </c>
      <c r="O44" s="219">
        <v>2</v>
      </c>
      <c r="P44" s="219">
        <v>3</v>
      </c>
      <c r="Q44" s="219">
        <v>1</v>
      </c>
      <c r="R44" s="219">
        <v>0</v>
      </c>
      <c r="S44" s="219">
        <v>0</v>
      </c>
      <c r="T44" s="219">
        <v>0</v>
      </c>
      <c r="U44" s="219">
        <v>0</v>
      </c>
      <c r="V44" s="325">
        <v>20.8</v>
      </c>
      <c r="W44" s="325">
        <f t="shared" si="4"/>
        <v>62.30769230769231</v>
      </c>
      <c r="X44" s="326">
        <v>34.6</v>
      </c>
      <c r="Y44" s="49" t="s">
        <v>373</v>
      </c>
    </row>
    <row r="45" spans="1:25" s="25" customFormat="1" ht="6" customHeight="1">
      <c r="A45" s="49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319"/>
      <c r="W45" s="325"/>
      <c r="X45" s="320"/>
      <c r="Y45" s="49"/>
    </row>
    <row r="46" spans="1:25" s="57" customFormat="1" ht="15" customHeight="1">
      <c r="A46" s="328" t="s">
        <v>380</v>
      </c>
      <c r="B46" s="216">
        <f aca="true" t="shared" si="11" ref="B46:U46">B47+B48</f>
        <v>25</v>
      </c>
      <c r="C46" s="216">
        <f t="shared" si="11"/>
        <v>21</v>
      </c>
      <c r="D46" s="216">
        <f t="shared" si="11"/>
        <v>2</v>
      </c>
      <c r="E46" s="216">
        <f t="shared" si="11"/>
        <v>0</v>
      </c>
      <c r="F46" s="216">
        <f t="shared" si="11"/>
        <v>0</v>
      </c>
      <c r="G46" s="216">
        <f t="shared" si="11"/>
        <v>19</v>
      </c>
      <c r="H46" s="216">
        <f t="shared" si="11"/>
        <v>0</v>
      </c>
      <c r="I46" s="216">
        <f t="shared" si="11"/>
        <v>0</v>
      </c>
      <c r="J46" s="216">
        <f t="shared" si="11"/>
        <v>2</v>
      </c>
      <c r="K46" s="216">
        <f t="shared" si="11"/>
        <v>0</v>
      </c>
      <c r="L46" s="216">
        <f t="shared" si="11"/>
        <v>0</v>
      </c>
      <c r="M46" s="216">
        <f t="shared" si="11"/>
        <v>2</v>
      </c>
      <c r="N46" s="216">
        <f t="shared" si="11"/>
        <v>2</v>
      </c>
      <c r="O46" s="216">
        <f t="shared" si="11"/>
        <v>0</v>
      </c>
      <c r="P46" s="216">
        <f t="shared" si="11"/>
        <v>0</v>
      </c>
      <c r="Q46" s="216">
        <f t="shared" si="11"/>
        <v>0</v>
      </c>
      <c r="R46" s="216">
        <f t="shared" si="11"/>
        <v>0</v>
      </c>
      <c r="S46" s="216">
        <f t="shared" si="11"/>
        <v>0</v>
      </c>
      <c r="T46" s="216">
        <f t="shared" si="11"/>
        <v>0</v>
      </c>
      <c r="U46" s="216">
        <f t="shared" si="11"/>
        <v>0</v>
      </c>
      <c r="V46" s="329">
        <v>84</v>
      </c>
      <c r="W46" s="544">
        <f t="shared" si="4"/>
        <v>92</v>
      </c>
      <c r="X46" s="330">
        <v>8</v>
      </c>
      <c r="Y46" s="328" t="s">
        <v>380</v>
      </c>
    </row>
    <row r="47" spans="1:26" s="25" customFormat="1" ht="15" customHeight="1">
      <c r="A47" s="49" t="s">
        <v>372</v>
      </c>
      <c r="B47" s="219">
        <v>2</v>
      </c>
      <c r="C47" s="219">
        <v>1</v>
      </c>
      <c r="D47" s="219">
        <v>1</v>
      </c>
      <c r="E47" s="219">
        <v>0</v>
      </c>
      <c r="F47" s="219">
        <v>0</v>
      </c>
      <c r="G47" s="219">
        <v>0</v>
      </c>
      <c r="H47" s="219">
        <v>0</v>
      </c>
      <c r="I47" s="210">
        <v>0</v>
      </c>
      <c r="J47" s="219">
        <v>1</v>
      </c>
      <c r="K47" s="219">
        <v>0</v>
      </c>
      <c r="L47" s="219">
        <v>0</v>
      </c>
      <c r="M47" s="219">
        <f>N47+O47</f>
        <v>0</v>
      </c>
      <c r="N47" s="219">
        <v>0</v>
      </c>
      <c r="O47" s="219">
        <v>0</v>
      </c>
      <c r="P47" s="219">
        <v>0</v>
      </c>
      <c r="Q47" s="219">
        <v>0</v>
      </c>
      <c r="R47" s="219">
        <v>0</v>
      </c>
      <c r="S47" s="219">
        <v>0</v>
      </c>
      <c r="T47" s="219">
        <v>0</v>
      </c>
      <c r="U47" s="219">
        <v>0</v>
      </c>
      <c r="V47" s="325">
        <v>50</v>
      </c>
      <c r="W47" s="325">
        <f t="shared" si="4"/>
        <v>100</v>
      </c>
      <c r="X47" s="219">
        <v>0</v>
      </c>
      <c r="Y47" s="49" t="s">
        <v>226</v>
      </c>
      <c r="Z47" s="25">
        <v>0</v>
      </c>
    </row>
    <row r="48" spans="1:25" s="25" customFormat="1" ht="15" customHeight="1">
      <c r="A48" s="49" t="s">
        <v>373</v>
      </c>
      <c r="B48" s="219">
        <v>23</v>
      </c>
      <c r="C48" s="219">
        <v>20</v>
      </c>
      <c r="D48" s="219">
        <v>1</v>
      </c>
      <c r="E48" s="219">
        <v>0</v>
      </c>
      <c r="F48" s="219">
        <v>0</v>
      </c>
      <c r="G48" s="219">
        <v>19</v>
      </c>
      <c r="H48" s="219">
        <v>0</v>
      </c>
      <c r="I48" s="210">
        <v>0</v>
      </c>
      <c r="J48" s="219">
        <v>1</v>
      </c>
      <c r="K48" s="219">
        <v>0</v>
      </c>
      <c r="L48" s="219">
        <v>0</v>
      </c>
      <c r="M48" s="219">
        <v>2</v>
      </c>
      <c r="N48" s="219">
        <v>2</v>
      </c>
      <c r="O48" s="219">
        <v>0</v>
      </c>
      <c r="P48" s="219">
        <v>0</v>
      </c>
      <c r="Q48" s="219">
        <v>0</v>
      </c>
      <c r="R48" s="219">
        <v>0</v>
      </c>
      <c r="S48" s="219">
        <v>0</v>
      </c>
      <c r="T48" s="219">
        <v>0</v>
      </c>
      <c r="U48" s="219">
        <v>0</v>
      </c>
      <c r="V48" s="325">
        <v>87</v>
      </c>
      <c r="W48" s="325">
        <f t="shared" si="4"/>
        <v>91.30434782608695</v>
      </c>
      <c r="X48" s="326">
        <v>8.7</v>
      </c>
      <c r="Y48" s="49" t="s">
        <v>373</v>
      </c>
    </row>
    <row r="49" spans="1:25" s="25" customFormat="1" ht="6" customHeight="1">
      <c r="A49" s="49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319"/>
      <c r="W49" s="325"/>
      <c r="X49" s="320"/>
      <c r="Y49" s="49"/>
    </row>
    <row r="50" spans="1:25" s="57" customFormat="1" ht="15" customHeight="1">
      <c r="A50" s="328" t="s">
        <v>381</v>
      </c>
      <c r="B50" s="216">
        <f aca="true" t="shared" si="12" ref="B50:U50">B51+B52</f>
        <v>66</v>
      </c>
      <c r="C50" s="216">
        <f t="shared" si="12"/>
        <v>20</v>
      </c>
      <c r="D50" s="216">
        <f t="shared" si="12"/>
        <v>8</v>
      </c>
      <c r="E50" s="216">
        <f t="shared" si="12"/>
        <v>12</v>
      </c>
      <c r="F50" s="216">
        <f t="shared" si="12"/>
        <v>0</v>
      </c>
      <c r="G50" s="216">
        <f t="shared" si="12"/>
        <v>0</v>
      </c>
      <c r="H50" s="216">
        <f t="shared" si="12"/>
        <v>0</v>
      </c>
      <c r="I50" s="216">
        <f t="shared" si="12"/>
        <v>0</v>
      </c>
      <c r="J50" s="216">
        <f t="shared" si="12"/>
        <v>23</v>
      </c>
      <c r="K50" s="216">
        <f t="shared" si="12"/>
        <v>0</v>
      </c>
      <c r="L50" s="216">
        <f t="shared" si="12"/>
        <v>0</v>
      </c>
      <c r="M50" s="216">
        <f t="shared" si="12"/>
        <v>22</v>
      </c>
      <c r="N50" s="216">
        <f t="shared" si="12"/>
        <v>21</v>
      </c>
      <c r="O50" s="216">
        <f t="shared" si="12"/>
        <v>1</v>
      </c>
      <c r="P50" s="216">
        <f t="shared" si="12"/>
        <v>0</v>
      </c>
      <c r="Q50" s="216">
        <f t="shared" si="12"/>
        <v>1</v>
      </c>
      <c r="R50" s="216">
        <f t="shared" si="12"/>
        <v>0</v>
      </c>
      <c r="S50" s="216">
        <f t="shared" si="12"/>
        <v>0</v>
      </c>
      <c r="T50" s="216">
        <f t="shared" si="12"/>
        <v>0</v>
      </c>
      <c r="U50" s="216">
        <f t="shared" si="12"/>
        <v>0</v>
      </c>
      <c r="V50" s="329">
        <v>30.3</v>
      </c>
      <c r="W50" s="544">
        <f t="shared" si="4"/>
        <v>65.15151515151516</v>
      </c>
      <c r="X50" s="330">
        <v>33.3</v>
      </c>
      <c r="Y50" s="328" t="s">
        <v>381</v>
      </c>
    </row>
    <row r="51" spans="1:25" s="25" customFormat="1" ht="15" customHeight="1">
      <c r="A51" s="49" t="s">
        <v>372</v>
      </c>
      <c r="B51" s="219">
        <v>41</v>
      </c>
      <c r="C51" s="219">
        <v>14</v>
      </c>
      <c r="D51" s="219">
        <v>7</v>
      </c>
      <c r="E51" s="219">
        <v>7</v>
      </c>
      <c r="F51" s="219">
        <v>0</v>
      </c>
      <c r="G51" s="219">
        <v>0</v>
      </c>
      <c r="H51" s="219">
        <v>0</v>
      </c>
      <c r="I51" s="210">
        <v>0</v>
      </c>
      <c r="J51" s="219">
        <v>12</v>
      </c>
      <c r="K51" s="219">
        <v>0</v>
      </c>
      <c r="L51" s="219">
        <v>0</v>
      </c>
      <c r="M51" s="219">
        <v>14</v>
      </c>
      <c r="N51" s="219">
        <v>14</v>
      </c>
      <c r="O51" s="219">
        <v>0</v>
      </c>
      <c r="P51" s="219">
        <v>0</v>
      </c>
      <c r="Q51" s="219">
        <v>1</v>
      </c>
      <c r="R51" s="219">
        <v>0</v>
      </c>
      <c r="S51" s="219">
        <v>0</v>
      </c>
      <c r="T51" s="219">
        <v>0</v>
      </c>
      <c r="U51" s="219">
        <v>0</v>
      </c>
      <c r="V51" s="325">
        <v>34.1</v>
      </c>
      <c r="W51" s="325">
        <f t="shared" si="4"/>
        <v>63.41463414634146</v>
      </c>
      <c r="X51" s="326">
        <v>34.1</v>
      </c>
      <c r="Y51" s="49" t="s">
        <v>372</v>
      </c>
    </row>
    <row r="52" spans="1:25" s="25" customFormat="1" ht="15" customHeight="1">
      <c r="A52" s="49" t="s">
        <v>373</v>
      </c>
      <c r="B52" s="219">
        <v>25</v>
      </c>
      <c r="C52" s="219">
        <v>6</v>
      </c>
      <c r="D52" s="219">
        <v>1</v>
      </c>
      <c r="E52" s="219">
        <v>5</v>
      </c>
      <c r="F52" s="219">
        <v>0</v>
      </c>
      <c r="G52" s="219">
        <v>0</v>
      </c>
      <c r="H52" s="219">
        <v>0</v>
      </c>
      <c r="I52" s="210">
        <v>0</v>
      </c>
      <c r="J52" s="219">
        <v>11</v>
      </c>
      <c r="K52" s="219">
        <v>0</v>
      </c>
      <c r="L52" s="219">
        <v>0</v>
      </c>
      <c r="M52" s="219">
        <v>8</v>
      </c>
      <c r="N52" s="219">
        <v>7</v>
      </c>
      <c r="O52" s="219">
        <v>1</v>
      </c>
      <c r="P52" s="219">
        <v>0</v>
      </c>
      <c r="Q52" s="219">
        <v>0</v>
      </c>
      <c r="R52" s="219">
        <v>0</v>
      </c>
      <c r="S52" s="219">
        <v>0</v>
      </c>
      <c r="T52" s="219">
        <v>0</v>
      </c>
      <c r="U52" s="219">
        <v>0</v>
      </c>
      <c r="V52" s="325">
        <v>24</v>
      </c>
      <c r="W52" s="325">
        <f t="shared" si="4"/>
        <v>68</v>
      </c>
      <c r="X52" s="326">
        <v>32</v>
      </c>
      <c r="Y52" s="49" t="s">
        <v>373</v>
      </c>
    </row>
    <row r="53" spans="1:25" s="25" customFormat="1" ht="6" customHeight="1">
      <c r="A53" s="4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319"/>
      <c r="W53" s="325"/>
      <c r="X53" s="320"/>
      <c r="Y53" s="49"/>
    </row>
    <row r="54" spans="1:25" s="57" customFormat="1" ht="15" customHeight="1">
      <c r="A54" s="328" t="s">
        <v>382</v>
      </c>
      <c r="B54" s="216">
        <f aca="true" t="shared" si="13" ref="B54:U54">B55+B56</f>
        <v>31</v>
      </c>
      <c r="C54" s="216">
        <f t="shared" si="13"/>
        <v>3</v>
      </c>
      <c r="D54" s="216">
        <f t="shared" si="13"/>
        <v>1</v>
      </c>
      <c r="E54" s="216">
        <f t="shared" si="13"/>
        <v>2</v>
      </c>
      <c r="F54" s="216">
        <f t="shared" si="13"/>
        <v>0</v>
      </c>
      <c r="G54" s="216">
        <f t="shared" si="13"/>
        <v>0</v>
      </c>
      <c r="H54" s="216">
        <f t="shared" si="13"/>
        <v>0</v>
      </c>
      <c r="I54" s="216">
        <f t="shared" si="13"/>
        <v>0</v>
      </c>
      <c r="J54" s="216">
        <f t="shared" si="13"/>
        <v>13</v>
      </c>
      <c r="K54" s="216">
        <f t="shared" si="13"/>
        <v>0</v>
      </c>
      <c r="L54" s="216">
        <f t="shared" si="13"/>
        <v>0</v>
      </c>
      <c r="M54" s="216">
        <f t="shared" si="13"/>
        <v>14</v>
      </c>
      <c r="N54" s="216">
        <f t="shared" si="13"/>
        <v>14</v>
      </c>
      <c r="O54" s="216">
        <f t="shared" si="13"/>
        <v>0</v>
      </c>
      <c r="P54" s="216">
        <f t="shared" si="13"/>
        <v>0</v>
      </c>
      <c r="Q54" s="216">
        <f t="shared" si="13"/>
        <v>1</v>
      </c>
      <c r="R54" s="216">
        <f t="shared" si="13"/>
        <v>0</v>
      </c>
      <c r="S54" s="216">
        <f t="shared" si="13"/>
        <v>0</v>
      </c>
      <c r="T54" s="216">
        <f t="shared" si="13"/>
        <v>0</v>
      </c>
      <c r="U54" s="216">
        <f t="shared" si="13"/>
        <v>0</v>
      </c>
      <c r="V54" s="329">
        <v>9.7</v>
      </c>
      <c r="W54" s="544">
        <f t="shared" si="4"/>
        <v>51.61290322580645</v>
      </c>
      <c r="X54" s="330">
        <v>45.2</v>
      </c>
      <c r="Y54" s="328" t="s">
        <v>382</v>
      </c>
    </row>
    <row r="55" spans="1:25" s="25" customFormat="1" ht="15" customHeight="1">
      <c r="A55" s="49" t="s">
        <v>372</v>
      </c>
      <c r="B55" s="219">
        <v>10</v>
      </c>
      <c r="C55" s="219">
        <v>1</v>
      </c>
      <c r="D55" s="219">
        <v>1</v>
      </c>
      <c r="E55" s="219">
        <v>0</v>
      </c>
      <c r="F55" s="219">
        <v>0</v>
      </c>
      <c r="G55" s="219">
        <v>0</v>
      </c>
      <c r="H55" s="219">
        <v>0</v>
      </c>
      <c r="I55" s="210">
        <v>0</v>
      </c>
      <c r="J55" s="219">
        <v>6</v>
      </c>
      <c r="K55" s="219">
        <v>0</v>
      </c>
      <c r="L55" s="219">
        <v>0</v>
      </c>
      <c r="M55" s="219">
        <v>2</v>
      </c>
      <c r="N55" s="219">
        <v>2</v>
      </c>
      <c r="O55" s="219">
        <v>0</v>
      </c>
      <c r="P55" s="219">
        <v>0</v>
      </c>
      <c r="Q55" s="219">
        <v>1</v>
      </c>
      <c r="R55" s="219">
        <v>0</v>
      </c>
      <c r="S55" s="219">
        <v>0</v>
      </c>
      <c r="T55" s="219">
        <v>0</v>
      </c>
      <c r="U55" s="219">
        <v>0</v>
      </c>
      <c r="V55" s="325">
        <v>10</v>
      </c>
      <c r="W55" s="325">
        <f t="shared" si="4"/>
        <v>70</v>
      </c>
      <c r="X55" s="326">
        <v>20</v>
      </c>
      <c r="Y55" s="49" t="s">
        <v>372</v>
      </c>
    </row>
    <row r="56" spans="1:25" s="25" customFormat="1" ht="15" customHeight="1">
      <c r="A56" s="49" t="s">
        <v>373</v>
      </c>
      <c r="B56" s="219">
        <v>21</v>
      </c>
      <c r="C56" s="219">
        <v>2</v>
      </c>
      <c r="D56" s="219">
        <v>0</v>
      </c>
      <c r="E56" s="219">
        <v>2</v>
      </c>
      <c r="F56" s="219">
        <v>0</v>
      </c>
      <c r="G56" s="219">
        <v>0</v>
      </c>
      <c r="H56" s="219">
        <v>0</v>
      </c>
      <c r="I56" s="210">
        <v>0</v>
      </c>
      <c r="J56" s="219">
        <v>7</v>
      </c>
      <c r="K56" s="219">
        <v>0</v>
      </c>
      <c r="L56" s="219">
        <v>0</v>
      </c>
      <c r="M56" s="219">
        <v>12</v>
      </c>
      <c r="N56" s="219">
        <v>12</v>
      </c>
      <c r="O56" s="219">
        <v>0</v>
      </c>
      <c r="P56" s="219">
        <v>0</v>
      </c>
      <c r="Q56" s="219">
        <v>0</v>
      </c>
      <c r="R56" s="219">
        <v>0</v>
      </c>
      <c r="S56" s="219">
        <v>0</v>
      </c>
      <c r="T56" s="219">
        <v>0</v>
      </c>
      <c r="U56" s="219">
        <v>0</v>
      </c>
      <c r="V56" s="325">
        <v>9.5</v>
      </c>
      <c r="W56" s="325">
        <f t="shared" si="4"/>
        <v>42.857142857142854</v>
      </c>
      <c r="X56" s="326">
        <v>57.1</v>
      </c>
      <c r="Y56" s="49" t="s">
        <v>373</v>
      </c>
    </row>
    <row r="57" spans="1:25" s="25" customFormat="1" ht="6" customHeight="1">
      <c r="A57" s="49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319"/>
      <c r="W57" s="325"/>
      <c r="X57" s="320"/>
      <c r="Y57" s="49"/>
    </row>
    <row r="58" spans="1:25" s="25" customFormat="1" ht="15" customHeight="1">
      <c r="A58" s="328" t="s">
        <v>383</v>
      </c>
      <c r="B58" s="216">
        <f aca="true" t="shared" si="14" ref="B58:U58">B59+B60</f>
        <v>69</v>
      </c>
      <c r="C58" s="216">
        <f t="shared" si="14"/>
        <v>48</v>
      </c>
      <c r="D58" s="216">
        <f t="shared" si="14"/>
        <v>43</v>
      </c>
      <c r="E58" s="216">
        <f t="shared" si="14"/>
        <v>5</v>
      </c>
      <c r="F58" s="216">
        <f t="shared" si="14"/>
        <v>0</v>
      </c>
      <c r="G58" s="216">
        <f t="shared" si="14"/>
        <v>0</v>
      </c>
      <c r="H58" s="216">
        <f t="shared" si="14"/>
        <v>0</v>
      </c>
      <c r="I58" s="216">
        <f t="shared" si="14"/>
        <v>0</v>
      </c>
      <c r="J58" s="216">
        <f t="shared" si="14"/>
        <v>6</v>
      </c>
      <c r="K58" s="216">
        <f t="shared" si="14"/>
        <v>11</v>
      </c>
      <c r="L58" s="216">
        <f t="shared" si="14"/>
        <v>0</v>
      </c>
      <c r="M58" s="216">
        <f t="shared" si="14"/>
        <v>4</v>
      </c>
      <c r="N58" s="216">
        <f t="shared" si="14"/>
        <v>4</v>
      </c>
      <c r="O58" s="216">
        <f t="shared" si="14"/>
        <v>0</v>
      </c>
      <c r="P58" s="216">
        <f t="shared" si="14"/>
        <v>0</v>
      </c>
      <c r="Q58" s="216">
        <f t="shared" si="14"/>
        <v>0</v>
      </c>
      <c r="R58" s="216">
        <f t="shared" si="14"/>
        <v>0</v>
      </c>
      <c r="S58" s="216">
        <f t="shared" si="14"/>
        <v>0</v>
      </c>
      <c r="T58" s="216">
        <f t="shared" si="14"/>
        <v>0</v>
      </c>
      <c r="U58" s="216">
        <f t="shared" si="14"/>
        <v>0</v>
      </c>
      <c r="V58" s="329">
        <v>69.6</v>
      </c>
      <c r="W58" s="544">
        <f t="shared" si="4"/>
        <v>94.20289855072464</v>
      </c>
      <c r="X58" s="330">
        <v>5.8</v>
      </c>
      <c r="Y58" s="328" t="s">
        <v>383</v>
      </c>
    </row>
    <row r="59" spans="1:25" s="25" customFormat="1" ht="15" customHeight="1">
      <c r="A59" s="49" t="s">
        <v>372</v>
      </c>
      <c r="B59" s="219">
        <v>53</v>
      </c>
      <c r="C59" s="219">
        <v>35</v>
      </c>
      <c r="D59" s="219">
        <v>31</v>
      </c>
      <c r="E59" s="219">
        <v>4</v>
      </c>
      <c r="F59" s="219">
        <v>0</v>
      </c>
      <c r="G59" s="219">
        <v>0</v>
      </c>
      <c r="H59" s="219">
        <v>0</v>
      </c>
      <c r="I59" s="210">
        <v>0</v>
      </c>
      <c r="J59" s="219">
        <v>6</v>
      </c>
      <c r="K59" s="219">
        <v>8</v>
      </c>
      <c r="L59" s="219">
        <v>0</v>
      </c>
      <c r="M59" s="219">
        <v>4</v>
      </c>
      <c r="N59" s="219">
        <v>4</v>
      </c>
      <c r="O59" s="219">
        <v>0</v>
      </c>
      <c r="P59" s="219">
        <v>0</v>
      </c>
      <c r="Q59" s="219">
        <v>0</v>
      </c>
      <c r="R59" s="219">
        <v>0</v>
      </c>
      <c r="S59" s="219">
        <v>0</v>
      </c>
      <c r="T59" s="219">
        <v>0</v>
      </c>
      <c r="U59" s="219">
        <v>0</v>
      </c>
      <c r="V59" s="325">
        <v>66</v>
      </c>
      <c r="W59" s="325">
        <f t="shared" si="4"/>
        <v>92.45283018867924</v>
      </c>
      <c r="X59" s="326">
        <v>7.5</v>
      </c>
      <c r="Y59" s="49" t="s">
        <v>372</v>
      </c>
    </row>
    <row r="60" spans="1:25" s="25" customFormat="1" ht="15" customHeight="1">
      <c r="A60" s="49" t="s">
        <v>373</v>
      </c>
      <c r="B60" s="219">
        <v>16</v>
      </c>
      <c r="C60" s="219">
        <v>13</v>
      </c>
      <c r="D60" s="219">
        <v>12</v>
      </c>
      <c r="E60" s="219">
        <v>1</v>
      </c>
      <c r="F60" s="219">
        <v>0</v>
      </c>
      <c r="G60" s="219">
        <v>0</v>
      </c>
      <c r="H60" s="219">
        <v>0</v>
      </c>
      <c r="I60" s="210">
        <v>0</v>
      </c>
      <c r="J60" s="219">
        <v>0</v>
      </c>
      <c r="K60" s="219">
        <v>3</v>
      </c>
      <c r="L60" s="219">
        <v>0</v>
      </c>
      <c r="M60" s="219">
        <v>0</v>
      </c>
      <c r="N60" s="219">
        <v>0</v>
      </c>
      <c r="O60" s="219">
        <v>0</v>
      </c>
      <c r="P60" s="219">
        <v>0</v>
      </c>
      <c r="Q60" s="219">
        <v>0</v>
      </c>
      <c r="R60" s="219">
        <v>0</v>
      </c>
      <c r="S60" s="219">
        <v>0</v>
      </c>
      <c r="T60" s="219">
        <v>0</v>
      </c>
      <c r="U60" s="219">
        <v>0</v>
      </c>
      <c r="V60" s="325">
        <v>81.3</v>
      </c>
      <c r="W60" s="325">
        <f t="shared" si="4"/>
        <v>100</v>
      </c>
      <c r="X60" s="325">
        <v>0</v>
      </c>
      <c r="Y60" s="49" t="s">
        <v>373</v>
      </c>
    </row>
    <row r="61" spans="1:25" s="25" customFormat="1" ht="6" customHeight="1">
      <c r="A61" s="4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319"/>
      <c r="W61" s="325"/>
      <c r="X61" s="320"/>
      <c r="Y61" s="49"/>
    </row>
    <row r="62" spans="1:25" s="25" customFormat="1" ht="15" customHeight="1">
      <c r="A62" s="328" t="s">
        <v>384</v>
      </c>
      <c r="B62" s="216">
        <f aca="true" t="shared" si="15" ref="B62:U62">B63+B64</f>
        <v>312</v>
      </c>
      <c r="C62" s="216">
        <f t="shared" si="15"/>
        <v>93</v>
      </c>
      <c r="D62" s="216">
        <f t="shared" si="15"/>
        <v>35</v>
      </c>
      <c r="E62" s="216">
        <f t="shared" si="15"/>
        <v>58</v>
      </c>
      <c r="F62" s="216">
        <f t="shared" si="15"/>
        <v>0</v>
      </c>
      <c r="G62" s="216">
        <f t="shared" si="15"/>
        <v>0</v>
      </c>
      <c r="H62" s="216">
        <f t="shared" si="15"/>
        <v>0</v>
      </c>
      <c r="I62" s="216">
        <f t="shared" si="15"/>
        <v>0</v>
      </c>
      <c r="J62" s="216">
        <f t="shared" si="15"/>
        <v>63</v>
      </c>
      <c r="K62" s="216">
        <f t="shared" si="15"/>
        <v>1</v>
      </c>
      <c r="L62" s="216">
        <f t="shared" si="15"/>
        <v>5</v>
      </c>
      <c r="M62" s="216">
        <f t="shared" si="15"/>
        <v>132</v>
      </c>
      <c r="N62" s="216">
        <f t="shared" si="15"/>
        <v>131</v>
      </c>
      <c r="O62" s="216">
        <f t="shared" si="15"/>
        <v>1</v>
      </c>
      <c r="P62" s="216">
        <f t="shared" si="15"/>
        <v>5</v>
      </c>
      <c r="Q62" s="216">
        <f t="shared" si="15"/>
        <v>13</v>
      </c>
      <c r="R62" s="216">
        <f t="shared" si="15"/>
        <v>0</v>
      </c>
      <c r="S62" s="216">
        <f t="shared" si="15"/>
        <v>0</v>
      </c>
      <c r="T62" s="216">
        <f t="shared" si="15"/>
        <v>0</v>
      </c>
      <c r="U62" s="216">
        <f t="shared" si="15"/>
        <v>0</v>
      </c>
      <c r="V62" s="329">
        <v>29.8</v>
      </c>
      <c r="W62" s="544">
        <f t="shared" si="4"/>
        <v>51.92307692307693</v>
      </c>
      <c r="X62" s="330">
        <v>42.3</v>
      </c>
      <c r="Y62" s="328" t="s">
        <v>385</v>
      </c>
    </row>
    <row r="63" spans="1:25" s="25" customFormat="1" ht="15" customHeight="1">
      <c r="A63" s="49" t="s">
        <v>372</v>
      </c>
      <c r="B63" s="219">
        <v>142</v>
      </c>
      <c r="C63" s="219">
        <v>27</v>
      </c>
      <c r="D63" s="219">
        <v>15</v>
      </c>
      <c r="E63" s="219">
        <v>12</v>
      </c>
      <c r="F63" s="219">
        <v>0</v>
      </c>
      <c r="G63" s="219">
        <v>0</v>
      </c>
      <c r="H63" s="219">
        <v>0</v>
      </c>
      <c r="I63" s="210">
        <v>0</v>
      </c>
      <c r="J63" s="219">
        <v>25</v>
      </c>
      <c r="K63" s="219">
        <v>1</v>
      </c>
      <c r="L63" s="219">
        <v>4</v>
      </c>
      <c r="M63" s="219">
        <v>80</v>
      </c>
      <c r="N63" s="219">
        <v>80</v>
      </c>
      <c r="O63" s="219">
        <v>0</v>
      </c>
      <c r="P63" s="219">
        <v>1</v>
      </c>
      <c r="Q63" s="219">
        <v>4</v>
      </c>
      <c r="R63" s="219">
        <v>0</v>
      </c>
      <c r="S63" s="219">
        <v>0</v>
      </c>
      <c r="T63" s="219">
        <v>0</v>
      </c>
      <c r="U63" s="219">
        <v>0</v>
      </c>
      <c r="V63" s="325">
        <v>19</v>
      </c>
      <c r="W63" s="325">
        <f t="shared" si="4"/>
        <v>40.140845070422536</v>
      </c>
      <c r="X63" s="326">
        <v>56.3</v>
      </c>
      <c r="Y63" s="49" t="s">
        <v>372</v>
      </c>
    </row>
    <row r="64" spans="1:25" s="25" customFormat="1" ht="15" customHeight="1">
      <c r="A64" s="49" t="s">
        <v>373</v>
      </c>
      <c r="B64" s="219">
        <v>170</v>
      </c>
      <c r="C64" s="219">
        <v>66</v>
      </c>
      <c r="D64" s="219">
        <v>20</v>
      </c>
      <c r="E64" s="219">
        <v>46</v>
      </c>
      <c r="F64" s="219">
        <v>0</v>
      </c>
      <c r="G64" s="219">
        <v>0</v>
      </c>
      <c r="H64" s="219">
        <v>0</v>
      </c>
      <c r="I64" s="210">
        <v>0</v>
      </c>
      <c r="J64" s="219">
        <v>38</v>
      </c>
      <c r="K64" s="219">
        <v>0</v>
      </c>
      <c r="L64" s="219">
        <v>1</v>
      </c>
      <c r="M64" s="219">
        <v>52</v>
      </c>
      <c r="N64" s="219">
        <v>51</v>
      </c>
      <c r="O64" s="219">
        <v>1</v>
      </c>
      <c r="P64" s="219">
        <v>4</v>
      </c>
      <c r="Q64" s="219">
        <v>9</v>
      </c>
      <c r="R64" s="219">
        <v>0</v>
      </c>
      <c r="S64" s="219">
        <v>0</v>
      </c>
      <c r="T64" s="219">
        <v>0</v>
      </c>
      <c r="U64" s="219">
        <v>0</v>
      </c>
      <c r="V64" s="325">
        <v>38.8</v>
      </c>
      <c r="W64" s="325">
        <f t="shared" si="4"/>
        <v>61.76470588235294</v>
      </c>
      <c r="X64" s="326">
        <v>30.6</v>
      </c>
      <c r="Y64" s="49" t="s">
        <v>373</v>
      </c>
    </row>
    <row r="65" spans="1:25" s="25" customFormat="1" ht="4.5" customHeight="1">
      <c r="A65" s="331"/>
      <c r="B65" s="332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4"/>
      <c r="W65" s="334"/>
      <c r="X65" s="335"/>
      <c r="Y65" s="38"/>
    </row>
    <row r="66" spans="1:25" ht="13.5">
      <c r="A66" s="336" t="s">
        <v>386</v>
      </c>
      <c r="B66" s="336"/>
      <c r="C66" s="337"/>
      <c r="D66" s="337"/>
      <c r="E66" s="337"/>
      <c r="Y66" s="338"/>
    </row>
    <row r="67" spans="17:25" ht="13.5">
      <c r="Q67" s="33" t="s">
        <v>387</v>
      </c>
      <c r="Y67" s="339"/>
    </row>
  </sheetData>
  <sheetProtection/>
  <mergeCells count="9">
    <mergeCell ref="W5:W7"/>
    <mergeCell ref="B1:K1"/>
    <mergeCell ref="L1:U1"/>
    <mergeCell ref="S3:U4"/>
    <mergeCell ref="F4:F7"/>
    <mergeCell ref="O4:O7"/>
    <mergeCell ref="S5:S7"/>
    <mergeCell ref="T5:T7"/>
    <mergeCell ref="U5:U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colBreaks count="1" manualBreakCount="1">
    <brk id="1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O10"/>
  <sheetViews>
    <sheetView showGridLines="0" zoomScaleSheetLayoutView="100" zoomScalePageLayoutView="0" workbookViewId="0" topLeftCell="C1">
      <selection activeCell="H24" sqref="H24"/>
    </sheetView>
  </sheetViews>
  <sheetFormatPr defaultColWidth="12.625" defaultRowHeight="13.5"/>
  <cols>
    <col min="1" max="16384" width="12.625" style="33" customWidth="1"/>
  </cols>
  <sheetData>
    <row r="2" spans="1:13" s="93" customFormat="1" ht="15" customHeight="1">
      <c r="A2" s="127" t="s">
        <v>213</v>
      </c>
      <c r="B2" s="419" t="s">
        <v>388</v>
      </c>
      <c r="C2" s="419"/>
      <c r="D2" s="419"/>
      <c r="E2" s="419"/>
      <c r="F2" s="419"/>
      <c r="G2" s="419"/>
      <c r="H2" s="491" t="s">
        <v>389</v>
      </c>
      <c r="I2" s="491"/>
      <c r="J2" s="491"/>
      <c r="K2" s="491"/>
      <c r="L2" s="491"/>
      <c r="M2" s="491"/>
    </row>
    <row r="3" spans="1:14" s="23" customFormat="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N3" s="340" t="s">
        <v>390</v>
      </c>
    </row>
    <row r="4" spans="1:14" s="90" customFormat="1" ht="15.75" customHeight="1">
      <c r="A4" s="410" t="s">
        <v>391</v>
      </c>
      <c r="B4" s="414" t="s">
        <v>392</v>
      </c>
      <c r="C4" s="415"/>
      <c r="D4" s="415"/>
      <c r="E4" s="413" t="s">
        <v>393</v>
      </c>
      <c r="F4" s="413"/>
      <c r="G4" s="413"/>
      <c r="H4" s="413" t="s">
        <v>394</v>
      </c>
      <c r="I4" s="413"/>
      <c r="J4" s="413"/>
      <c r="K4" s="415" t="s">
        <v>395</v>
      </c>
      <c r="L4" s="415"/>
      <c r="M4" s="415"/>
      <c r="N4" s="410" t="s">
        <v>396</v>
      </c>
    </row>
    <row r="5" spans="1:15" s="90" customFormat="1" ht="15.75" customHeight="1">
      <c r="A5" s="412"/>
      <c r="B5" s="87" t="s">
        <v>225</v>
      </c>
      <c r="C5" s="88" t="s">
        <v>397</v>
      </c>
      <c r="D5" s="88" t="s">
        <v>398</v>
      </c>
      <c r="E5" s="88" t="s">
        <v>225</v>
      </c>
      <c r="F5" s="88" t="s">
        <v>397</v>
      </c>
      <c r="G5" s="88" t="s">
        <v>398</v>
      </c>
      <c r="H5" s="88" t="s">
        <v>225</v>
      </c>
      <c r="I5" s="88" t="s">
        <v>397</v>
      </c>
      <c r="J5" s="88" t="s">
        <v>398</v>
      </c>
      <c r="K5" s="88" t="s">
        <v>225</v>
      </c>
      <c r="L5" s="88" t="s">
        <v>397</v>
      </c>
      <c r="M5" s="88" t="s">
        <v>398</v>
      </c>
      <c r="N5" s="412"/>
      <c r="O5" s="89"/>
    </row>
    <row r="6" spans="1:14" s="25" customFormat="1" ht="6" customHeight="1">
      <c r="A6" s="39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37"/>
    </row>
    <row r="7" spans="1:14" s="29" customFormat="1" ht="15" customHeight="1">
      <c r="A7" s="341" t="s">
        <v>399</v>
      </c>
      <c r="B7" s="117">
        <f>C7+D7</f>
        <v>3146</v>
      </c>
      <c r="C7" s="117">
        <f aca="true" t="shared" si="0" ref="C7:D9">F7+I7+L7</f>
        <v>2741</v>
      </c>
      <c r="D7" s="117">
        <f t="shared" si="0"/>
        <v>405</v>
      </c>
      <c r="E7" s="117">
        <f>E8+E9</f>
        <v>2652</v>
      </c>
      <c r="F7" s="117">
        <f>F8+F9</f>
        <v>2256</v>
      </c>
      <c r="G7" s="117">
        <f>G8+G9</f>
        <v>396</v>
      </c>
      <c r="H7" s="117">
        <f aca="true" t="shared" si="1" ref="H7:M7">H8+H9</f>
        <v>424</v>
      </c>
      <c r="I7" s="117">
        <f t="shared" si="1"/>
        <v>418</v>
      </c>
      <c r="J7" s="117">
        <f t="shared" si="1"/>
        <v>6</v>
      </c>
      <c r="K7" s="117">
        <f t="shared" si="1"/>
        <v>70</v>
      </c>
      <c r="L7" s="117">
        <f t="shared" si="1"/>
        <v>67</v>
      </c>
      <c r="M7" s="117">
        <f t="shared" si="1"/>
        <v>3</v>
      </c>
      <c r="N7" s="341" t="s">
        <v>400</v>
      </c>
    </row>
    <row r="8" spans="1:14" s="25" customFormat="1" ht="15" customHeight="1">
      <c r="A8" s="49" t="s">
        <v>226</v>
      </c>
      <c r="B8" s="114">
        <f>C8+D8</f>
        <v>1628</v>
      </c>
      <c r="C8" s="114">
        <f>F8+I8+L8</f>
        <v>1534</v>
      </c>
      <c r="D8" s="114">
        <f t="shared" si="0"/>
        <v>94</v>
      </c>
      <c r="E8" s="114">
        <f>F8+G8</f>
        <v>1284</v>
      </c>
      <c r="F8" s="189">
        <v>1196</v>
      </c>
      <c r="G8" s="189">
        <v>88</v>
      </c>
      <c r="H8" s="114">
        <f>I8+J8</f>
        <v>289</v>
      </c>
      <c r="I8" s="189">
        <v>285</v>
      </c>
      <c r="J8" s="189">
        <v>4</v>
      </c>
      <c r="K8" s="114">
        <f>L8+M8</f>
        <v>55</v>
      </c>
      <c r="L8" s="189">
        <v>53</v>
      </c>
      <c r="M8" s="189">
        <v>2</v>
      </c>
      <c r="N8" s="49" t="s">
        <v>226</v>
      </c>
    </row>
    <row r="9" spans="1:14" s="25" customFormat="1" ht="15" customHeight="1">
      <c r="A9" s="49" t="s">
        <v>227</v>
      </c>
      <c r="B9" s="114">
        <f>C9+D9</f>
        <v>1518</v>
      </c>
      <c r="C9" s="114">
        <f t="shared" si="0"/>
        <v>1207</v>
      </c>
      <c r="D9" s="114">
        <f t="shared" si="0"/>
        <v>311</v>
      </c>
      <c r="E9" s="114">
        <f>F9+G9</f>
        <v>1368</v>
      </c>
      <c r="F9" s="189">
        <v>1060</v>
      </c>
      <c r="G9" s="189">
        <v>308</v>
      </c>
      <c r="H9" s="114">
        <f>I9+J9</f>
        <v>135</v>
      </c>
      <c r="I9" s="189">
        <v>133</v>
      </c>
      <c r="J9" s="189">
        <v>2</v>
      </c>
      <c r="K9" s="114">
        <f>L9+M9</f>
        <v>15</v>
      </c>
      <c r="L9" s="189">
        <v>14</v>
      </c>
      <c r="M9" s="189">
        <v>1</v>
      </c>
      <c r="N9" s="49" t="s">
        <v>227</v>
      </c>
    </row>
    <row r="10" spans="1:14" s="25" customFormat="1" ht="6" customHeight="1">
      <c r="A10" s="4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2"/>
      <c r="N10" s="342"/>
    </row>
  </sheetData>
  <sheetProtection/>
  <mergeCells count="8">
    <mergeCell ref="N4:N5"/>
    <mergeCell ref="B2:G2"/>
    <mergeCell ref="H2:M2"/>
    <mergeCell ref="A4:A5"/>
    <mergeCell ref="B4:D4"/>
    <mergeCell ref="E4:G4"/>
    <mergeCell ref="H4:J4"/>
    <mergeCell ref="K4:M4"/>
  </mergeCells>
  <printOptions/>
  <pageMargins left="0.63" right="0.32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SheetLayoutView="100" zoomScalePageLayoutView="0" workbookViewId="0" topLeftCell="A1">
      <pane xSplit="3" ySplit="6" topLeftCell="J2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" sqref="M1:W45"/>
    </sheetView>
  </sheetViews>
  <sheetFormatPr defaultColWidth="9.00390625" defaultRowHeight="13.5"/>
  <cols>
    <col min="1" max="1" width="5.875" style="33" customWidth="1"/>
    <col min="2" max="2" width="3.875" style="33" customWidth="1"/>
    <col min="3" max="9" width="10.125" style="33" customWidth="1"/>
    <col min="10" max="10" width="10.25390625" style="33" customWidth="1"/>
    <col min="11" max="11" width="11.375" style="33" customWidth="1"/>
    <col min="12" max="14" width="11.00390625" style="33" customWidth="1"/>
    <col min="15" max="15" width="8.125" style="33" customWidth="1"/>
    <col min="16" max="16" width="10.25390625" style="33" bestFit="1" customWidth="1"/>
    <col min="17" max="18" width="8.50390625" style="33" bestFit="1" customWidth="1"/>
    <col min="19" max="19" width="10.25390625" style="33" bestFit="1" customWidth="1"/>
    <col min="20" max="20" width="8.125" style="33" customWidth="1"/>
    <col min="21" max="21" width="9.375" style="33" customWidth="1"/>
    <col min="22" max="22" width="3.875" style="33" customWidth="1"/>
    <col min="23" max="23" width="5.875" style="33" customWidth="1"/>
    <col min="24" max="16384" width="9.00390625" style="33" customWidth="1"/>
  </cols>
  <sheetData>
    <row r="1" spans="1:23" s="93" customFormat="1" ht="14.25">
      <c r="A1" s="492" t="s">
        <v>213</v>
      </c>
      <c r="B1" s="492"/>
      <c r="C1" s="492"/>
      <c r="D1" s="419" t="s">
        <v>401</v>
      </c>
      <c r="E1" s="419"/>
      <c r="F1" s="419"/>
      <c r="G1" s="419"/>
      <c r="H1" s="419"/>
      <c r="I1" s="419"/>
      <c r="J1" s="419"/>
      <c r="K1" s="419"/>
      <c r="L1" s="419"/>
      <c r="M1" s="491" t="s">
        <v>402</v>
      </c>
      <c r="N1" s="491"/>
      <c r="O1" s="491"/>
      <c r="P1" s="491"/>
      <c r="Q1" s="491"/>
      <c r="R1" s="491"/>
      <c r="S1" s="491"/>
      <c r="T1" s="491"/>
      <c r="U1" s="491"/>
      <c r="V1" s="91"/>
      <c r="W1" s="91"/>
    </row>
    <row r="2" spans="1:23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19"/>
      <c r="W2" s="340" t="s">
        <v>403</v>
      </c>
    </row>
    <row r="3" spans="1:23" s="296" customFormat="1" ht="13.5" customHeight="1">
      <c r="A3" s="493" t="s">
        <v>319</v>
      </c>
      <c r="B3" s="494"/>
      <c r="C3" s="499" t="s">
        <v>404</v>
      </c>
      <c r="D3" s="488" t="s">
        <v>405</v>
      </c>
      <c r="E3" s="488" t="s">
        <v>406</v>
      </c>
      <c r="F3" s="488" t="s">
        <v>407</v>
      </c>
      <c r="G3" s="488" t="s">
        <v>408</v>
      </c>
      <c r="H3" s="488" t="s">
        <v>409</v>
      </c>
      <c r="I3" s="502" t="s">
        <v>410</v>
      </c>
      <c r="J3" s="503"/>
      <c r="K3" s="504"/>
      <c r="L3" s="488" t="s">
        <v>411</v>
      </c>
      <c r="M3" s="488" t="s">
        <v>412</v>
      </c>
      <c r="N3" s="488" t="s">
        <v>413</v>
      </c>
      <c r="O3" s="502" t="s">
        <v>414</v>
      </c>
      <c r="P3" s="503"/>
      <c r="Q3" s="503"/>
      <c r="R3" s="503"/>
      <c r="S3" s="503"/>
      <c r="T3" s="504"/>
      <c r="U3" s="488" t="s">
        <v>415</v>
      </c>
      <c r="V3" s="493" t="s">
        <v>319</v>
      </c>
      <c r="W3" s="494"/>
    </row>
    <row r="4" spans="1:23" s="296" customFormat="1" ht="11.25" customHeight="1">
      <c r="A4" s="495"/>
      <c r="B4" s="496"/>
      <c r="C4" s="500"/>
      <c r="D4" s="489"/>
      <c r="E4" s="489"/>
      <c r="F4" s="489"/>
      <c r="G4" s="489"/>
      <c r="H4" s="489"/>
      <c r="I4" s="499" t="s">
        <v>291</v>
      </c>
      <c r="J4" s="488" t="s">
        <v>416</v>
      </c>
      <c r="K4" s="488" t="s">
        <v>417</v>
      </c>
      <c r="L4" s="489"/>
      <c r="M4" s="489"/>
      <c r="N4" s="489"/>
      <c r="O4" s="500" t="s">
        <v>291</v>
      </c>
      <c r="P4" s="489" t="s">
        <v>418</v>
      </c>
      <c r="Q4" s="489" t="s">
        <v>419</v>
      </c>
      <c r="R4" s="489" t="s">
        <v>420</v>
      </c>
      <c r="S4" s="488" t="s">
        <v>421</v>
      </c>
      <c r="T4" s="488" t="s">
        <v>422</v>
      </c>
      <c r="U4" s="489"/>
      <c r="V4" s="495"/>
      <c r="W4" s="496"/>
    </row>
    <row r="5" spans="1:23" s="296" customFormat="1" ht="11.25" customHeight="1">
      <c r="A5" s="495"/>
      <c r="B5" s="496"/>
      <c r="C5" s="500"/>
      <c r="D5" s="489"/>
      <c r="E5" s="489"/>
      <c r="F5" s="489"/>
      <c r="G5" s="489"/>
      <c r="H5" s="489"/>
      <c r="I5" s="500"/>
      <c r="J5" s="489"/>
      <c r="K5" s="489"/>
      <c r="L5" s="489"/>
      <c r="M5" s="489"/>
      <c r="N5" s="489"/>
      <c r="O5" s="500"/>
      <c r="P5" s="489"/>
      <c r="Q5" s="505"/>
      <c r="R5" s="489"/>
      <c r="S5" s="489"/>
      <c r="T5" s="489"/>
      <c r="U5" s="489"/>
      <c r="V5" s="495"/>
      <c r="W5" s="496"/>
    </row>
    <row r="6" spans="1:23" s="296" customFormat="1" ht="11.25" customHeight="1">
      <c r="A6" s="497"/>
      <c r="B6" s="498"/>
      <c r="C6" s="501"/>
      <c r="D6" s="490"/>
      <c r="E6" s="490"/>
      <c r="F6" s="490"/>
      <c r="G6" s="490"/>
      <c r="H6" s="490"/>
      <c r="I6" s="501"/>
      <c r="J6" s="490"/>
      <c r="K6" s="490"/>
      <c r="L6" s="490"/>
      <c r="M6" s="490"/>
      <c r="N6" s="490"/>
      <c r="O6" s="501"/>
      <c r="P6" s="490"/>
      <c r="Q6" s="506"/>
      <c r="R6" s="490"/>
      <c r="S6" s="490"/>
      <c r="T6" s="490"/>
      <c r="U6" s="490"/>
      <c r="V6" s="497"/>
      <c r="W6" s="498"/>
    </row>
    <row r="7" spans="1:23" s="25" customFormat="1" ht="8.25" customHeight="1">
      <c r="A7" s="343"/>
      <c r="B7" s="344"/>
      <c r="C7" s="345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3"/>
      <c r="W7" s="347"/>
    </row>
    <row r="8" spans="1:23" s="29" customFormat="1" ht="13.5" customHeight="1">
      <c r="A8" s="507" t="s">
        <v>424</v>
      </c>
      <c r="B8" s="508"/>
      <c r="C8" s="117">
        <f aca="true" t="shared" si="0" ref="C8:U8">SUM(C9+C10)</f>
        <v>1267</v>
      </c>
      <c r="D8" s="117">
        <f t="shared" si="0"/>
        <v>110</v>
      </c>
      <c r="E8" s="117">
        <f t="shared" si="0"/>
        <v>138</v>
      </c>
      <c r="F8" s="117">
        <f t="shared" si="0"/>
        <v>142</v>
      </c>
      <c r="G8" s="117">
        <f t="shared" si="0"/>
        <v>169</v>
      </c>
      <c r="H8" s="117">
        <f t="shared" si="0"/>
        <v>74</v>
      </c>
      <c r="I8" s="117">
        <f t="shared" si="0"/>
        <v>24</v>
      </c>
      <c r="J8" s="117">
        <f t="shared" si="0"/>
        <v>15</v>
      </c>
      <c r="K8" s="117">
        <f t="shared" si="0"/>
        <v>9</v>
      </c>
      <c r="L8" s="117">
        <f t="shared" si="0"/>
        <v>28</v>
      </c>
      <c r="M8" s="117">
        <f t="shared" si="0"/>
        <v>79</v>
      </c>
      <c r="N8" s="117">
        <f t="shared" si="0"/>
        <v>47</v>
      </c>
      <c r="O8" s="117">
        <f t="shared" si="0"/>
        <v>429</v>
      </c>
      <c r="P8" s="117">
        <f t="shared" si="0"/>
        <v>289</v>
      </c>
      <c r="Q8" s="117">
        <f t="shared" si="0"/>
        <v>83</v>
      </c>
      <c r="R8" s="117">
        <f t="shared" si="0"/>
        <v>38</v>
      </c>
      <c r="S8" s="117">
        <f t="shared" si="0"/>
        <v>4</v>
      </c>
      <c r="T8" s="117">
        <f t="shared" si="0"/>
        <v>15</v>
      </c>
      <c r="U8" s="117">
        <f t="shared" si="0"/>
        <v>27</v>
      </c>
      <c r="V8" s="507" t="s">
        <v>423</v>
      </c>
      <c r="W8" s="508"/>
    </row>
    <row r="9" spans="1:23" s="25" customFormat="1" ht="13.5" customHeight="1">
      <c r="A9" s="509" t="s">
        <v>425</v>
      </c>
      <c r="B9" s="510"/>
      <c r="C9" s="349">
        <f>SUM(D9:U9)-(I9+O9)</f>
        <v>805</v>
      </c>
      <c r="D9" s="189">
        <v>97</v>
      </c>
      <c r="E9" s="189">
        <v>23</v>
      </c>
      <c r="F9" s="189">
        <v>64</v>
      </c>
      <c r="G9" s="189">
        <v>57</v>
      </c>
      <c r="H9" s="189">
        <v>56</v>
      </c>
      <c r="I9" s="350">
        <v>23</v>
      </c>
      <c r="J9" s="189">
        <v>14</v>
      </c>
      <c r="K9" s="189">
        <v>9</v>
      </c>
      <c r="L9" s="189">
        <v>24</v>
      </c>
      <c r="M9" s="189">
        <v>76</v>
      </c>
      <c r="N9" s="189">
        <v>41</v>
      </c>
      <c r="O9" s="189">
        <v>324</v>
      </c>
      <c r="P9" s="189">
        <v>198</v>
      </c>
      <c r="Q9" s="189">
        <v>71</v>
      </c>
      <c r="R9" s="189">
        <v>38</v>
      </c>
      <c r="S9" s="189">
        <v>3</v>
      </c>
      <c r="T9" s="189">
        <v>14</v>
      </c>
      <c r="U9" s="189">
        <v>20</v>
      </c>
      <c r="V9" s="509" t="s">
        <v>425</v>
      </c>
      <c r="W9" s="510"/>
    </row>
    <row r="10" spans="1:23" s="25" customFormat="1" ht="13.5" customHeight="1">
      <c r="A10" s="509" t="s">
        <v>426</v>
      </c>
      <c r="B10" s="510"/>
      <c r="C10" s="114">
        <f>SUM(D10:U10)-(I10+O10)</f>
        <v>462</v>
      </c>
      <c r="D10" s="189">
        <v>13</v>
      </c>
      <c r="E10" s="189">
        <v>115</v>
      </c>
      <c r="F10" s="189">
        <v>78</v>
      </c>
      <c r="G10" s="189">
        <v>112</v>
      </c>
      <c r="H10" s="189">
        <v>18</v>
      </c>
      <c r="I10" s="350">
        <v>1</v>
      </c>
      <c r="J10" s="189">
        <v>1</v>
      </c>
      <c r="K10" s="189">
        <v>0</v>
      </c>
      <c r="L10" s="189">
        <v>4</v>
      </c>
      <c r="M10" s="189">
        <v>3</v>
      </c>
      <c r="N10" s="189">
        <v>6</v>
      </c>
      <c r="O10" s="189">
        <v>105</v>
      </c>
      <c r="P10" s="189">
        <v>91</v>
      </c>
      <c r="Q10" s="189">
        <v>12</v>
      </c>
      <c r="R10" s="189">
        <v>0</v>
      </c>
      <c r="S10" s="189">
        <v>1</v>
      </c>
      <c r="T10" s="189">
        <v>1</v>
      </c>
      <c r="U10" s="189">
        <v>7</v>
      </c>
      <c r="V10" s="509" t="s">
        <v>426</v>
      </c>
      <c r="W10" s="510"/>
    </row>
    <row r="11" spans="1:23" s="25" customFormat="1" ht="7.5" customHeight="1">
      <c r="A11" s="48"/>
      <c r="B11" s="348"/>
      <c r="C11" s="114"/>
      <c r="D11" s="189"/>
      <c r="E11" s="189"/>
      <c r="F11" s="189"/>
      <c r="G11" s="189"/>
      <c r="H11" s="189"/>
      <c r="I11" s="350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48"/>
      <c r="W11" s="348"/>
    </row>
    <row r="12" spans="1:23" s="25" customFormat="1" ht="13.5" customHeight="1">
      <c r="A12" s="511" t="s">
        <v>427</v>
      </c>
      <c r="B12" s="512"/>
      <c r="C12" s="351">
        <f aca="true" t="shared" si="1" ref="C12:U12">SUM(C13+C14)</f>
        <v>297</v>
      </c>
      <c r="D12" s="351">
        <f t="shared" si="1"/>
        <v>19</v>
      </c>
      <c r="E12" s="351">
        <f t="shared" si="1"/>
        <v>30</v>
      </c>
      <c r="F12" s="351">
        <f t="shared" si="1"/>
        <v>28</v>
      </c>
      <c r="G12" s="351">
        <f t="shared" si="1"/>
        <v>48</v>
      </c>
      <c r="H12" s="351">
        <f t="shared" si="1"/>
        <v>41</v>
      </c>
      <c r="I12" s="351">
        <f t="shared" si="1"/>
        <v>2</v>
      </c>
      <c r="J12" s="351">
        <f t="shared" si="1"/>
        <v>1</v>
      </c>
      <c r="K12" s="351">
        <f t="shared" si="1"/>
        <v>1</v>
      </c>
      <c r="L12" s="351">
        <f t="shared" si="1"/>
        <v>10</v>
      </c>
      <c r="M12" s="351">
        <f t="shared" si="1"/>
        <v>21</v>
      </c>
      <c r="N12" s="351">
        <f t="shared" si="1"/>
        <v>16</v>
      </c>
      <c r="O12" s="351">
        <f t="shared" si="1"/>
        <v>67</v>
      </c>
      <c r="P12" s="351">
        <f t="shared" si="1"/>
        <v>61</v>
      </c>
      <c r="Q12" s="351">
        <f t="shared" si="1"/>
        <v>5</v>
      </c>
      <c r="R12" s="351">
        <f t="shared" si="1"/>
        <v>1</v>
      </c>
      <c r="S12" s="351">
        <f t="shared" si="1"/>
        <v>0</v>
      </c>
      <c r="T12" s="351">
        <f t="shared" si="1"/>
        <v>0</v>
      </c>
      <c r="U12" s="351">
        <f t="shared" si="1"/>
        <v>15</v>
      </c>
      <c r="V12" s="511" t="s">
        <v>427</v>
      </c>
      <c r="W12" s="512"/>
    </row>
    <row r="13" spans="1:23" s="25" customFormat="1" ht="13.5" customHeight="1">
      <c r="A13" s="509" t="s">
        <v>428</v>
      </c>
      <c r="B13" s="510"/>
      <c r="C13" s="349">
        <f aca="true" t="shared" si="2" ref="C13:C44">SUM(D13:U13)-(I13+O13)</f>
        <v>190</v>
      </c>
      <c r="D13" s="352">
        <v>15</v>
      </c>
      <c r="E13" s="352">
        <v>6</v>
      </c>
      <c r="F13" s="352">
        <v>15</v>
      </c>
      <c r="G13" s="352">
        <v>17</v>
      </c>
      <c r="H13" s="352">
        <v>31</v>
      </c>
      <c r="I13" s="350">
        <v>2</v>
      </c>
      <c r="J13" s="352">
        <v>1</v>
      </c>
      <c r="K13" s="352">
        <v>1</v>
      </c>
      <c r="L13" s="352">
        <v>10</v>
      </c>
      <c r="M13" s="352">
        <v>18</v>
      </c>
      <c r="N13" s="352">
        <v>16</v>
      </c>
      <c r="O13" s="352">
        <v>46</v>
      </c>
      <c r="P13" s="352">
        <v>43</v>
      </c>
      <c r="Q13" s="352">
        <v>2</v>
      </c>
      <c r="R13" s="352">
        <v>1</v>
      </c>
      <c r="S13" s="352">
        <v>0</v>
      </c>
      <c r="T13" s="352">
        <v>0</v>
      </c>
      <c r="U13" s="352">
        <v>14</v>
      </c>
      <c r="V13" s="509" t="s">
        <v>429</v>
      </c>
      <c r="W13" s="510"/>
    </row>
    <row r="14" spans="1:23" s="25" customFormat="1" ht="13.5" customHeight="1">
      <c r="A14" s="509" t="s">
        <v>430</v>
      </c>
      <c r="B14" s="510"/>
      <c r="C14" s="349">
        <f t="shared" si="2"/>
        <v>107</v>
      </c>
      <c r="D14" s="352">
        <v>4</v>
      </c>
      <c r="E14" s="352">
        <v>24</v>
      </c>
      <c r="F14" s="352">
        <v>13</v>
      </c>
      <c r="G14" s="352">
        <v>31</v>
      </c>
      <c r="H14" s="352">
        <v>10</v>
      </c>
      <c r="I14" s="350">
        <v>0</v>
      </c>
      <c r="J14" s="352">
        <v>0</v>
      </c>
      <c r="K14" s="352">
        <v>0</v>
      </c>
      <c r="L14" s="352">
        <v>0</v>
      </c>
      <c r="M14" s="352">
        <v>3</v>
      </c>
      <c r="N14" s="352">
        <v>0</v>
      </c>
      <c r="O14" s="352">
        <v>21</v>
      </c>
      <c r="P14" s="352">
        <v>18</v>
      </c>
      <c r="Q14" s="352">
        <v>3</v>
      </c>
      <c r="R14" s="352">
        <v>0</v>
      </c>
      <c r="S14" s="352">
        <v>0</v>
      </c>
      <c r="T14" s="352">
        <v>0</v>
      </c>
      <c r="U14" s="352">
        <v>1</v>
      </c>
      <c r="V14" s="509" t="s">
        <v>430</v>
      </c>
      <c r="W14" s="510"/>
    </row>
    <row r="15" spans="1:23" s="25" customFormat="1" ht="13.5" customHeight="1">
      <c r="A15" s="511" t="s">
        <v>431</v>
      </c>
      <c r="B15" s="512"/>
      <c r="C15" s="351">
        <f aca="true" t="shared" si="3" ref="C15:U15">SUM(C16+C17)</f>
        <v>129</v>
      </c>
      <c r="D15" s="351">
        <f t="shared" si="3"/>
        <v>19</v>
      </c>
      <c r="E15" s="351">
        <f t="shared" si="3"/>
        <v>15</v>
      </c>
      <c r="F15" s="351">
        <f t="shared" si="3"/>
        <v>27</v>
      </c>
      <c r="G15" s="351">
        <f t="shared" si="3"/>
        <v>22</v>
      </c>
      <c r="H15" s="351">
        <f t="shared" si="3"/>
        <v>2</v>
      </c>
      <c r="I15" s="351">
        <f t="shared" si="3"/>
        <v>7</v>
      </c>
      <c r="J15" s="351">
        <f t="shared" si="3"/>
        <v>7</v>
      </c>
      <c r="K15" s="351">
        <f t="shared" si="3"/>
        <v>0</v>
      </c>
      <c r="L15" s="351">
        <f t="shared" si="3"/>
        <v>0</v>
      </c>
      <c r="M15" s="351">
        <f t="shared" si="3"/>
        <v>0</v>
      </c>
      <c r="N15" s="351">
        <f t="shared" si="3"/>
        <v>6</v>
      </c>
      <c r="O15" s="351">
        <f t="shared" si="3"/>
        <v>30</v>
      </c>
      <c r="P15" s="351">
        <f t="shared" si="3"/>
        <v>23</v>
      </c>
      <c r="Q15" s="351">
        <f t="shared" si="3"/>
        <v>7</v>
      </c>
      <c r="R15" s="351">
        <f t="shared" si="3"/>
        <v>0</v>
      </c>
      <c r="S15" s="351">
        <f t="shared" si="3"/>
        <v>0</v>
      </c>
      <c r="T15" s="351">
        <f t="shared" si="3"/>
        <v>0</v>
      </c>
      <c r="U15" s="351">
        <f t="shared" si="3"/>
        <v>1</v>
      </c>
      <c r="V15" s="511" t="s">
        <v>431</v>
      </c>
      <c r="W15" s="512"/>
    </row>
    <row r="16" spans="1:23" s="25" customFormat="1" ht="13.5" customHeight="1">
      <c r="A16" s="509" t="s">
        <v>428</v>
      </c>
      <c r="B16" s="510"/>
      <c r="C16" s="349">
        <f t="shared" si="2"/>
        <v>63</v>
      </c>
      <c r="D16" s="352">
        <v>16</v>
      </c>
      <c r="E16" s="352">
        <v>3</v>
      </c>
      <c r="F16" s="352">
        <v>9</v>
      </c>
      <c r="G16" s="352">
        <v>6</v>
      </c>
      <c r="H16" s="352">
        <v>2</v>
      </c>
      <c r="I16" s="350">
        <v>7</v>
      </c>
      <c r="J16" s="352">
        <v>7</v>
      </c>
      <c r="K16" s="352">
        <v>0</v>
      </c>
      <c r="L16" s="352">
        <v>0</v>
      </c>
      <c r="M16" s="352">
        <v>0</v>
      </c>
      <c r="N16" s="352">
        <v>5</v>
      </c>
      <c r="O16" s="352">
        <v>15</v>
      </c>
      <c r="P16" s="352">
        <v>11</v>
      </c>
      <c r="Q16" s="352">
        <v>4</v>
      </c>
      <c r="R16" s="352">
        <v>0</v>
      </c>
      <c r="S16" s="352">
        <v>0</v>
      </c>
      <c r="T16" s="352">
        <v>0</v>
      </c>
      <c r="U16" s="352">
        <v>0</v>
      </c>
      <c r="V16" s="509" t="s">
        <v>429</v>
      </c>
      <c r="W16" s="510"/>
    </row>
    <row r="17" spans="1:23" s="25" customFormat="1" ht="13.5" customHeight="1">
      <c r="A17" s="509" t="s">
        <v>430</v>
      </c>
      <c r="B17" s="510"/>
      <c r="C17" s="349">
        <f t="shared" si="2"/>
        <v>66</v>
      </c>
      <c r="D17" s="352">
        <v>3</v>
      </c>
      <c r="E17" s="352">
        <v>12</v>
      </c>
      <c r="F17" s="352">
        <v>18</v>
      </c>
      <c r="G17" s="352">
        <v>16</v>
      </c>
      <c r="H17" s="352">
        <v>0</v>
      </c>
      <c r="I17" s="350">
        <v>0</v>
      </c>
      <c r="J17" s="352">
        <v>0</v>
      </c>
      <c r="K17" s="352">
        <v>0</v>
      </c>
      <c r="L17" s="352">
        <v>0</v>
      </c>
      <c r="M17" s="352">
        <v>0</v>
      </c>
      <c r="N17" s="352">
        <v>1</v>
      </c>
      <c r="O17" s="352">
        <v>15</v>
      </c>
      <c r="P17" s="352">
        <v>12</v>
      </c>
      <c r="Q17" s="352">
        <v>3</v>
      </c>
      <c r="R17" s="352">
        <v>0</v>
      </c>
      <c r="S17" s="352">
        <v>0</v>
      </c>
      <c r="T17" s="352">
        <v>0</v>
      </c>
      <c r="U17" s="352">
        <v>1</v>
      </c>
      <c r="V17" s="509" t="s">
        <v>426</v>
      </c>
      <c r="W17" s="510"/>
    </row>
    <row r="18" spans="1:23" s="25" customFormat="1" ht="13.5" customHeight="1">
      <c r="A18" s="511" t="s">
        <v>432</v>
      </c>
      <c r="B18" s="512"/>
      <c r="C18" s="351">
        <f aca="true" t="shared" si="4" ref="C18:U18">SUM(C19+C20)</f>
        <v>344</v>
      </c>
      <c r="D18" s="351">
        <f t="shared" si="4"/>
        <v>51</v>
      </c>
      <c r="E18" s="351">
        <f t="shared" si="4"/>
        <v>7</v>
      </c>
      <c r="F18" s="351">
        <f t="shared" si="4"/>
        <v>13</v>
      </c>
      <c r="G18" s="351">
        <f t="shared" si="4"/>
        <v>7</v>
      </c>
      <c r="H18" s="351">
        <f t="shared" si="4"/>
        <v>13</v>
      </c>
      <c r="I18" s="351">
        <f t="shared" si="4"/>
        <v>1</v>
      </c>
      <c r="J18" s="351">
        <f t="shared" si="4"/>
        <v>1</v>
      </c>
      <c r="K18" s="351">
        <f t="shared" si="4"/>
        <v>0</v>
      </c>
      <c r="L18" s="351">
        <f t="shared" si="4"/>
        <v>3</v>
      </c>
      <c r="M18" s="351">
        <f t="shared" si="4"/>
        <v>44</v>
      </c>
      <c r="N18" s="351">
        <f t="shared" si="4"/>
        <v>12</v>
      </c>
      <c r="O18" s="351">
        <f t="shared" si="4"/>
        <v>193</v>
      </c>
      <c r="P18" s="351">
        <f t="shared" si="4"/>
        <v>95</v>
      </c>
      <c r="Q18" s="351">
        <f t="shared" si="4"/>
        <v>48</v>
      </c>
      <c r="R18" s="351">
        <f t="shared" si="4"/>
        <v>33</v>
      </c>
      <c r="S18" s="351">
        <f t="shared" si="4"/>
        <v>3</v>
      </c>
      <c r="T18" s="351">
        <f t="shared" si="4"/>
        <v>14</v>
      </c>
      <c r="U18" s="351">
        <f t="shared" si="4"/>
        <v>0</v>
      </c>
      <c r="V18" s="511" t="s">
        <v>432</v>
      </c>
      <c r="W18" s="512"/>
    </row>
    <row r="19" spans="1:23" s="25" customFormat="1" ht="13.5" customHeight="1">
      <c r="A19" s="509" t="s">
        <v>429</v>
      </c>
      <c r="B19" s="510"/>
      <c r="C19" s="349">
        <f t="shared" si="2"/>
        <v>324</v>
      </c>
      <c r="D19" s="352">
        <v>49</v>
      </c>
      <c r="E19" s="352">
        <v>3</v>
      </c>
      <c r="F19" s="352">
        <v>10</v>
      </c>
      <c r="G19" s="352">
        <v>7</v>
      </c>
      <c r="H19" s="352">
        <v>12</v>
      </c>
      <c r="I19" s="350">
        <v>1</v>
      </c>
      <c r="J19" s="352">
        <v>1</v>
      </c>
      <c r="K19" s="352">
        <v>0</v>
      </c>
      <c r="L19" s="352">
        <v>2</v>
      </c>
      <c r="M19" s="352">
        <v>44</v>
      </c>
      <c r="N19" s="352">
        <v>11</v>
      </c>
      <c r="O19" s="352">
        <v>185</v>
      </c>
      <c r="P19" s="352">
        <v>91</v>
      </c>
      <c r="Q19" s="352">
        <v>46</v>
      </c>
      <c r="R19" s="352">
        <v>33</v>
      </c>
      <c r="S19" s="352">
        <v>2</v>
      </c>
      <c r="T19" s="352">
        <v>13</v>
      </c>
      <c r="U19" s="349">
        <v>0</v>
      </c>
      <c r="V19" s="509" t="s">
        <v>429</v>
      </c>
      <c r="W19" s="510"/>
    </row>
    <row r="20" spans="1:23" s="25" customFormat="1" ht="13.5" customHeight="1">
      <c r="A20" s="509" t="s">
        <v>430</v>
      </c>
      <c r="B20" s="510"/>
      <c r="C20" s="349">
        <f>SUM(D20:U20)-(I20+O20)</f>
        <v>20</v>
      </c>
      <c r="D20" s="352">
        <v>2</v>
      </c>
      <c r="E20" s="352">
        <v>4</v>
      </c>
      <c r="F20" s="352">
        <v>3</v>
      </c>
      <c r="G20" s="352">
        <v>0</v>
      </c>
      <c r="H20" s="352">
        <v>1</v>
      </c>
      <c r="I20" s="350">
        <v>0</v>
      </c>
      <c r="J20" s="352">
        <v>0</v>
      </c>
      <c r="K20" s="352">
        <v>0</v>
      </c>
      <c r="L20" s="352">
        <v>1</v>
      </c>
      <c r="M20" s="352">
        <v>0</v>
      </c>
      <c r="N20" s="352">
        <v>1</v>
      </c>
      <c r="O20" s="352">
        <v>8</v>
      </c>
      <c r="P20" s="352">
        <v>4</v>
      </c>
      <c r="Q20" s="352">
        <v>2</v>
      </c>
      <c r="R20" s="352">
        <v>0</v>
      </c>
      <c r="S20" s="352">
        <v>1</v>
      </c>
      <c r="T20" s="352">
        <v>1</v>
      </c>
      <c r="U20" s="349">
        <v>0</v>
      </c>
      <c r="V20" s="509" t="s">
        <v>430</v>
      </c>
      <c r="W20" s="510"/>
    </row>
    <row r="21" spans="1:23" s="25" customFormat="1" ht="13.5" customHeight="1">
      <c r="A21" s="511" t="s">
        <v>433</v>
      </c>
      <c r="B21" s="512"/>
      <c r="C21" s="351">
        <f aca="true" t="shared" si="5" ref="C21:U21">SUM(C22+C23)</f>
        <v>224</v>
      </c>
      <c r="D21" s="351">
        <f t="shared" si="5"/>
        <v>13</v>
      </c>
      <c r="E21" s="351">
        <f t="shared" si="5"/>
        <v>66</v>
      </c>
      <c r="F21" s="351">
        <f t="shared" si="5"/>
        <v>37</v>
      </c>
      <c r="G21" s="351">
        <f t="shared" si="5"/>
        <v>23</v>
      </c>
      <c r="H21" s="351">
        <f t="shared" si="5"/>
        <v>6</v>
      </c>
      <c r="I21" s="351">
        <f t="shared" si="5"/>
        <v>1</v>
      </c>
      <c r="J21" s="351">
        <f t="shared" si="5"/>
        <v>1</v>
      </c>
      <c r="K21" s="351">
        <f t="shared" si="5"/>
        <v>0</v>
      </c>
      <c r="L21" s="351">
        <f t="shared" si="5"/>
        <v>5</v>
      </c>
      <c r="M21" s="351">
        <f t="shared" si="5"/>
        <v>3</v>
      </c>
      <c r="N21" s="351">
        <f t="shared" si="5"/>
        <v>4</v>
      </c>
      <c r="O21" s="351">
        <f t="shared" si="5"/>
        <v>58</v>
      </c>
      <c r="P21" s="351">
        <f t="shared" si="5"/>
        <v>49</v>
      </c>
      <c r="Q21" s="351">
        <f t="shared" si="5"/>
        <v>8</v>
      </c>
      <c r="R21" s="351">
        <f t="shared" si="5"/>
        <v>1</v>
      </c>
      <c r="S21" s="351">
        <f t="shared" si="5"/>
        <v>0</v>
      </c>
      <c r="T21" s="351">
        <f t="shared" si="5"/>
        <v>0</v>
      </c>
      <c r="U21" s="351">
        <f t="shared" si="5"/>
        <v>8</v>
      </c>
      <c r="V21" s="511" t="s">
        <v>433</v>
      </c>
      <c r="W21" s="512"/>
    </row>
    <row r="22" spans="1:23" s="25" customFormat="1" ht="13.5" customHeight="1">
      <c r="A22" s="509" t="s">
        <v>429</v>
      </c>
      <c r="B22" s="510"/>
      <c r="C22" s="349">
        <f t="shared" si="2"/>
        <v>92</v>
      </c>
      <c r="D22" s="352">
        <v>10</v>
      </c>
      <c r="E22" s="352">
        <v>7</v>
      </c>
      <c r="F22" s="352">
        <v>14</v>
      </c>
      <c r="G22" s="352">
        <v>5</v>
      </c>
      <c r="H22" s="352">
        <v>4</v>
      </c>
      <c r="I22" s="350">
        <v>1</v>
      </c>
      <c r="J22" s="352">
        <v>1</v>
      </c>
      <c r="K22" s="352">
        <v>0</v>
      </c>
      <c r="L22" s="352">
        <v>3</v>
      </c>
      <c r="M22" s="352">
        <v>3</v>
      </c>
      <c r="N22" s="352">
        <v>2</v>
      </c>
      <c r="O22" s="352">
        <v>38</v>
      </c>
      <c r="P22" s="352">
        <v>31</v>
      </c>
      <c r="Q22" s="352">
        <v>6</v>
      </c>
      <c r="R22" s="352">
        <v>1</v>
      </c>
      <c r="S22" s="352">
        <v>0</v>
      </c>
      <c r="T22" s="352">
        <v>0</v>
      </c>
      <c r="U22" s="352">
        <v>5</v>
      </c>
      <c r="V22" s="509" t="s">
        <v>429</v>
      </c>
      <c r="W22" s="510"/>
    </row>
    <row r="23" spans="1:23" s="25" customFormat="1" ht="13.5" customHeight="1">
      <c r="A23" s="509" t="s">
        <v>430</v>
      </c>
      <c r="B23" s="510"/>
      <c r="C23" s="349">
        <f t="shared" si="2"/>
        <v>132</v>
      </c>
      <c r="D23" s="352">
        <v>3</v>
      </c>
      <c r="E23" s="352">
        <v>59</v>
      </c>
      <c r="F23" s="352">
        <v>23</v>
      </c>
      <c r="G23" s="352">
        <v>18</v>
      </c>
      <c r="H23" s="352">
        <v>2</v>
      </c>
      <c r="I23" s="350">
        <v>0</v>
      </c>
      <c r="J23" s="352">
        <v>0</v>
      </c>
      <c r="K23" s="352">
        <v>0</v>
      </c>
      <c r="L23" s="352">
        <v>2</v>
      </c>
      <c r="M23" s="352">
        <v>0</v>
      </c>
      <c r="N23" s="352">
        <v>2</v>
      </c>
      <c r="O23" s="352">
        <v>20</v>
      </c>
      <c r="P23" s="352">
        <v>18</v>
      </c>
      <c r="Q23" s="352">
        <v>2</v>
      </c>
      <c r="R23" s="352">
        <v>0</v>
      </c>
      <c r="S23" s="352">
        <v>0</v>
      </c>
      <c r="T23" s="352">
        <v>0</v>
      </c>
      <c r="U23" s="352">
        <v>3</v>
      </c>
      <c r="V23" s="509" t="s">
        <v>430</v>
      </c>
      <c r="W23" s="510"/>
    </row>
    <row r="24" spans="1:23" s="25" customFormat="1" ht="13.5" customHeight="1">
      <c r="A24" s="511" t="s">
        <v>434</v>
      </c>
      <c r="B24" s="512"/>
      <c r="C24" s="351">
        <f aca="true" t="shared" si="6" ref="C24:U24">SUM(C25+C26)</f>
        <v>47</v>
      </c>
      <c r="D24" s="351">
        <f t="shared" si="6"/>
        <v>0</v>
      </c>
      <c r="E24" s="351">
        <f t="shared" si="6"/>
        <v>0</v>
      </c>
      <c r="F24" s="351">
        <f t="shared" si="6"/>
        <v>7</v>
      </c>
      <c r="G24" s="351">
        <f t="shared" si="6"/>
        <v>5</v>
      </c>
      <c r="H24" s="351">
        <f t="shared" si="6"/>
        <v>3</v>
      </c>
      <c r="I24" s="351">
        <f t="shared" si="6"/>
        <v>7</v>
      </c>
      <c r="J24" s="351">
        <f t="shared" si="6"/>
        <v>0</v>
      </c>
      <c r="K24" s="351">
        <f t="shared" si="6"/>
        <v>7</v>
      </c>
      <c r="L24" s="351">
        <f t="shared" si="6"/>
        <v>8</v>
      </c>
      <c r="M24" s="351">
        <f t="shared" si="6"/>
        <v>2</v>
      </c>
      <c r="N24" s="351">
        <f t="shared" si="6"/>
        <v>0</v>
      </c>
      <c r="O24" s="351">
        <f t="shared" si="6"/>
        <v>15</v>
      </c>
      <c r="P24" s="351">
        <f t="shared" si="6"/>
        <v>13</v>
      </c>
      <c r="Q24" s="351">
        <f t="shared" si="6"/>
        <v>0</v>
      </c>
      <c r="R24" s="351">
        <f t="shared" si="6"/>
        <v>2</v>
      </c>
      <c r="S24" s="351">
        <f t="shared" si="6"/>
        <v>0</v>
      </c>
      <c r="T24" s="351">
        <f t="shared" si="6"/>
        <v>0</v>
      </c>
      <c r="U24" s="351">
        <f t="shared" si="6"/>
        <v>0</v>
      </c>
      <c r="V24" s="511" t="s">
        <v>434</v>
      </c>
      <c r="W24" s="512"/>
    </row>
    <row r="25" spans="1:23" s="25" customFormat="1" ht="13.5" customHeight="1">
      <c r="A25" s="509" t="s">
        <v>429</v>
      </c>
      <c r="B25" s="510"/>
      <c r="C25" s="349">
        <f t="shared" si="2"/>
        <v>29</v>
      </c>
      <c r="D25" s="352">
        <v>0</v>
      </c>
      <c r="E25" s="352">
        <v>0</v>
      </c>
      <c r="F25" s="352">
        <v>3</v>
      </c>
      <c r="G25" s="352">
        <v>2</v>
      </c>
      <c r="H25" s="352">
        <v>1</v>
      </c>
      <c r="I25" s="350">
        <v>7</v>
      </c>
      <c r="J25" s="349">
        <v>0</v>
      </c>
      <c r="K25" s="349">
        <v>7</v>
      </c>
      <c r="L25" s="352">
        <v>7</v>
      </c>
      <c r="M25" s="352">
        <v>2</v>
      </c>
      <c r="N25" s="352">
        <v>0</v>
      </c>
      <c r="O25" s="352">
        <v>7</v>
      </c>
      <c r="P25" s="352">
        <v>5</v>
      </c>
      <c r="Q25" s="352">
        <v>0</v>
      </c>
      <c r="R25" s="352">
        <v>2</v>
      </c>
      <c r="S25" s="352">
        <v>0</v>
      </c>
      <c r="T25" s="352">
        <v>0</v>
      </c>
      <c r="U25" s="349">
        <v>0</v>
      </c>
      <c r="V25" s="509" t="s">
        <v>425</v>
      </c>
      <c r="W25" s="510"/>
    </row>
    <row r="26" spans="1:23" s="25" customFormat="1" ht="13.5" customHeight="1">
      <c r="A26" s="509" t="s">
        <v>430</v>
      </c>
      <c r="B26" s="510"/>
      <c r="C26" s="349">
        <f t="shared" si="2"/>
        <v>18</v>
      </c>
      <c r="D26" s="352">
        <v>0</v>
      </c>
      <c r="E26" s="352">
        <v>0</v>
      </c>
      <c r="F26" s="352">
        <v>4</v>
      </c>
      <c r="G26" s="352">
        <v>3</v>
      </c>
      <c r="H26" s="352">
        <v>2</v>
      </c>
      <c r="I26" s="350">
        <v>0</v>
      </c>
      <c r="J26" s="349">
        <v>0</v>
      </c>
      <c r="K26" s="349">
        <v>0</v>
      </c>
      <c r="L26" s="352">
        <v>1</v>
      </c>
      <c r="M26" s="352">
        <v>0</v>
      </c>
      <c r="N26" s="352">
        <v>0</v>
      </c>
      <c r="O26" s="352">
        <v>8</v>
      </c>
      <c r="P26" s="352">
        <v>8</v>
      </c>
      <c r="Q26" s="352">
        <v>0</v>
      </c>
      <c r="R26" s="352">
        <v>0</v>
      </c>
      <c r="S26" s="352">
        <v>0</v>
      </c>
      <c r="T26" s="352">
        <v>0</v>
      </c>
      <c r="U26" s="349">
        <v>0</v>
      </c>
      <c r="V26" s="509" t="s">
        <v>430</v>
      </c>
      <c r="W26" s="510"/>
    </row>
    <row r="27" spans="1:23" s="25" customFormat="1" ht="13.5" customHeight="1">
      <c r="A27" s="511" t="s">
        <v>435</v>
      </c>
      <c r="B27" s="512"/>
      <c r="C27" s="351">
        <f aca="true" t="shared" si="7" ref="C27:U27">SUM(C28+C29)</f>
        <v>52</v>
      </c>
      <c r="D27" s="351">
        <f t="shared" si="7"/>
        <v>0</v>
      </c>
      <c r="E27" s="351">
        <f t="shared" si="7"/>
        <v>7</v>
      </c>
      <c r="F27" s="351">
        <f t="shared" si="7"/>
        <v>5</v>
      </c>
      <c r="G27" s="351">
        <f t="shared" si="7"/>
        <v>19</v>
      </c>
      <c r="H27" s="351">
        <f t="shared" si="7"/>
        <v>1</v>
      </c>
      <c r="I27" s="351">
        <f t="shared" si="7"/>
        <v>0</v>
      </c>
      <c r="J27" s="351">
        <f t="shared" si="7"/>
        <v>0</v>
      </c>
      <c r="K27" s="351">
        <f t="shared" si="7"/>
        <v>0</v>
      </c>
      <c r="L27" s="351">
        <f t="shared" si="7"/>
        <v>0</v>
      </c>
      <c r="M27" s="351">
        <f t="shared" si="7"/>
        <v>0</v>
      </c>
      <c r="N27" s="351">
        <f t="shared" si="7"/>
        <v>0</v>
      </c>
      <c r="O27" s="351">
        <f t="shared" si="7"/>
        <v>18</v>
      </c>
      <c r="P27" s="351">
        <f t="shared" si="7"/>
        <v>17</v>
      </c>
      <c r="Q27" s="351">
        <f t="shared" si="7"/>
        <v>1</v>
      </c>
      <c r="R27" s="351">
        <f t="shared" si="7"/>
        <v>0</v>
      </c>
      <c r="S27" s="351">
        <f t="shared" si="7"/>
        <v>0</v>
      </c>
      <c r="T27" s="351">
        <f t="shared" si="7"/>
        <v>0</v>
      </c>
      <c r="U27" s="351">
        <f t="shared" si="7"/>
        <v>2</v>
      </c>
      <c r="V27" s="511" t="s">
        <v>435</v>
      </c>
      <c r="W27" s="512"/>
    </row>
    <row r="28" spans="1:23" s="25" customFormat="1" ht="13.5" customHeight="1">
      <c r="A28" s="509" t="s">
        <v>429</v>
      </c>
      <c r="B28" s="510"/>
      <c r="C28" s="349">
        <f t="shared" si="2"/>
        <v>7</v>
      </c>
      <c r="D28" s="352">
        <v>0</v>
      </c>
      <c r="E28" s="352">
        <v>0</v>
      </c>
      <c r="F28" s="352">
        <v>0</v>
      </c>
      <c r="G28" s="352">
        <v>6</v>
      </c>
      <c r="H28" s="352">
        <v>0</v>
      </c>
      <c r="I28" s="350">
        <v>0</v>
      </c>
      <c r="J28" s="349">
        <v>0</v>
      </c>
      <c r="K28" s="349">
        <v>0</v>
      </c>
      <c r="L28" s="349">
        <v>0</v>
      </c>
      <c r="M28" s="349">
        <v>0</v>
      </c>
      <c r="N28" s="349">
        <v>0</v>
      </c>
      <c r="O28" s="352">
        <v>1</v>
      </c>
      <c r="P28" s="352">
        <v>1</v>
      </c>
      <c r="Q28" s="352">
        <v>0</v>
      </c>
      <c r="R28" s="352">
        <v>0</v>
      </c>
      <c r="S28" s="352">
        <v>0</v>
      </c>
      <c r="T28" s="352">
        <v>0</v>
      </c>
      <c r="U28" s="349">
        <v>0</v>
      </c>
      <c r="V28" s="509" t="s">
        <v>429</v>
      </c>
      <c r="W28" s="510"/>
    </row>
    <row r="29" spans="1:23" s="25" customFormat="1" ht="13.5" customHeight="1">
      <c r="A29" s="509" t="s">
        <v>430</v>
      </c>
      <c r="B29" s="510"/>
      <c r="C29" s="349">
        <f t="shared" si="2"/>
        <v>45</v>
      </c>
      <c r="D29" s="352">
        <v>0</v>
      </c>
      <c r="E29" s="352">
        <v>7</v>
      </c>
      <c r="F29" s="352">
        <v>5</v>
      </c>
      <c r="G29" s="352">
        <v>13</v>
      </c>
      <c r="H29" s="352">
        <v>1</v>
      </c>
      <c r="I29" s="350">
        <v>0</v>
      </c>
      <c r="J29" s="349">
        <v>0</v>
      </c>
      <c r="K29" s="349">
        <v>0</v>
      </c>
      <c r="L29" s="349">
        <v>0</v>
      </c>
      <c r="M29" s="349">
        <v>0</v>
      </c>
      <c r="N29" s="349">
        <v>0</v>
      </c>
      <c r="O29" s="352">
        <v>17</v>
      </c>
      <c r="P29" s="352">
        <v>16</v>
      </c>
      <c r="Q29" s="352">
        <v>1</v>
      </c>
      <c r="R29" s="352">
        <v>0</v>
      </c>
      <c r="S29" s="352">
        <v>0</v>
      </c>
      <c r="T29" s="352">
        <v>0</v>
      </c>
      <c r="U29" s="349">
        <v>2</v>
      </c>
      <c r="V29" s="509" t="s">
        <v>430</v>
      </c>
      <c r="W29" s="510"/>
    </row>
    <row r="30" spans="1:23" s="25" customFormat="1" ht="13.5" customHeight="1">
      <c r="A30" s="511" t="s">
        <v>436</v>
      </c>
      <c r="B30" s="512"/>
      <c r="C30" s="351">
        <f aca="true" t="shared" si="8" ref="C30:U30">SUM(C31+C32)</f>
        <v>2</v>
      </c>
      <c r="D30" s="351">
        <f t="shared" si="8"/>
        <v>0</v>
      </c>
      <c r="E30" s="351">
        <f t="shared" si="8"/>
        <v>0</v>
      </c>
      <c r="F30" s="351">
        <f t="shared" si="8"/>
        <v>0</v>
      </c>
      <c r="G30" s="351">
        <f t="shared" si="8"/>
        <v>2</v>
      </c>
      <c r="H30" s="351">
        <f t="shared" si="8"/>
        <v>0</v>
      </c>
      <c r="I30" s="351">
        <f t="shared" si="8"/>
        <v>0</v>
      </c>
      <c r="J30" s="351">
        <f t="shared" si="8"/>
        <v>0</v>
      </c>
      <c r="K30" s="351">
        <f t="shared" si="8"/>
        <v>0</v>
      </c>
      <c r="L30" s="351">
        <f t="shared" si="8"/>
        <v>0</v>
      </c>
      <c r="M30" s="351">
        <f t="shared" si="8"/>
        <v>0</v>
      </c>
      <c r="N30" s="351">
        <f t="shared" si="8"/>
        <v>0</v>
      </c>
      <c r="O30" s="351">
        <f t="shared" si="8"/>
        <v>0</v>
      </c>
      <c r="P30" s="351">
        <f t="shared" si="8"/>
        <v>0</v>
      </c>
      <c r="Q30" s="351">
        <f t="shared" si="8"/>
        <v>0</v>
      </c>
      <c r="R30" s="351">
        <f t="shared" si="8"/>
        <v>0</v>
      </c>
      <c r="S30" s="351">
        <f t="shared" si="8"/>
        <v>0</v>
      </c>
      <c r="T30" s="351">
        <f t="shared" si="8"/>
        <v>0</v>
      </c>
      <c r="U30" s="351">
        <f t="shared" si="8"/>
        <v>0</v>
      </c>
      <c r="V30" s="511" t="s">
        <v>436</v>
      </c>
      <c r="W30" s="512"/>
    </row>
    <row r="31" spans="1:23" s="25" customFormat="1" ht="13.5" customHeight="1">
      <c r="A31" s="509" t="s">
        <v>429</v>
      </c>
      <c r="B31" s="510"/>
      <c r="C31" s="349">
        <f t="shared" si="2"/>
        <v>0</v>
      </c>
      <c r="D31" s="349">
        <v>0</v>
      </c>
      <c r="E31" s="349">
        <v>0</v>
      </c>
      <c r="F31" s="349">
        <v>0</v>
      </c>
      <c r="G31" s="349">
        <v>0</v>
      </c>
      <c r="H31" s="349">
        <v>0</v>
      </c>
      <c r="I31" s="350">
        <v>0</v>
      </c>
      <c r="J31" s="349">
        <v>0</v>
      </c>
      <c r="K31" s="349">
        <v>0</v>
      </c>
      <c r="L31" s="349">
        <v>0</v>
      </c>
      <c r="M31" s="349">
        <v>0</v>
      </c>
      <c r="N31" s="349">
        <v>0</v>
      </c>
      <c r="O31" s="349">
        <v>0</v>
      </c>
      <c r="P31" s="349">
        <v>0</v>
      </c>
      <c r="Q31" s="349">
        <v>0</v>
      </c>
      <c r="R31" s="349">
        <v>0</v>
      </c>
      <c r="S31" s="349">
        <v>0</v>
      </c>
      <c r="T31" s="349">
        <v>0</v>
      </c>
      <c r="U31" s="349">
        <v>0</v>
      </c>
      <c r="V31" s="509" t="s">
        <v>425</v>
      </c>
      <c r="W31" s="510"/>
    </row>
    <row r="32" spans="1:23" s="25" customFormat="1" ht="13.5" customHeight="1">
      <c r="A32" s="509" t="s">
        <v>426</v>
      </c>
      <c r="B32" s="510"/>
      <c r="C32" s="349">
        <f t="shared" si="2"/>
        <v>2</v>
      </c>
      <c r="D32" s="349">
        <v>0</v>
      </c>
      <c r="E32" s="349">
        <v>0</v>
      </c>
      <c r="F32" s="349">
        <v>0</v>
      </c>
      <c r="G32" s="349">
        <v>2</v>
      </c>
      <c r="H32" s="349">
        <v>0</v>
      </c>
      <c r="I32" s="350">
        <v>0</v>
      </c>
      <c r="J32" s="349">
        <v>0</v>
      </c>
      <c r="K32" s="349">
        <v>0</v>
      </c>
      <c r="L32" s="349">
        <v>0</v>
      </c>
      <c r="M32" s="349">
        <v>0</v>
      </c>
      <c r="N32" s="349">
        <v>0</v>
      </c>
      <c r="O32" s="349">
        <v>0</v>
      </c>
      <c r="P32" s="349">
        <v>0</v>
      </c>
      <c r="Q32" s="349">
        <v>0</v>
      </c>
      <c r="R32" s="349">
        <v>0</v>
      </c>
      <c r="S32" s="349">
        <v>0</v>
      </c>
      <c r="T32" s="349">
        <v>0</v>
      </c>
      <c r="U32" s="349">
        <v>0</v>
      </c>
      <c r="V32" s="509" t="s">
        <v>430</v>
      </c>
      <c r="W32" s="510"/>
    </row>
    <row r="33" spans="1:23" s="25" customFormat="1" ht="13.5" customHeight="1">
      <c r="A33" s="511" t="s">
        <v>437</v>
      </c>
      <c r="B33" s="512"/>
      <c r="C33" s="351">
        <f aca="true" t="shared" si="9" ref="C33:U33">SUM(C34+C35)</f>
        <v>22</v>
      </c>
      <c r="D33" s="351">
        <f t="shared" si="9"/>
        <v>1</v>
      </c>
      <c r="E33" s="351">
        <f t="shared" si="9"/>
        <v>7</v>
      </c>
      <c r="F33" s="351">
        <f t="shared" si="9"/>
        <v>1</v>
      </c>
      <c r="G33" s="351">
        <f t="shared" si="9"/>
        <v>2</v>
      </c>
      <c r="H33" s="351">
        <f t="shared" si="9"/>
        <v>2</v>
      </c>
      <c r="I33" s="351">
        <f t="shared" si="9"/>
        <v>0</v>
      </c>
      <c r="J33" s="351">
        <f t="shared" si="9"/>
        <v>0</v>
      </c>
      <c r="K33" s="351">
        <f t="shared" si="9"/>
        <v>0</v>
      </c>
      <c r="L33" s="351">
        <f t="shared" si="9"/>
        <v>0</v>
      </c>
      <c r="M33" s="351">
        <f t="shared" si="9"/>
        <v>3</v>
      </c>
      <c r="N33" s="351">
        <f t="shared" si="9"/>
        <v>1</v>
      </c>
      <c r="O33" s="351">
        <f t="shared" si="9"/>
        <v>5</v>
      </c>
      <c r="P33" s="351">
        <f t="shared" si="9"/>
        <v>2</v>
      </c>
      <c r="Q33" s="351">
        <f t="shared" si="9"/>
        <v>2</v>
      </c>
      <c r="R33" s="351">
        <f t="shared" si="9"/>
        <v>0</v>
      </c>
      <c r="S33" s="351">
        <f t="shared" si="9"/>
        <v>0</v>
      </c>
      <c r="T33" s="351">
        <f t="shared" si="9"/>
        <v>1</v>
      </c>
      <c r="U33" s="351">
        <f t="shared" si="9"/>
        <v>0</v>
      </c>
      <c r="V33" s="511" t="s">
        <v>437</v>
      </c>
      <c r="W33" s="512"/>
    </row>
    <row r="34" spans="1:23" s="25" customFormat="1" ht="13.5" customHeight="1">
      <c r="A34" s="509" t="s">
        <v>429</v>
      </c>
      <c r="B34" s="510"/>
      <c r="C34" s="349">
        <f t="shared" si="2"/>
        <v>14</v>
      </c>
      <c r="D34" s="352">
        <v>1</v>
      </c>
      <c r="E34" s="352">
        <v>3</v>
      </c>
      <c r="F34" s="352">
        <v>1</v>
      </c>
      <c r="G34" s="352">
        <v>1</v>
      </c>
      <c r="H34" s="352">
        <v>2</v>
      </c>
      <c r="I34" s="350">
        <v>0</v>
      </c>
      <c r="J34" s="349">
        <v>0</v>
      </c>
      <c r="K34" s="349">
        <v>0</v>
      </c>
      <c r="L34" s="352">
        <v>0</v>
      </c>
      <c r="M34" s="352">
        <v>3</v>
      </c>
      <c r="N34" s="352">
        <v>0</v>
      </c>
      <c r="O34" s="352">
        <v>3</v>
      </c>
      <c r="P34" s="352">
        <v>0</v>
      </c>
      <c r="Q34" s="352">
        <v>2</v>
      </c>
      <c r="R34" s="352">
        <v>0</v>
      </c>
      <c r="S34" s="352">
        <v>0</v>
      </c>
      <c r="T34" s="352">
        <v>1</v>
      </c>
      <c r="U34" s="349">
        <v>0</v>
      </c>
      <c r="V34" s="509" t="s">
        <v>429</v>
      </c>
      <c r="W34" s="510"/>
    </row>
    <row r="35" spans="1:23" s="25" customFormat="1" ht="13.5" customHeight="1">
      <c r="A35" s="509" t="s">
        <v>430</v>
      </c>
      <c r="B35" s="510"/>
      <c r="C35" s="349">
        <f t="shared" si="2"/>
        <v>8</v>
      </c>
      <c r="D35" s="352">
        <v>0</v>
      </c>
      <c r="E35" s="352">
        <v>4</v>
      </c>
      <c r="F35" s="352">
        <v>0</v>
      </c>
      <c r="G35" s="352">
        <v>1</v>
      </c>
      <c r="H35" s="352">
        <v>0</v>
      </c>
      <c r="I35" s="350">
        <v>0</v>
      </c>
      <c r="J35" s="349">
        <v>0</v>
      </c>
      <c r="K35" s="349">
        <v>0</v>
      </c>
      <c r="L35" s="352">
        <v>0</v>
      </c>
      <c r="M35" s="352">
        <v>0</v>
      </c>
      <c r="N35" s="352">
        <v>1</v>
      </c>
      <c r="O35" s="352">
        <v>2</v>
      </c>
      <c r="P35" s="352">
        <v>2</v>
      </c>
      <c r="Q35" s="352">
        <v>0</v>
      </c>
      <c r="R35" s="352">
        <v>0</v>
      </c>
      <c r="S35" s="352">
        <v>0</v>
      </c>
      <c r="T35" s="352">
        <v>0</v>
      </c>
      <c r="U35" s="349">
        <v>0</v>
      </c>
      <c r="V35" s="509" t="s">
        <v>426</v>
      </c>
      <c r="W35" s="510"/>
    </row>
    <row r="36" spans="1:23" s="25" customFormat="1" ht="13.5" customHeight="1">
      <c r="A36" s="511" t="s">
        <v>438</v>
      </c>
      <c r="B36" s="512"/>
      <c r="C36" s="351">
        <f aca="true" t="shared" si="10" ref="C36:U36">SUM(C37+C38)</f>
        <v>14</v>
      </c>
      <c r="D36" s="351">
        <f t="shared" si="10"/>
        <v>0</v>
      </c>
      <c r="E36" s="351">
        <f t="shared" si="10"/>
        <v>1</v>
      </c>
      <c r="F36" s="351">
        <f t="shared" si="10"/>
        <v>1</v>
      </c>
      <c r="G36" s="351">
        <f t="shared" si="10"/>
        <v>10</v>
      </c>
      <c r="H36" s="351">
        <f t="shared" si="10"/>
        <v>1</v>
      </c>
      <c r="I36" s="351">
        <f t="shared" si="10"/>
        <v>0</v>
      </c>
      <c r="J36" s="351">
        <f t="shared" si="10"/>
        <v>0</v>
      </c>
      <c r="K36" s="351">
        <f t="shared" si="10"/>
        <v>0</v>
      </c>
      <c r="L36" s="351">
        <f t="shared" si="10"/>
        <v>0</v>
      </c>
      <c r="M36" s="351">
        <f t="shared" si="10"/>
        <v>0</v>
      </c>
      <c r="N36" s="351">
        <f t="shared" si="10"/>
        <v>0</v>
      </c>
      <c r="O36" s="351">
        <f t="shared" si="10"/>
        <v>1</v>
      </c>
      <c r="P36" s="351">
        <f t="shared" si="10"/>
        <v>1</v>
      </c>
      <c r="Q36" s="351">
        <f t="shared" si="10"/>
        <v>0</v>
      </c>
      <c r="R36" s="351">
        <f t="shared" si="10"/>
        <v>0</v>
      </c>
      <c r="S36" s="351">
        <f t="shared" si="10"/>
        <v>0</v>
      </c>
      <c r="T36" s="351">
        <f t="shared" si="10"/>
        <v>0</v>
      </c>
      <c r="U36" s="351">
        <f t="shared" si="10"/>
        <v>0</v>
      </c>
      <c r="V36" s="511" t="s">
        <v>438</v>
      </c>
      <c r="W36" s="512"/>
    </row>
    <row r="37" spans="1:23" s="25" customFormat="1" ht="13.5" customHeight="1">
      <c r="A37" s="509" t="s">
        <v>429</v>
      </c>
      <c r="B37" s="510"/>
      <c r="C37" s="349">
        <f t="shared" si="2"/>
        <v>2</v>
      </c>
      <c r="D37" s="352">
        <v>0</v>
      </c>
      <c r="E37" s="352">
        <v>0</v>
      </c>
      <c r="F37" s="352">
        <v>0</v>
      </c>
      <c r="G37" s="352">
        <v>1</v>
      </c>
      <c r="H37" s="352">
        <v>1</v>
      </c>
      <c r="I37" s="350">
        <v>0</v>
      </c>
      <c r="J37" s="349">
        <v>0</v>
      </c>
      <c r="K37" s="349">
        <v>0</v>
      </c>
      <c r="L37" s="349">
        <v>0</v>
      </c>
      <c r="M37" s="349">
        <v>0</v>
      </c>
      <c r="N37" s="349">
        <v>0</v>
      </c>
      <c r="O37" s="352">
        <v>0</v>
      </c>
      <c r="P37" s="352">
        <v>0</v>
      </c>
      <c r="Q37" s="352">
        <v>0</v>
      </c>
      <c r="R37" s="352">
        <v>0</v>
      </c>
      <c r="S37" s="352">
        <v>0</v>
      </c>
      <c r="T37" s="352">
        <v>0</v>
      </c>
      <c r="U37" s="349">
        <v>0</v>
      </c>
      <c r="V37" s="509" t="s">
        <v>429</v>
      </c>
      <c r="W37" s="510"/>
    </row>
    <row r="38" spans="1:23" s="25" customFormat="1" ht="13.5" customHeight="1">
      <c r="A38" s="509" t="s">
        <v>426</v>
      </c>
      <c r="B38" s="510"/>
      <c r="C38" s="349">
        <f t="shared" si="2"/>
        <v>12</v>
      </c>
      <c r="D38" s="352">
        <v>0</v>
      </c>
      <c r="E38" s="352">
        <v>1</v>
      </c>
      <c r="F38" s="352">
        <v>1</v>
      </c>
      <c r="G38" s="352">
        <v>9</v>
      </c>
      <c r="H38" s="352">
        <v>0</v>
      </c>
      <c r="I38" s="350">
        <v>0</v>
      </c>
      <c r="J38" s="349">
        <v>0</v>
      </c>
      <c r="K38" s="349">
        <v>0</v>
      </c>
      <c r="L38" s="349">
        <v>0</v>
      </c>
      <c r="M38" s="349">
        <v>0</v>
      </c>
      <c r="N38" s="349">
        <v>0</v>
      </c>
      <c r="O38" s="352">
        <v>1</v>
      </c>
      <c r="P38" s="352">
        <v>1</v>
      </c>
      <c r="Q38" s="352">
        <v>0</v>
      </c>
      <c r="R38" s="352">
        <v>0</v>
      </c>
      <c r="S38" s="352">
        <v>0</v>
      </c>
      <c r="T38" s="352">
        <v>0</v>
      </c>
      <c r="U38" s="349">
        <v>0</v>
      </c>
      <c r="V38" s="509" t="s">
        <v>430</v>
      </c>
      <c r="W38" s="510"/>
    </row>
    <row r="39" spans="1:23" s="25" customFormat="1" ht="13.5" customHeight="1">
      <c r="A39" s="511" t="s">
        <v>293</v>
      </c>
      <c r="B39" s="512"/>
      <c r="C39" s="351">
        <f aca="true" t="shared" si="11" ref="C39:U39">SUM(C40+C41)</f>
        <v>4</v>
      </c>
      <c r="D39" s="351">
        <f t="shared" si="11"/>
        <v>0</v>
      </c>
      <c r="E39" s="351">
        <f t="shared" si="11"/>
        <v>0</v>
      </c>
      <c r="F39" s="351">
        <f t="shared" si="11"/>
        <v>1</v>
      </c>
      <c r="G39" s="351">
        <f t="shared" si="11"/>
        <v>0</v>
      </c>
      <c r="H39" s="351">
        <f t="shared" si="11"/>
        <v>1</v>
      </c>
      <c r="I39" s="351">
        <f t="shared" si="11"/>
        <v>0</v>
      </c>
      <c r="J39" s="351">
        <f t="shared" si="11"/>
        <v>0</v>
      </c>
      <c r="K39" s="351">
        <f t="shared" si="11"/>
        <v>0</v>
      </c>
      <c r="L39" s="351">
        <f t="shared" si="11"/>
        <v>0</v>
      </c>
      <c r="M39" s="351">
        <f t="shared" si="11"/>
        <v>1</v>
      </c>
      <c r="N39" s="351">
        <f t="shared" si="11"/>
        <v>0</v>
      </c>
      <c r="O39" s="351">
        <f t="shared" si="11"/>
        <v>1</v>
      </c>
      <c r="P39" s="351">
        <f t="shared" si="11"/>
        <v>1</v>
      </c>
      <c r="Q39" s="351">
        <f t="shared" si="11"/>
        <v>0</v>
      </c>
      <c r="R39" s="351">
        <f t="shared" si="11"/>
        <v>0</v>
      </c>
      <c r="S39" s="351">
        <f t="shared" si="11"/>
        <v>0</v>
      </c>
      <c r="T39" s="351">
        <f t="shared" si="11"/>
        <v>0</v>
      </c>
      <c r="U39" s="351">
        <f t="shared" si="11"/>
        <v>0</v>
      </c>
      <c r="V39" s="511" t="s">
        <v>293</v>
      </c>
      <c r="W39" s="512"/>
    </row>
    <row r="40" spans="1:23" s="25" customFormat="1" ht="13.5" customHeight="1">
      <c r="A40" s="509" t="s">
        <v>429</v>
      </c>
      <c r="B40" s="510"/>
      <c r="C40" s="349">
        <f t="shared" si="2"/>
        <v>4</v>
      </c>
      <c r="D40" s="352">
        <v>0</v>
      </c>
      <c r="E40" s="352">
        <v>0</v>
      </c>
      <c r="F40" s="352">
        <v>1</v>
      </c>
      <c r="G40" s="352">
        <v>0</v>
      </c>
      <c r="H40" s="352">
        <v>1</v>
      </c>
      <c r="I40" s="350">
        <v>0</v>
      </c>
      <c r="J40" s="349">
        <v>0</v>
      </c>
      <c r="K40" s="349">
        <v>0</v>
      </c>
      <c r="L40" s="352">
        <v>0</v>
      </c>
      <c r="M40" s="352">
        <v>1</v>
      </c>
      <c r="N40" s="352">
        <v>0</v>
      </c>
      <c r="O40" s="352">
        <v>1</v>
      </c>
      <c r="P40" s="352">
        <v>1</v>
      </c>
      <c r="Q40" s="352">
        <v>0</v>
      </c>
      <c r="R40" s="352">
        <v>0</v>
      </c>
      <c r="S40" s="352">
        <v>0</v>
      </c>
      <c r="T40" s="352">
        <v>0</v>
      </c>
      <c r="U40" s="349">
        <v>0</v>
      </c>
      <c r="V40" s="509" t="s">
        <v>429</v>
      </c>
      <c r="W40" s="510"/>
    </row>
    <row r="41" spans="1:23" s="25" customFormat="1" ht="13.5" customHeight="1">
      <c r="A41" s="509" t="s">
        <v>430</v>
      </c>
      <c r="B41" s="510"/>
      <c r="C41" s="349">
        <f t="shared" si="2"/>
        <v>0</v>
      </c>
      <c r="D41" s="352">
        <v>0</v>
      </c>
      <c r="E41" s="352">
        <v>0</v>
      </c>
      <c r="F41" s="352">
        <v>0</v>
      </c>
      <c r="G41" s="352">
        <v>0</v>
      </c>
      <c r="H41" s="352">
        <v>0</v>
      </c>
      <c r="I41" s="350">
        <v>0</v>
      </c>
      <c r="J41" s="349">
        <v>0</v>
      </c>
      <c r="K41" s="349">
        <v>0</v>
      </c>
      <c r="L41" s="352">
        <v>0</v>
      </c>
      <c r="M41" s="352">
        <v>0</v>
      </c>
      <c r="N41" s="352">
        <v>0</v>
      </c>
      <c r="O41" s="352">
        <v>0</v>
      </c>
      <c r="P41" s="352">
        <v>0</v>
      </c>
      <c r="Q41" s="352">
        <v>0</v>
      </c>
      <c r="R41" s="352">
        <v>0</v>
      </c>
      <c r="S41" s="352">
        <v>0</v>
      </c>
      <c r="T41" s="352">
        <v>0</v>
      </c>
      <c r="U41" s="349">
        <v>0</v>
      </c>
      <c r="V41" s="509" t="s">
        <v>430</v>
      </c>
      <c r="W41" s="510"/>
    </row>
    <row r="42" spans="1:23" s="25" customFormat="1" ht="13.5" customHeight="1">
      <c r="A42" s="511" t="s">
        <v>439</v>
      </c>
      <c r="B42" s="512"/>
      <c r="C42" s="351">
        <f aca="true" t="shared" si="12" ref="C42:U42">SUM(C43+C44)</f>
        <v>132</v>
      </c>
      <c r="D42" s="351">
        <f t="shared" si="12"/>
        <v>7</v>
      </c>
      <c r="E42" s="351">
        <f t="shared" si="12"/>
        <v>5</v>
      </c>
      <c r="F42" s="351">
        <f t="shared" si="12"/>
        <v>22</v>
      </c>
      <c r="G42" s="351">
        <f t="shared" si="12"/>
        <v>31</v>
      </c>
      <c r="H42" s="351">
        <f t="shared" si="12"/>
        <v>4</v>
      </c>
      <c r="I42" s="351">
        <f t="shared" si="12"/>
        <v>6</v>
      </c>
      <c r="J42" s="351">
        <f t="shared" si="12"/>
        <v>5</v>
      </c>
      <c r="K42" s="351">
        <f t="shared" si="12"/>
        <v>1</v>
      </c>
      <c r="L42" s="351">
        <f t="shared" si="12"/>
        <v>2</v>
      </c>
      <c r="M42" s="351">
        <f t="shared" si="12"/>
        <v>5</v>
      </c>
      <c r="N42" s="351">
        <f t="shared" si="12"/>
        <v>8</v>
      </c>
      <c r="O42" s="351">
        <f t="shared" si="12"/>
        <v>41</v>
      </c>
      <c r="P42" s="351">
        <f t="shared" si="12"/>
        <v>27</v>
      </c>
      <c r="Q42" s="351">
        <f t="shared" si="12"/>
        <v>12</v>
      </c>
      <c r="R42" s="351">
        <f t="shared" si="12"/>
        <v>1</v>
      </c>
      <c r="S42" s="351">
        <f t="shared" si="12"/>
        <v>1</v>
      </c>
      <c r="T42" s="351">
        <f t="shared" si="12"/>
        <v>0</v>
      </c>
      <c r="U42" s="351">
        <f t="shared" si="12"/>
        <v>1</v>
      </c>
      <c r="V42" s="511" t="s">
        <v>439</v>
      </c>
      <c r="W42" s="512"/>
    </row>
    <row r="43" spans="1:23" s="25" customFormat="1" ht="13.5" customHeight="1">
      <c r="A43" s="509" t="s">
        <v>429</v>
      </c>
      <c r="B43" s="510"/>
      <c r="C43" s="349">
        <f t="shared" si="2"/>
        <v>80</v>
      </c>
      <c r="D43" s="352">
        <v>6</v>
      </c>
      <c r="E43" s="352">
        <v>1</v>
      </c>
      <c r="F43" s="352">
        <v>11</v>
      </c>
      <c r="G43" s="352">
        <v>12</v>
      </c>
      <c r="H43" s="352">
        <v>2</v>
      </c>
      <c r="I43" s="350">
        <v>5</v>
      </c>
      <c r="J43" s="352">
        <v>4</v>
      </c>
      <c r="K43" s="352">
        <v>1</v>
      </c>
      <c r="L43" s="352">
        <v>2</v>
      </c>
      <c r="M43" s="352">
        <v>5</v>
      </c>
      <c r="N43" s="352">
        <v>7</v>
      </c>
      <c r="O43" s="352">
        <v>28</v>
      </c>
      <c r="P43" s="352">
        <v>15</v>
      </c>
      <c r="Q43" s="352">
        <v>11</v>
      </c>
      <c r="R43" s="352">
        <v>1</v>
      </c>
      <c r="S43" s="352">
        <v>1</v>
      </c>
      <c r="T43" s="352">
        <v>0</v>
      </c>
      <c r="U43" s="349">
        <v>1</v>
      </c>
      <c r="V43" s="509" t="s">
        <v>429</v>
      </c>
      <c r="W43" s="510"/>
    </row>
    <row r="44" spans="1:23" s="25" customFormat="1" ht="13.5" customHeight="1">
      <c r="A44" s="509" t="s">
        <v>430</v>
      </c>
      <c r="B44" s="510"/>
      <c r="C44" s="349">
        <f t="shared" si="2"/>
        <v>52</v>
      </c>
      <c r="D44" s="352">
        <v>1</v>
      </c>
      <c r="E44" s="352">
        <v>4</v>
      </c>
      <c r="F44" s="352">
        <v>11</v>
      </c>
      <c r="G44" s="352">
        <v>19</v>
      </c>
      <c r="H44" s="352">
        <v>2</v>
      </c>
      <c r="I44" s="350">
        <v>1</v>
      </c>
      <c r="J44" s="352">
        <v>1</v>
      </c>
      <c r="K44" s="352">
        <v>0</v>
      </c>
      <c r="L44" s="352">
        <v>0</v>
      </c>
      <c r="M44" s="352">
        <v>0</v>
      </c>
      <c r="N44" s="352">
        <v>1</v>
      </c>
      <c r="O44" s="352">
        <v>13</v>
      </c>
      <c r="P44" s="352">
        <v>12</v>
      </c>
      <c r="Q44" s="352">
        <v>1</v>
      </c>
      <c r="R44" s="352">
        <v>0</v>
      </c>
      <c r="S44" s="352">
        <v>0</v>
      </c>
      <c r="T44" s="352">
        <v>0</v>
      </c>
      <c r="U44" s="349">
        <v>0</v>
      </c>
      <c r="V44" s="509" t="s">
        <v>430</v>
      </c>
      <c r="W44" s="510"/>
    </row>
    <row r="45" spans="1:23" s="29" customFormat="1" ht="9" customHeight="1">
      <c r="A45" s="41"/>
      <c r="B45" s="342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4"/>
      <c r="W45" s="355"/>
    </row>
    <row r="46" spans="1:2" ht="13.5">
      <c r="A46" s="25"/>
      <c r="B46" s="25"/>
    </row>
  </sheetData>
  <sheetProtection/>
  <mergeCells count="98">
    <mergeCell ref="A42:B42"/>
    <mergeCell ref="V42:W42"/>
    <mergeCell ref="A43:B43"/>
    <mergeCell ref="V43:W43"/>
    <mergeCell ref="A44:B44"/>
    <mergeCell ref="V44:W44"/>
    <mergeCell ref="A39:B39"/>
    <mergeCell ref="V39:W39"/>
    <mergeCell ref="A40:B40"/>
    <mergeCell ref="V40:W40"/>
    <mergeCell ref="A41:B41"/>
    <mergeCell ref="V41:W41"/>
    <mergeCell ref="A36:B36"/>
    <mergeCell ref="V36:W36"/>
    <mergeCell ref="A37:B37"/>
    <mergeCell ref="V37:W37"/>
    <mergeCell ref="A38:B38"/>
    <mergeCell ref="V38:W38"/>
    <mergeCell ref="A33:B33"/>
    <mergeCell ref="V33:W33"/>
    <mergeCell ref="A34:B34"/>
    <mergeCell ref="V34:W34"/>
    <mergeCell ref="A35:B35"/>
    <mergeCell ref="V35:W35"/>
    <mergeCell ref="A30:B30"/>
    <mergeCell ref="V30:W30"/>
    <mergeCell ref="A31:B31"/>
    <mergeCell ref="V31:W31"/>
    <mergeCell ref="A32:B32"/>
    <mergeCell ref="V32:W32"/>
    <mergeCell ref="A27:B27"/>
    <mergeCell ref="V27:W27"/>
    <mergeCell ref="A28:B28"/>
    <mergeCell ref="V28:W28"/>
    <mergeCell ref="A29:B29"/>
    <mergeCell ref="V29:W29"/>
    <mergeCell ref="A24:B24"/>
    <mergeCell ref="V24:W24"/>
    <mergeCell ref="A25:B25"/>
    <mergeCell ref="V25:W25"/>
    <mergeCell ref="A26:B26"/>
    <mergeCell ref="V26:W26"/>
    <mergeCell ref="A21:B21"/>
    <mergeCell ref="V21:W21"/>
    <mergeCell ref="A22:B22"/>
    <mergeCell ref="V22:W22"/>
    <mergeCell ref="A23:B23"/>
    <mergeCell ref="V23:W23"/>
    <mergeCell ref="A18:B18"/>
    <mergeCell ref="V18:W18"/>
    <mergeCell ref="A19:B19"/>
    <mergeCell ref="V19:W19"/>
    <mergeCell ref="A20:B20"/>
    <mergeCell ref="V20:W20"/>
    <mergeCell ref="A15:B15"/>
    <mergeCell ref="V15:W15"/>
    <mergeCell ref="A16:B16"/>
    <mergeCell ref="V16:W16"/>
    <mergeCell ref="A17:B17"/>
    <mergeCell ref="V17:W17"/>
    <mergeCell ref="A12:B12"/>
    <mergeCell ref="V12:W12"/>
    <mergeCell ref="A13:B13"/>
    <mergeCell ref="V13:W13"/>
    <mergeCell ref="A14:B14"/>
    <mergeCell ref="V14:W14"/>
    <mergeCell ref="A8:B8"/>
    <mergeCell ref="V8:W8"/>
    <mergeCell ref="A9:B9"/>
    <mergeCell ref="V9:W9"/>
    <mergeCell ref="A10:B10"/>
    <mergeCell ref="V10:W10"/>
    <mergeCell ref="V3:W6"/>
    <mergeCell ref="I4:I6"/>
    <mergeCell ref="J4:J6"/>
    <mergeCell ref="K4:K6"/>
    <mergeCell ref="O4:O6"/>
    <mergeCell ref="P4:P6"/>
    <mergeCell ref="Q4:Q6"/>
    <mergeCell ref="R4:R6"/>
    <mergeCell ref="S4:S6"/>
    <mergeCell ref="T4:T6"/>
    <mergeCell ref="I3:K3"/>
    <mergeCell ref="L3:L6"/>
    <mergeCell ref="M3:M6"/>
    <mergeCell ref="N3:N6"/>
    <mergeCell ref="O3:T3"/>
    <mergeCell ref="U3:U6"/>
    <mergeCell ref="A1:C1"/>
    <mergeCell ref="D1:L1"/>
    <mergeCell ref="M1:U1"/>
    <mergeCell ref="A3:B6"/>
    <mergeCell ref="C3:C6"/>
    <mergeCell ref="D3:D6"/>
    <mergeCell ref="E3:E6"/>
    <mergeCell ref="F3:F6"/>
    <mergeCell ref="G3:G6"/>
    <mergeCell ref="H3:H6"/>
  </mergeCells>
  <printOptions/>
  <pageMargins left="0.75" right="0.5" top="0.98" bottom="1" header="0.512" footer="0.512"/>
  <pageSetup horizontalDpi="600" verticalDpi="600" orientation="portrait" paperSize="9" scale="73" r:id="rId1"/>
  <colBreaks count="1" manualBreakCount="1">
    <brk id="12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3"/>
  <sheetViews>
    <sheetView showGridLines="0" zoomScaleSheetLayoutView="100" zoomScalePageLayoutView="0" workbookViewId="0" topLeftCell="F1">
      <pane ySplit="5" topLeftCell="A41" activePane="bottomLeft" state="frozen"/>
      <selection pane="topLeft" activeCell="A1" sqref="A1"/>
      <selection pane="bottomLeft" activeCell="N1" sqref="N1:Y45"/>
    </sheetView>
  </sheetViews>
  <sheetFormatPr defaultColWidth="9.00390625" defaultRowHeight="13.5"/>
  <cols>
    <col min="1" max="1" width="6.00390625" style="33" bestFit="1" customWidth="1"/>
    <col min="2" max="2" width="4.125" style="33" bestFit="1" customWidth="1"/>
    <col min="3" max="3" width="8.75390625" style="33" customWidth="1"/>
    <col min="4" max="8" width="7.50390625" style="33" customWidth="1"/>
    <col min="9" max="9" width="8.25390625" style="33" customWidth="1"/>
    <col min="10" max="13" width="8.125" style="33" customWidth="1"/>
    <col min="14" max="16" width="8.75390625" style="33" customWidth="1"/>
    <col min="17" max="17" width="8.875" style="33" customWidth="1"/>
    <col min="18" max="20" width="8.125" style="33" customWidth="1"/>
    <col min="21" max="21" width="9.375" style="33" customWidth="1"/>
    <col min="22" max="22" width="9.50390625" style="33" customWidth="1"/>
    <col min="23" max="23" width="9.375" style="33" customWidth="1"/>
    <col min="24" max="24" width="3.75390625" style="33" customWidth="1"/>
    <col min="25" max="25" width="5.625" style="33" customWidth="1"/>
    <col min="26" max="16384" width="9.00390625" style="33" customWidth="1"/>
  </cols>
  <sheetData>
    <row r="1" spans="1:25" s="289" customFormat="1" ht="16.5" customHeight="1">
      <c r="A1" s="513" t="s">
        <v>213</v>
      </c>
      <c r="B1" s="513"/>
      <c r="C1" s="513"/>
      <c r="D1" s="419" t="s">
        <v>440</v>
      </c>
      <c r="E1" s="419"/>
      <c r="F1" s="419"/>
      <c r="G1" s="419"/>
      <c r="H1" s="419"/>
      <c r="I1" s="419"/>
      <c r="J1" s="419"/>
      <c r="K1" s="419"/>
      <c r="L1" s="419"/>
      <c r="M1" s="419"/>
      <c r="N1" s="491" t="s">
        <v>441</v>
      </c>
      <c r="O1" s="491"/>
      <c r="P1" s="491"/>
      <c r="Q1" s="491"/>
      <c r="R1" s="491"/>
      <c r="S1" s="491"/>
      <c r="T1" s="491"/>
      <c r="U1" s="491"/>
      <c r="V1" s="491"/>
      <c r="W1" s="491"/>
      <c r="X1" s="356"/>
      <c r="Y1" s="356"/>
    </row>
    <row r="2" spans="1:25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X2" s="19"/>
      <c r="Y2" s="291" t="s">
        <v>403</v>
      </c>
    </row>
    <row r="3" spans="1:26" s="296" customFormat="1" ht="15" customHeight="1">
      <c r="A3" s="493" t="s">
        <v>319</v>
      </c>
      <c r="B3" s="494"/>
      <c r="C3" s="410" t="s">
        <v>442</v>
      </c>
      <c r="D3" s="514" t="s">
        <v>443</v>
      </c>
      <c r="E3" s="410" t="s">
        <v>444</v>
      </c>
      <c r="F3" s="485" t="s">
        <v>445</v>
      </c>
      <c r="G3" s="410" t="s">
        <v>446</v>
      </c>
      <c r="H3" s="410" t="s">
        <v>447</v>
      </c>
      <c r="I3" s="523" t="s">
        <v>448</v>
      </c>
      <c r="J3" s="520" t="s">
        <v>449</v>
      </c>
      <c r="K3" s="488" t="s">
        <v>450</v>
      </c>
      <c r="L3" s="520" t="s">
        <v>451</v>
      </c>
      <c r="M3" s="488" t="s">
        <v>452</v>
      </c>
      <c r="N3" s="485" t="s">
        <v>453</v>
      </c>
      <c r="O3" s="523" t="s">
        <v>454</v>
      </c>
      <c r="P3" s="523" t="s">
        <v>455</v>
      </c>
      <c r="Q3" s="534" t="s">
        <v>456</v>
      </c>
      <c r="R3" s="485" t="s">
        <v>457</v>
      </c>
      <c r="S3" s="517" t="s">
        <v>458</v>
      </c>
      <c r="T3" s="520" t="s">
        <v>459</v>
      </c>
      <c r="U3" s="528" t="s">
        <v>460</v>
      </c>
      <c r="V3" s="529" t="s">
        <v>461</v>
      </c>
      <c r="W3" s="488" t="s">
        <v>415</v>
      </c>
      <c r="X3" s="493" t="s">
        <v>319</v>
      </c>
      <c r="Y3" s="494"/>
      <c r="Z3" s="357"/>
    </row>
    <row r="4" spans="1:26" s="296" customFormat="1" ht="15" customHeight="1">
      <c r="A4" s="495"/>
      <c r="B4" s="496"/>
      <c r="C4" s="411"/>
      <c r="D4" s="515"/>
      <c r="E4" s="411"/>
      <c r="F4" s="486"/>
      <c r="G4" s="411"/>
      <c r="H4" s="411"/>
      <c r="I4" s="524"/>
      <c r="J4" s="526"/>
      <c r="K4" s="489"/>
      <c r="L4" s="526"/>
      <c r="M4" s="489"/>
      <c r="N4" s="486"/>
      <c r="O4" s="489"/>
      <c r="P4" s="524"/>
      <c r="Q4" s="535"/>
      <c r="R4" s="486"/>
      <c r="S4" s="518"/>
      <c r="T4" s="521"/>
      <c r="U4" s="521"/>
      <c r="V4" s="530"/>
      <c r="W4" s="489"/>
      <c r="X4" s="495"/>
      <c r="Y4" s="496"/>
      <c r="Z4" s="357"/>
    </row>
    <row r="5" spans="1:26" s="296" customFormat="1" ht="15" customHeight="1">
      <c r="A5" s="497"/>
      <c r="B5" s="498"/>
      <c r="C5" s="412"/>
      <c r="D5" s="516"/>
      <c r="E5" s="412"/>
      <c r="F5" s="487"/>
      <c r="G5" s="412"/>
      <c r="H5" s="412"/>
      <c r="I5" s="525"/>
      <c r="J5" s="527"/>
      <c r="K5" s="490"/>
      <c r="L5" s="527"/>
      <c r="M5" s="490"/>
      <c r="N5" s="487"/>
      <c r="O5" s="490"/>
      <c r="P5" s="525"/>
      <c r="Q5" s="536"/>
      <c r="R5" s="487"/>
      <c r="S5" s="519"/>
      <c r="T5" s="522"/>
      <c r="U5" s="522"/>
      <c r="V5" s="531"/>
      <c r="W5" s="490"/>
      <c r="X5" s="497"/>
      <c r="Y5" s="498"/>
      <c r="Z5" s="357"/>
    </row>
    <row r="6" spans="1:26" s="25" customFormat="1" ht="8.25" customHeight="1">
      <c r="A6" s="358"/>
      <c r="B6" s="359"/>
      <c r="C6" s="26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1"/>
      <c r="Y6" s="362"/>
      <c r="Z6" s="24"/>
    </row>
    <row r="7" spans="1:26" s="29" customFormat="1" ht="13.5" customHeight="1">
      <c r="A7" s="532" t="s">
        <v>462</v>
      </c>
      <c r="B7" s="533"/>
      <c r="C7" s="117">
        <f>SUM(C8+C9)</f>
        <v>1267</v>
      </c>
      <c r="D7" s="117">
        <f>SUM(D8+D9)</f>
        <v>12</v>
      </c>
      <c r="E7" s="117">
        <f aca="true" t="shared" si="0" ref="E7:W7">SUM(E8+E9)</f>
        <v>9</v>
      </c>
      <c r="F7" s="117">
        <f t="shared" si="0"/>
        <v>0</v>
      </c>
      <c r="G7" s="117">
        <f t="shared" si="0"/>
        <v>130</v>
      </c>
      <c r="H7" s="117">
        <f t="shared" si="0"/>
        <v>438</v>
      </c>
      <c r="I7" s="117">
        <f t="shared" si="0"/>
        <v>10</v>
      </c>
      <c r="J7" s="117">
        <f t="shared" si="0"/>
        <v>10</v>
      </c>
      <c r="K7" s="117">
        <f t="shared" si="0"/>
        <v>76</v>
      </c>
      <c r="L7" s="117">
        <f t="shared" si="0"/>
        <v>168</v>
      </c>
      <c r="M7" s="117">
        <f t="shared" si="0"/>
        <v>17</v>
      </c>
      <c r="N7" s="117">
        <f t="shared" si="0"/>
        <v>5</v>
      </c>
      <c r="O7" s="117">
        <f t="shared" si="0"/>
        <v>18</v>
      </c>
      <c r="P7" s="117">
        <f t="shared" si="0"/>
        <v>71</v>
      </c>
      <c r="Q7" s="117">
        <f t="shared" si="0"/>
        <v>44</v>
      </c>
      <c r="R7" s="117">
        <f t="shared" si="0"/>
        <v>3</v>
      </c>
      <c r="S7" s="117">
        <f t="shared" si="0"/>
        <v>60</v>
      </c>
      <c r="T7" s="117">
        <f t="shared" si="0"/>
        <v>29</v>
      </c>
      <c r="U7" s="117">
        <f t="shared" si="0"/>
        <v>63</v>
      </c>
      <c r="V7" s="117">
        <f t="shared" si="0"/>
        <v>97</v>
      </c>
      <c r="W7" s="117">
        <f t="shared" si="0"/>
        <v>7</v>
      </c>
      <c r="X7" s="507" t="s">
        <v>462</v>
      </c>
      <c r="Y7" s="508"/>
      <c r="Z7" s="363"/>
    </row>
    <row r="8" spans="1:26" s="25" customFormat="1" ht="13.5" customHeight="1">
      <c r="A8" s="509" t="s">
        <v>463</v>
      </c>
      <c r="B8" s="510"/>
      <c r="C8" s="114">
        <f>SUM(C13+C16+C19+C22+C25+C28+C31+C34+C37+C40+C43)</f>
        <v>805</v>
      </c>
      <c r="D8" s="114">
        <f>SUM(D13+D16+D19+D22+D25+D28+D31+D34+D37+D40+D43)</f>
        <v>10</v>
      </c>
      <c r="E8" s="114">
        <f aca="true" t="shared" si="1" ref="E8:W8">SUM(E13+E16+E19+E22+E25+E28+E31+E34+E37+E40+E43)</f>
        <v>9</v>
      </c>
      <c r="F8" s="114">
        <f t="shared" si="1"/>
        <v>0</v>
      </c>
      <c r="G8" s="114">
        <f>SUM(G13+G16+G19+G22+G25+G28+G31+G34+G37+G40+G43)</f>
        <v>118</v>
      </c>
      <c r="H8" s="114">
        <f t="shared" si="1"/>
        <v>311</v>
      </c>
      <c r="I8" s="114">
        <f t="shared" si="1"/>
        <v>9</v>
      </c>
      <c r="J8" s="114">
        <f t="shared" si="1"/>
        <v>5</v>
      </c>
      <c r="K8" s="114">
        <f t="shared" si="1"/>
        <v>58</v>
      </c>
      <c r="L8" s="114">
        <f t="shared" si="1"/>
        <v>87</v>
      </c>
      <c r="M8" s="114">
        <f t="shared" si="1"/>
        <v>0</v>
      </c>
      <c r="N8" s="114">
        <f t="shared" si="1"/>
        <v>0</v>
      </c>
      <c r="O8" s="114">
        <f t="shared" si="1"/>
        <v>13</v>
      </c>
      <c r="P8" s="114">
        <f t="shared" si="1"/>
        <v>33</v>
      </c>
      <c r="Q8" s="114">
        <f t="shared" si="1"/>
        <v>20</v>
      </c>
      <c r="R8" s="114">
        <f t="shared" si="1"/>
        <v>2</v>
      </c>
      <c r="S8" s="114">
        <f t="shared" si="1"/>
        <v>12</v>
      </c>
      <c r="T8" s="114">
        <f t="shared" si="1"/>
        <v>15</v>
      </c>
      <c r="U8" s="114">
        <f t="shared" si="1"/>
        <v>25</v>
      </c>
      <c r="V8" s="114">
        <f t="shared" si="1"/>
        <v>73</v>
      </c>
      <c r="W8" s="114">
        <f t="shared" si="1"/>
        <v>5</v>
      </c>
      <c r="X8" s="509" t="s">
        <v>463</v>
      </c>
      <c r="Y8" s="510"/>
      <c r="Z8" s="24"/>
    </row>
    <row r="9" spans="1:26" s="25" customFormat="1" ht="13.5" customHeight="1">
      <c r="A9" s="509" t="s">
        <v>464</v>
      </c>
      <c r="B9" s="510"/>
      <c r="C9" s="114">
        <f>SUM(C14+C17+C20+C23+C26+C29+C32+C35+C38+C41+C44)</f>
        <v>462</v>
      </c>
      <c r="D9" s="114">
        <f aca="true" t="shared" si="2" ref="D9:W9">SUM(D14+D17+D20+D23+D26+D29+D32+D35+D38+D41+D44)</f>
        <v>2</v>
      </c>
      <c r="E9" s="114">
        <f t="shared" si="2"/>
        <v>0</v>
      </c>
      <c r="F9" s="114">
        <f t="shared" si="2"/>
        <v>0</v>
      </c>
      <c r="G9" s="114">
        <f t="shared" si="2"/>
        <v>12</v>
      </c>
      <c r="H9" s="114">
        <f t="shared" si="2"/>
        <v>127</v>
      </c>
      <c r="I9" s="114">
        <f t="shared" si="2"/>
        <v>1</v>
      </c>
      <c r="J9" s="114">
        <f t="shared" si="2"/>
        <v>5</v>
      </c>
      <c r="K9" s="114">
        <f t="shared" si="2"/>
        <v>18</v>
      </c>
      <c r="L9" s="114">
        <f t="shared" si="2"/>
        <v>81</v>
      </c>
      <c r="M9" s="114">
        <f t="shared" si="2"/>
        <v>17</v>
      </c>
      <c r="N9" s="114">
        <f t="shared" si="2"/>
        <v>5</v>
      </c>
      <c r="O9" s="114">
        <f t="shared" si="2"/>
        <v>5</v>
      </c>
      <c r="P9" s="114">
        <f t="shared" si="2"/>
        <v>38</v>
      </c>
      <c r="Q9" s="114">
        <f t="shared" si="2"/>
        <v>24</v>
      </c>
      <c r="R9" s="114">
        <f t="shared" si="2"/>
        <v>1</v>
      </c>
      <c r="S9" s="114">
        <f t="shared" si="2"/>
        <v>48</v>
      </c>
      <c r="T9" s="114">
        <f t="shared" si="2"/>
        <v>14</v>
      </c>
      <c r="U9" s="114">
        <f t="shared" si="2"/>
        <v>38</v>
      </c>
      <c r="V9" s="114">
        <f t="shared" si="2"/>
        <v>24</v>
      </c>
      <c r="W9" s="114">
        <f t="shared" si="2"/>
        <v>2</v>
      </c>
      <c r="X9" s="509" t="s">
        <v>464</v>
      </c>
      <c r="Y9" s="510"/>
      <c r="Z9" s="24"/>
    </row>
    <row r="10" spans="1:26" s="25" customFormat="1" ht="13.5" customHeight="1">
      <c r="A10" s="509" t="s">
        <v>465</v>
      </c>
      <c r="B10" s="510"/>
      <c r="C10" s="114">
        <f>SUM(D10:W10)</f>
        <v>276</v>
      </c>
      <c r="D10" s="114">
        <v>3</v>
      </c>
      <c r="E10" s="114">
        <v>0</v>
      </c>
      <c r="F10" s="114">
        <v>0</v>
      </c>
      <c r="G10" s="114">
        <v>28</v>
      </c>
      <c r="H10" s="114">
        <v>103</v>
      </c>
      <c r="I10" s="114">
        <v>6</v>
      </c>
      <c r="J10" s="114">
        <v>5</v>
      </c>
      <c r="K10" s="114">
        <v>22</v>
      </c>
      <c r="L10" s="114">
        <v>30</v>
      </c>
      <c r="M10" s="114">
        <v>0</v>
      </c>
      <c r="N10" s="114">
        <v>0</v>
      </c>
      <c r="O10" s="114">
        <v>3</v>
      </c>
      <c r="P10" s="114">
        <v>21</v>
      </c>
      <c r="Q10" s="114">
        <v>3</v>
      </c>
      <c r="R10" s="114">
        <v>1</v>
      </c>
      <c r="S10" s="114">
        <v>4</v>
      </c>
      <c r="T10" s="114">
        <v>1</v>
      </c>
      <c r="U10" s="114">
        <v>13</v>
      </c>
      <c r="V10" s="114">
        <v>30</v>
      </c>
      <c r="W10" s="114">
        <v>3</v>
      </c>
      <c r="X10" s="509" t="s">
        <v>465</v>
      </c>
      <c r="Y10" s="510"/>
      <c r="Z10" s="24"/>
    </row>
    <row r="11" spans="1:26" s="25" customFormat="1" ht="9" customHeight="1">
      <c r="A11" s="48"/>
      <c r="B11" s="348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48"/>
      <c r="Y11" s="348"/>
      <c r="Z11" s="24"/>
    </row>
    <row r="12" spans="1:26" s="25" customFormat="1" ht="13.5" customHeight="1">
      <c r="A12" s="537" t="s">
        <v>427</v>
      </c>
      <c r="B12" s="538"/>
      <c r="C12" s="351">
        <f>SUM(C13+C14)</f>
        <v>297</v>
      </c>
      <c r="D12" s="351">
        <f aca="true" t="shared" si="3" ref="D12:W12">SUM(D13+D14)</f>
        <v>2</v>
      </c>
      <c r="E12" s="351">
        <f t="shared" si="3"/>
        <v>1</v>
      </c>
      <c r="F12" s="351">
        <f t="shared" si="3"/>
        <v>0</v>
      </c>
      <c r="G12" s="351">
        <f t="shared" si="3"/>
        <v>22</v>
      </c>
      <c r="H12" s="351">
        <f t="shared" si="3"/>
        <v>67</v>
      </c>
      <c r="I12" s="351">
        <f t="shared" si="3"/>
        <v>3</v>
      </c>
      <c r="J12" s="351">
        <f t="shared" si="3"/>
        <v>1</v>
      </c>
      <c r="K12" s="351">
        <f t="shared" si="3"/>
        <v>30</v>
      </c>
      <c r="L12" s="351">
        <f t="shared" si="3"/>
        <v>29</v>
      </c>
      <c r="M12" s="351">
        <f t="shared" si="3"/>
        <v>4</v>
      </c>
      <c r="N12" s="351">
        <f t="shared" si="3"/>
        <v>0</v>
      </c>
      <c r="O12" s="351">
        <f t="shared" si="3"/>
        <v>2</v>
      </c>
      <c r="P12" s="351">
        <f t="shared" si="3"/>
        <v>19</v>
      </c>
      <c r="Q12" s="351">
        <f t="shared" si="3"/>
        <v>15</v>
      </c>
      <c r="R12" s="351">
        <f t="shared" si="3"/>
        <v>0</v>
      </c>
      <c r="S12" s="351">
        <f t="shared" si="3"/>
        <v>18</v>
      </c>
      <c r="T12" s="351">
        <f t="shared" si="3"/>
        <v>11</v>
      </c>
      <c r="U12" s="351">
        <f t="shared" si="3"/>
        <v>7</v>
      </c>
      <c r="V12" s="351">
        <f t="shared" si="3"/>
        <v>61</v>
      </c>
      <c r="W12" s="351">
        <f t="shared" si="3"/>
        <v>5</v>
      </c>
      <c r="X12" s="537" t="s">
        <v>427</v>
      </c>
      <c r="Y12" s="538"/>
      <c r="Z12" s="24"/>
    </row>
    <row r="13" spans="1:26" s="25" customFormat="1" ht="13.5" customHeight="1">
      <c r="A13" s="509" t="s">
        <v>463</v>
      </c>
      <c r="B13" s="510"/>
      <c r="C13" s="349">
        <f>SUM(D13:W13)</f>
        <v>190</v>
      </c>
      <c r="D13" s="352">
        <v>1</v>
      </c>
      <c r="E13" s="352">
        <v>1</v>
      </c>
      <c r="F13" s="352">
        <v>0</v>
      </c>
      <c r="G13" s="352">
        <v>18</v>
      </c>
      <c r="H13" s="352">
        <v>46</v>
      </c>
      <c r="I13" s="352">
        <v>2</v>
      </c>
      <c r="J13" s="352">
        <v>0</v>
      </c>
      <c r="K13" s="352">
        <v>24</v>
      </c>
      <c r="L13" s="352">
        <v>14</v>
      </c>
      <c r="M13" s="352">
        <v>0</v>
      </c>
      <c r="N13" s="352">
        <v>0</v>
      </c>
      <c r="O13" s="352">
        <v>2</v>
      </c>
      <c r="P13" s="352">
        <v>10</v>
      </c>
      <c r="Q13" s="352">
        <v>7</v>
      </c>
      <c r="R13" s="352">
        <v>0</v>
      </c>
      <c r="S13" s="352">
        <v>4</v>
      </c>
      <c r="T13" s="352">
        <v>8</v>
      </c>
      <c r="U13" s="352">
        <v>3</v>
      </c>
      <c r="V13" s="352">
        <v>46</v>
      </c>
      <c r="W13" s="364">
        <v>4</v>
      </c>
      <c r="X13" s="509" t="s">
        <v>463</v>
      </c>
      <c r="Y13" s="510"/>
      <c r="Z13" s="24"/>
    </row>
    <row r="14" spans="1:26" s="25" customFormat="1" ht="13.5" customHeight="1">
      <c r="A14" s="509" t="s">
        <v>464</v>
      </c>
      <c r="B14" s="510"/>
      <c r="C14" s="349">
        <f aca="true" t="shared" si="4" ref="C14:C44">SUM(D14:W14)</f>
        <v>107</v>
      </c>
      <c r="D14" s="352">
        <v>1</v>
      </c>
      <c r="E14" s="352">
        <v>0</v>
      </c>
      <c r="F14" s="352">
        <v>0</v>
      </c>
      <c r="G14" s="352">
        <v>4</v>
      </c>
      <c r="H14" s="352">
        <v>21</v>
      </c>
      <c r="I14" s="352">
        <v>1</v>
      </c>
      <c r="J14" s="352">
        <v>1</v>
      </c>
      <c r="K14" s="352">
        <v>6</v>
      </c>
      <c r="L14" s="352">
        <v>15</v>
      </c>
      <c r="M14" s="352">
        <v>4</v>
      </c>
      <c r="N14" s="352">
        <v>0</v>
      </c>
      <c r="O14" s="352">
        <v>0</v>
      </c>
      <c r="P14" s="352">
        <v>9</v>
      </c>
      <c r="Q14" s="352">
        <v>8</v>
      </c>
      <c r="R14" s="352">
        <v>0</v>
      </c>
      <c r="S14" s="352">
        <v>14</v>
      </c>
      <c r="T14" s="352">
        <v>3</v>
      </c>
      <c r="U14" s="352">
        <v>4</v>
      </c>
      <c r="V14" s="352">
        <v>15</v>
      </c>
      <c r="W14" s="364">
        <v>1</v>
      </c>
      <c r="X14" s="509" t="s">
        <v>466</v>
      </c>
      <c r="Y14" s="510"/>
      <c r="Z14" s="24"/>
    </row>
    <row r="15" spans="1:26" s="25" customFormat="1" ht="13.5" customHeight="1">
      <c r="A15" s="537" t="s">
        <v>431</v>
      </c>
      <c r="B15" s="538"/>
      <c r="C15" s="351">
        <f>SUM(C16+C17)</f>
        <v>129</v>
      </c>
      <c r="D15" s="351">
        <f aca="true" t="shared" si="5" ref="D15:W15">SUM(D16+D17)</f>
        <v>5</v>
      </c>
      <c r="E15" s="351">
        <f t="shared" si="5"/>
        <v>0</v>
      </c>
      <c r="F15" s="351">
        <f t="shared" si="5"/>
        <v>0</v>
      </c>
      <c r="G15" s="351">
        <f t="shared" si="5"/>
        <v>14</v>
      </c>
      <c r="H15" s="351">
        <f t="shared" si="5"/>
        <v>37</v>
      </c>
      <c r="I15" s="351">
        <f t="shared" si="5"/>
        <v>0</v>
      </c>
      <c r="J15" s="351">
        <f t="shared" si="5"/>
        <v>0</v>
      </c>
      <c r="K15" s="351">
        <f t="shared" si="5"/>
        <v>5</v>
      </c>
      <c r="L15" s="351">
        <f t="shared" si="5"/>
        <v>27</v>
      </c>
      <c r="M15" s="351">
        <f t="shared" si="5"/>
        <v>0</v>
      </c>
      <c r="N15" s="351">
        <f t="shared" si="5"/>
        <v>1</v>
      </c>
      <c r="O15" s="351">
        <f t="shared" si="5"/>
        <v>0</v>
      </c>
      <c r="P15" s="351">
        <f t="shared" si="5"/>
        <v>14</v>
      </c>
      <c r="Q15" s="351">
        <f t="shared" si="5"/>
        <v>2</v>
      </c>
      <c r="R15" s="351">
        <f t="shared" si="5"/>
        <v>1</v>
      </c>
      <c r="S15" s="351">
        <f t="shared" si="5"/>
        <v>7</v>
      </c>
      <c r="T15" s="351">
        <f t="shared" si="5"/>
        <v>1</v>
      </c>
      <c r="U15" s="351">
        <f t="shared" si="5"/>
        <v>11</v>
      </c>
      <c r="V15" s="351">
        <f t="shared" si="5"/>
        <v>3</v>
      </c>
      <c r="W15" s="351">
        <f t="shared" si="5"/>
        <v>1</v>
      </c>
      <c r="X15" s="537" t="s">
        <v>431</v>
      </c>
      <c r="Y15" s="538"/>
      <c r="Z15" s="24"/>
    </row>
    <row r="16" spans="1:26" s="25" customFormat="1" ht="13.5" customHeight="1">
      <c r="A16" s="509" t="s">
        <v>463</v>
      </c>
      <c r="B16" s="510"/>
      <c r="C16" s="349">
        <f t="shared" si="4"/>
        <v>63</v>
      </c>
      <c r="D16" s="352">
        <v>5</v>
      </c>
      <c r="E16" s="352">
        <v>0</v>
      </c>
      <c r="F16" s="352">
        <v>0</v>
      </c>
      <c r="G16" s="352">
        <v>14</v>
      </c>
      <c r="H16" s="352">
        <v>16</v>
      </c>
      <c r="I16" s="352">
        <v>0</v>
      </c>
      <c r="J16" s="352">
        <v>0</v>
      </c>
      <c r="K16" s="352">
        <v>4</v>
      </c>
      <c r="L16" s="352">
        <v>11</v>
      </c>
      <c r="M16" s="352">
        <v>0</v>
      </c>
      <c r="N16" s="352">
        <v>0</v>
      </c>
      <c r="O16" s="352">
        <v>0</v>
      </c>
      <c r="P16" s="352">
        <v>3</v>
      </c>
      <c r="Q16" s="352">
        <v>1</v>
      </c>
      <c r="R16" s="352">
        <v>1</v>
      </c>
      <c r="S16" s="352">
        <v>2</v>
      </c>
      <c r="T16" s="352">
        <v>1</v>
      </c>
      <c r="U16" s="352">
        <v>4</v>
      </c>
      <c r="V16" s="352">
        <v>1</v>
      </c>
      <c r="W16" s="364">
        <v>0</v>
      </c>
      <c r="X16" s="509" t="s">
        <v>463</v>
      </c>
      <c r="Y16" s="510"/>
      <c r="Z16" s="24"/>
    </row>
    <row r="17" spans="1:26" s="25" customFormat="1" ht="13.5" customHeight="1">
      <c r="A17" s="509" t="s">
        <v>464</v>
      </c>
      <c r="B17" s="510"/>
      <c r="C17" s="349">
        <f t="shared" si="4"/>
        <v>66</v>
      </c>
      <c r="D17" s="352">
        <v>0</v>
      </c>
      <c r="E17" s="352">
        <v>0</v>
      </c>
      <c r="F17" s="352">
        <v>0</v>
      </c>
      <c r="G17" s="352">
        <v>0</v>
      </c>
      <c r="H17" s="352">
        <v>21</v>
      </c>
      <c r="I17" s="352">
        <v>0</v>
      </c>
      <c r="J17" s="352">
        <v>0</v>
      </c>
      <c r="K17" s="352">
        <v>1</v>
      </c>
      <c r="L17" s="352">
        <v>16</v>
      </c>
      <c r="M17" s="352">
        <v>0</v>
      </c>
      <c r="N17" s="352">
        <v>1</v>
      </c>
      <c r="O17" s="352">
        <v>0</v>
      </c>
      <c r="P17" s="352">
        <v>11</v>
      </c>
      <c r="Q17" s="352">
        <v>1</v>
      </c>
      <c r="R17" s="352">
        <v>0</v>
      </c>
      <c r="S17" s="352">
        <v>5</v>
      </c>
      <c r="T17" s="352">
        <v>0</v>
      </c>
      <c r="U17" s="352">
        <v>7</v>
      </c>
      <c r="V17" s="352">
        <v>2</v>
      </c>
      <c r="W17" s="364">
        <v>1</v>
      </c>
      <c r="X17" s="509" t="s">
        <v>464</v>
      </c>
      <c r="Y17" s="510"/>
      <c r="Z17" s="24"/>
    </row>
    <row r="18" spans="1:26" s="25" customFormat="1" ht="13.5" customHeight="1">
      <c r="A18" s="537" t="s">
        <v>432</v>
      </c>
      <c r="B18" s="538"/>
      <c r="C18" s="351">
        <f>SUM(C19+C20)</f>
        <v>344</v>
      </c>
      <c r="D18" s="351">
        <f aca="true" t="shared" si="6" ref="D18:W18">SUM(D19+D20)</f>
        <v>1</v>
      </c>
      <c r="E18" s="351">
        <f t="shared" si="6"/>
        <v>0</v>
      </c>
      <c r="F18" s="351">
        <f t="shared" si="6"/>
        <v>0</v>
      </c>
      <c r="G18" s="351">
        <f t="shared" si="6"/>
        <v>65</v>
      </c>
      <c r="H18" s="351">
        <f t="shared" si="6"/>
        <v>182</v>
      </c>
      <c r="I18" s="351">
        <f t="shared" si="6"/>
        <v>5</v>
      </c>
      <c r="J18" s="351">
        <f t="shared" si="6"/>
        <v>4</v>
      </c>
      <c r="K18" s="351">
        <f t="shared" si="6"/>
        <v>15</v>
      </c>
      <c r="L18" s="351">
        <f t="shared" si="6"/>
        <v>30</v>
      </c>
      <c r="M18" s="351">
        <f t="shared" si="6"/>
        <v>0</v>
      </c>
      <c r="N18" s="351">
        <f t="shared" si="6"/>
        <v>0</v>
      </c>
      <c r="O18" s="351">
        <f t="shared" si="6"/>
        <v>7</v>
      </c>
      <c r="P18" s="351">
        <f t="shared" si="6"/>
        <v>2</v>
      </c>
      <c r="Q18" s="351">
        <f t="shared" si="6"/>
        <v>4</v>
      </c>
      <c r="R18" s="351">
        <f t="shared" si="6"/>
        <v>0</v>
      </c>
      <c r="S18" s="351">
        <f t="shared" si="6"/>
        <v>0</v>
      </c>
      <c r="T18" s="351">
        <f t="shared" si="6"/>
        <v>1</v>
      </c>
      <c r="U18" s="351">
        <f t="shared" si="6"/>
        <v>13</v>
      </c>
      <c r="V18" s="351">
        <f t="shared" si="6"/>
        <v>14</v>
      </c>
      <c r="W18" s="351">
        <f t="shared" si="6"/>
        <v>1</v>
      </c>
      <c r="X18" s="537" t="s">
        <v>432</v>
      </c>
      <c r="Y18" s="538"/>
      <c r="Z18" s="24"/>
    </row>
    <row r="19" spans="1:26" s="25" customFormat="1" ht="13.5" customHeight="1">
      <c r="A19" s="509" t="s">
        <v>463</v>
      </c>
      <c r="B19" s="510"/>
      <c r="C19" s="349">
        <f t="shared" si="4"/>
        <v>324</v>
      </c>
      <c r="D19" s="352">
        <v>1</v>
      </c>
      <c r="E19" s="352">
        <v>0</v>
      </c>
      <c r="F19" s="352">
        <v>0</v>
      </c>
      <c r="G19" s="352">
        <v>61</v>
      </c>
      <c r="H19" s="352">
        <v>173</v>
      </c>
      <c r="I19" s="352">
        <v>5</v>
      </c>
      <c r="J19" s="352">
        <v>4</v>
      </c>
      <c r="K19" s="352">
        <v>12</v>
      </c>
      <c r="L19" s="352">
        <v>28</v>
      </c>
      <c r="M19" s="352">
        <v>0</v>
      </c>
      <c r="N19" s="352">
        <v>0</v>
      </c>
      <c r="O19" s="352">
        <v>7</v>
      </c>
      <c r="P19" s="352">
        <v>2</v>
      </c>
      <c r="Q19" s="352">
        <v>4</v>
      </c>
      <c r="R19" s="352">
        <v>0</v>
      </c>
      <c r="S19" s="352">
        <v>0</v>
      </c>
      <c r="T19" s="352">
        <v>1</v>
      </c>
      <c r="U19" s="352">
        <v>12</v>
      </c>
      <c r="V19" s="352">
        <v>13</v>
      </c>
      <c r="W19" s="364">
        <v>1</v>
      </c>
      <c r="X19" s="509" t="s">
        <v>463</v>
      </c>
      <c r="Y19" s="510"/>
      <c r="Z19" s="24"/>
    </row>
    <row r="20" spans="1:26" s="25" customFormat="1" ht="13.5" customHeight="1">
      <c r="A20" s="509" t="s">
        <v>464</v>
      </c>
      <c r="B20" s="510"/>
      <c r="C20" s="349">
        <f t="shared" si="4"/>
        <v>20</v>
      </c>
      <c r="D20" s="352">
        <v>0</v>
      </c>
      <c r="E20" s="352">
        <v>0</v>
      </c>
      <c r="F20" s="352">
        <v>0</v>
      </c>
      <c r="G20" s="352">
        <v>4</v>
      </c>
      <c r="H20" s="352">
        <v>9</v>
      </c>
      <c r="I20" s="352">
        <v>0</v>
      </c>
      <c r="J20" s="352">
        <v>0</v>
      </c>
      <c r="K20" s="352">
        <v>3</v>
      </c>
      <c r="L20" s="352">
        <v>2</v>
      </c>
      <c r="M20" s="352">
        <v>0</v>
      </c>
      <c r="N20" s="352">
        <v>0</v>
      </c>
      <c r="O20" s="352">
        <v>0</v>
      </c>
      <c r="P20" s="352">
        <v>0</v>
      </c>
      <c r="Q20" s="352">
        <v>0</v>
      </c>
      <c r="R20" s="352">
        <v>0</v>
      </c>
      <c r="S20" s="352">
        <v>0</v>
      </c>
      <c r="T20" s="352">
        <v>0</v>
      </c>
      <c r="U20" s="352">
        <v>1</v>
      </c>
      <c r="V20" s="352">
        <v>1</v>
      </c>
      <c r="W20" s="364">
        <v>0</v>
      </c>
      <c r="X20" s="509" t="s">
        <v>466</v>
      </c>
      <c r="Y20" s="510"/>
      <c r="Z20" s="24"/>
    </row>
    <row r="21" spans="1:26" s="25" customFormat="1" ht="13.5" customHeight="1">
      <c r="A21" s="537" t="s">
        <v>433</v>
      </c>
      <c r="B21" s="538"/>
      <c r="C21" s="351">
        <f>SUM(C22+C23)</f>
        <v>224</v>
      </c>
      <c r="D21" s="351">
        <f aca="true" t="shared" si="7" ref="D21:W21">SUM(D22+D23)</f>
        <v>0</v>
      </c>
      <c r="E21" s="351">
        <f t="shared" si="7"/>
        <v>0</v>
      </c>
      <c r="F21" s="351">
        <f t="shared" si="7"/>
        <v>0</v>
      </c>
      <c r="G21" s="351">
        <f t="shared" si="7"/>
        <v>13</v>
      </c>
      <c r="H21" s="351">
        <f t="shared" si="7"/>
        <v>74</v>
      </c>
      <c r="I21" s="351">
        <f t="shared" si="7"/>
        <v>1</v>
      </c>
      <c r="J21" s="351">
        <f t="shared" si="7"/>
        <v>4</v>
      </c>
      <c r="K21" s="351">
        <f t="shared" si="7"/>
        <v>10</v>
      </c>
      <c r="L21" s="351">
        <f t="shared" si="7"/>
        <v>44</v>
      </c>
      <c r="M21" s="351">
        <f t="shared" si="7"/>
        <v>13</v>
      </c>
      <c r="N21" s="351">
        <f t="shared" si="7"/>
        <v>1</v>
      </c>
      <c r="O21" s="351">
        <f t="shared" si="7"/>
        <v>6</v>
      </c>
      <c r="P21" s="351">
        <f t="shared" si="7"/>
        <v>8</v>
      </c>
      <c r="Q21" s="351">
        <f t="shared" si="7"/>
        <v>5</v>
      </c>
      <c r="R21" s="351">
        <f t="shared" si="7"/>
        <v>2</v>
      </c>
      <c r="S21" s="351">
        <f t="shared" si="7"/>
        <v>10</v>
      </c>
      <c r="T21" s="351">
        <f t="shared" si="7"/>
        <v>10</v>
      </c>
      <c r="U21" s="351">
        <f t="shared" si="7"/>
        <v>14</v>
      </c>
      <c r="V21" s="351">
        <f t="shared" si="7"/>
        <v>9</v>
      </c>
      <c r="W21" s="351">
        <f t="shared" si="7"/>
        <v>0</v>
      </c>
      <c r="X21" s="537" t="s">
        <v>433</v>
      </c>
      <c r="Y21" s="538"/>
      <c r="Z21" s="24"/>
    </row>
    <row r="22" spans="1:26" s="25" customFormat="1" ht="13.5" customHeight="1">
      <c r="A22" s="509" t="s">
        <v>425</v>
      </c>
      <c r="B22" s="510"/>
      <c r="C22" s="349">
        <f t="shared" si="4"/>
        <v>92</v>
      </c>
      <c r="D22" s="352">
        <v>0</v>
      </c>
      <c r="E22" s="352">
        <v>0</v>
      </c>
      <c r="F22" s="352">
        <v>0</v>
      </c>
      <c r="G22" s="352">
        <v>10</v>
      </c>
      <c r="H22" s="352">
        <v>41</v>
      </c>
      <c r="I22" s="352">
        <v>1</v>
      </c>
      <c r="J22" s="352">
        <v>1</v>
      </c>
      <c r="K22" s="352">
        <v>5</v>
      </c>
      <c r="L22" s="352">
        <v>18</v>
      </c>
      <c r="M22" s="352">
        <v>0</v>
      </c>
      <c r="N22" s="352">
        <v>0</v>
      </c>
      <c r="O22" s="352">
        <v>1</v>
      </c>
      <c r="P22" s="352">
        <v>3</v>
      </c>
      <c r="Q22" s="352">
        <v>0</v>
      </c>
      <c r="R22" s="352">
        <v>1</v>
      </c>
      <c r="S22" s="352">
        <v>1</v>
      </c>
      <c r="T22" s="352">
        <v>2</v>
      </c>
      <c r="U22" s="352">
        <v>2</v>
      </c>
      <c r="V22" s="352">
        <v>6</v>
      </c>
      <c r="W22" s="364">
        <v>0</v>
      </c>
      <c r="X22" s="509" t="s">
        <v>463</v>
      </c>
      <c r="Y22" s="510"/>
      <c r="Z22" s="24"/>
    </row>
    <row r="23" spans="1:26" s="25" customFormat="1" ht="13.5" customHeight="1">
      <c r="A23" s="509" t="s">
        <v>464</v>
      </c>
      <c r="B23" s="510"/>
      <c r="C23" s="349">
        <f t="shared" si="4"/>
        <v>132</v>
      </c>
      <c r="D23" s="352">
        <v>0</v>
      </c>
      <c r="E23" s="352">
        <v>0</v>
      </c>
      <c r="F23" s="352">
        <v>0</v>
      </c>
      <c r="G23" s="352">
        <v>3</v>
      </c>
      <c r="H23" s="352">
        <v>33</v>
      </c>
      <c r="I23" s="352">
        <v>0</v>
      </c>
      <c r="J23" s="352">
        <v>3</v>
      </c>
      <c r="K23" s="352">
        <v>5</v>
      </c>
      <c r="L23" s="352">
        <v>26</v>
      </c>
      <c r="M23" s="352">
        <v>13</v>
      </c>
      <c r="N23" s="352">
        <v>1</v>
      </c>
      <c r="O23" s="352">
        <v>5</v>
      </c>
      <c r="P23" s="352">
        <v>5</v>
      </c>
      <c r="Q23" s="352">
        <v>5</v>
      </c>
      <c r="R23" s="352">
        <v>1</v>
      </c>
      <c r="S23" s="352">
        <v>9</v>
      </c>
      <c r="T23" s="352">
        <v>8</v>
      </c>
      <c r="U23" s="352">
        <v>12</v>
      </c>
      <c r="V23" s="352">
        <v>3</v>
      </c>
      <c r="W23" s="364">
        <v>0</v>
      </c>
      <c r="X23" s="509" t="s">
        <v>464</v>
      </c>
      <c r="Y23" s="510"/>
      <c r="Z23" s="24"/>
    </row>
    <row r="24" spans="1:26" s="25" customFormat="1" ht="13.5" customHeight="1">
      <c r="A24" s="537" t="s">
        <v>434</v>
      </c>
      <c r="B24" s="538"/>
      <c r="C24" s="351">
        <f>SUM(C25+C26)</f>
        <v>47</v>
      </c>
      <c r="D24" s="351">
        <f aca="true" t="shared" si="8" ref="D24:W24">SUM(D25+D26)</f>
        <v>0</v>
      </c>
      <c r="E24" s="351">
        <f t="shared" si="8"/>
        <v>7</v>
      </c>
      <c r="F24" s="351">
        <f t="shared" si="8"/>
        <v>0</v>
      </c>
      <c r="G24" s="351">
        <f t="shared" si="8"/>
        <v>2</v>
      </c>
      <c r="H24" s="351">
        <f t="shared" si="8"/>
        <v>13</v>
      </c>
      <c r="I24" s="351">
        <f t="shared" si="8"/>
        <v>0</v>
      </c>
      <c r="J24" s="351">
        <f t="shared" si="8"/>
        <v>0</v>
      </c>
      <c r="K24" s="351">
        <f t="shared" si="8"/>
        <v>9</v>
      </c>
      <c r="L24" s="351">
        <f t="shared" si="8"/>
        <v>8</v>
      </c>
      <c r="M24" s="351">
        <f t="shared" si="8"/>
        <v>0</v>
      </c>
      <c r="N24" s="351">
        <f t="shared" si="8"/>
        <v>0</v>
      </c>
      <c r="O24" s="351">
        <f t="shared" si="8"/>
        <v>0</v>
      </c>
      <c r="P24" s="351">
        <f t="shared" si="8"/>
        <v>2</v>
      </c>
      <c r="Q24" s="351">
        <f t="shared" si="8"/>
        <v>3</v>
      </c>
      <c r="R24" s="351">
        <f t="shared" si="8"/>
        <v>0</v>
      </c>
      <c r="S24" s="351">
        <f t="shared" si="8"/>
        <v>0</v>
      </c>
      <c r="T24" s="351">
        <f t="shared" si="8"/>
        <v>0</v>
      </c>
      <c r="U24" s="351">
        <f t="shared" si="8"/>
        <v>1</v>
      </c>
      <c r="V24" s="351">
        <f t="shared" si="8"/>
        <v>2</v>
      </c>
      <c r="W24" s="351">
        <f t="shared" si="8"/>
        <v>0</v>
      </c>
      <c r="X24" s="537" t="s">
        <v>434</v>
      </c>
      <c r="Y24" s="538"/>
      <c r="Z24" s="24"/>
    </row>
    <row r="25" spans="1:26" s="25" customFormat="1" ht="13.5" customHeight="1">
      <c r="A25" s="509" t="s">
        <v>425</v>
      </c>
      <c r="B25" s="510"/>
      <c r="C25" s="349">
        <f t="shared" si="4"/>
        <v>29</v>
      </c>
      <c r="D25" s="352">
        <v>0</v>
      </c>
      <c r="E25" s="352">
        <v>7</v>
      </c>
      <c r="F25" s="352">
        <v>0</v>
      </c>
      <c r="G25" s="352">
        <v>2</v>
      </c>
      <c r="H25" s="352">
        <v>5</v>
      </c>
      <c r="I25" s="352">
        <v>0</v>
      </c>
      <c r="J25" s="352">
        <v>0</v>
      </c>
      <c r="K25" s="352">
        <v>8</v>
      </c>
      <c r="L25" s="352">
        <v>4</v>
      </c>
      <c r="M25" s="352">
        <v>0</v>
      </c>
      <c r="N25" s="352">
        <v>0</v>
      </c>
      <c r="O25" s="352">
        <v>0</v>
      </c>
      <c r="P25" s="352">
        <v>1</v>
      </c>
      <c r="Q25" s="352">
        <v>1</v>
      </c>
      <c r="R25" s="352">
        <v>0</v>
      </c>
      <c r="S25" s="352">
        <v>0</v>
      </c>
      <c r="T25" s="352">
        <v>0</v>
      </c>
      <c r="U25" s="352">
        <v>0</v>
      </c>
      <c r="V25" s="352">
        <v>1</v>
      </c>
      <c r="W25" s="364">
        <v>0</v>
      </c>
      <c r="X25" s="509" t="s">
        <v>463</v>
      </c>
      <c r="Y25" s="510"/>
      <c r="Z25" s="24"/>
    </row>
    <row r="26" spans="1:26" s="25" customFormat="1" ht="13.5" customHeight="1">
      <c r="A26" s="509" t="s">
        <v>426</v>
      </c>
      <c r="B26" s="510"/>
      <c r="C26" s="349">
        <f t="shared" si="4"/>
        <v>18</v>
      </c>
      <c r="D26" s="352">
        <v>0</v>
      </c>
      <c r="E26" s="352">
        <v>0</v>
      </c>
      <c r="F26" s="352">
        <v>0</v>
      </c>
      <c r="G26" s="352">
        <v>0</v>
      </c>
      <c r="H26" s="352">
        <v>8</v>
      </c>
      <c r="I26" s="352">
        <v>0</v>
      </c>
      <c r="J26" s="352">
        <v>0</v>
      </c>
      <c r="K26" s="352">
        <v>1</v>
      </c>
      <c r="L26" s="352">
        <v>4</v>
      </c>
      <c r="M26" s="352">
        <v>0</v>
      </c>
      <c r="N26" s="352">
        <v>0</v>
      </c>
      <c r="O26" s="352">
        <v>0</v>
      </c>
      <c r="P26" s="352">
        <v>1</v>
      </c>
      <c r="Q26" s="352">
        <v>2</v>
      </c>
      <c r="R26" s="352">
        <v>0</v>
      </c>
      <c r="S26" s="352">
        <v>0</v>
      </c>
      <c r="T26" s="352">
        <v>0</v>
      </c>
      <c r="U26" s="352">
        <v>1</v>
      </c>
      <c r="V26" s="352">
        <v>1</v>
      </c>
      <c r="W26" s="364">
        <v>0</v>
      </c>
      <c r="X26" s="509" t="s">
        <v>466</v>
      </c>
      <c r="Y26" s="510"/>
      <c r="Z26" s="24"/>
    </row>
    <row r="27" spans="1:26" s="25" customFormat="1" ht="13.5" customHeight="1">
      <c r="A27" s="537" t="s">
        <v>435</v>
      </c>
      <c r="B27" s="538"/>
      <c r="C27" s="351">
        <f>SUM(C28+C29)</f>
        <v>52</v>
      </c>
      <c r="D27" s="351">
        <f aca="true" t="shared" si="9" ref="D27:W27">SUM(D28+D29)</f>
        <v>0</v>
      </c>
      <c r="E27" s="351">
        <f t="shared" si="9"/>
        <v>0</v>
      </c>
      <c r="F27" s="351">
        <f t="shared" si="9"/>
        <v>0</v>
      </c>
      <c r="G27" s="351">
        <f t="shared" si="9"/>
        <v>0</v>
      </c>
      <c r="H27" s="351">
        <f t="shared" si="9"/>
        <v>18</v>
      </c>
      <c r="I27" s="351">
        <f t="shared" si="9"/>
        <v>0</v>
      </c>
      <c r="J27" s="351">
        <f t="shared" si="9"/>
        <v>0</v>
      </c>
      <c r="K27" s="351">
        <f t="shared" si="9"/>
        <v>0</v>
      </c>
      <c r="L27" s="351">
        <f t="shared" si="9"/>
        <v>7</v>
      </c>
      <c r="M27" s="351">
        <f t="shared" si="9"/>
        <v>0</v>
      </c>
      <c r="N27" s="351">
        <f t="shared" si="9"/>
        <v>0</v>
      </c>
      <c r="O27" s="351">
        <f t="shared" si="9"/>
        <v>0</v>
      </c>
      <c r="P27" s="351">
        <f t="shared" si="9"/>
        <v>13</v>
      </c>
      <c r="Q27" s="351">
        <f t="shared" si="9"/>
        <v>2</v>
      </c>
      <c r="R27" s="351">
        <f t="shared" si="9"/>
        <v>0</v>
      </c>
      <c r="S27" s="351">
        <f t="shared" si="9"/>
        <v>6</v>
      </c>
      <c r="T27" s="351">
        <f t="shared" si="9"/>
        <v>3</v>
      </c>
      <c r="U27" s="351">
        <f t="shared" si="9"/>
        <v>3</v>
      </c>
      <c r="V27" s="351">
        <f t="shared" si="9"/>
        <v>0</v>
      </c>
      <c r="W27" s="351">
        <f t="shared" si="9"/>
        <v>0</v>
      </c>
      <c r="X27" s="537" t="s">
        <v>435</v>
      </c>
      <c r="Y27" s="538"/>
      <c r="Z27" s="24"/>
    </row>
    <row r="28" spans="1:26" s="25" customFormat="1" ht="13.5" customHeight="1">
      <c r="A28" s="509" t="s">
        <v>463</v>
      </c>
      <c r="B28" s="510"/>
      <c r="C28" s="349">
        <f t="shared" si="4"/>
        <v>7</v>
      </c>
      <c r="D28" s="352">
        <v>0</v>
      </c>
      <c r="E28" s="352">
        <v>0</v>
      </c>
      <c r="F28" s="352">
        <v>0</v>
      </c>
      <c r="G28" s="352">
        <v>0</v>
      </c>
      <c r="H28" s="352">
        <v>0</v>
      </c>
      <c r="I28" s="352">
        <v>0</v>
      </c>
      <c r="J28" s="352">
        <v>0</v>
      </c>
      <c r="K28" s="352">
        <v>0</v>
      </c>
      <c r="L28" s="352">
        <v>1</v>
      </c>
      <c r="M28" s="352">
        <v>0</v>
      </c>
      <c r="N28" s="352">
        <v>0</v>
      </c>
      <c r="O28" s="352">
        <v>0</v>
      </c>
      <c r="P28" s="352">
        <v>6</v>
      </c>
      <c r="Q28" s="352">
        <v>0</v>
      </c>
      <c r="R28" s="352">
        <v>0</v>
      </c>
      <c r="S28" s="352">
        <v>0</v>
      </c>
      <c r="T28" s="352">
        <v>0</v>
      </c>
      <c r="U28" s="352">
        <v>0</v>
      </c>
      <c r="V28" s="352">
        <v>0</v>
      </c>
      <c r="W28" s="364">
        <v>0</v>
      </c>
      <c r="X28" s="509" t="s">
        <v>463</v>
      </c>
      <c r="Y28" s="510"/>
      <c r="Z28" s="24"/>
    </row>
    <row r="29" spans="1:26" s="25" customFormat="1" ht="13.5" customHeight="1">
      <c r="A29" s="509" t="s">
        <v>464</v>
      </c>
      <c r="B29" s="510"/>
      <c r="C29" s="349">
        <f t="shared" si="4"/>
        <v>45</v>
      </c>
      <c r="D29" s="352">
        <v>0</v>
      </c>
      <c r="E29" s="352">
        <v>0</v>
      </c>
      <c r="F29" s="352">
        <v>0</v>
      </c>
      <c r="G29" s="352">
        <v>0</v>
      </c>
      <c r="H29" s="352">
        <v>18</v>
      </c>
      <c r="I29" s="352">
        <v>0</v>
      </c>
      <c r="J29" s="352">
        <v>0</v>
      </c>
      <c r="K29" s="352">
        <v>0</v>
      </c>
      <c r="L29" s="352">
        <v>6</v>
      </c>
      <c r="M29" s="352">
        <v>0</v>
      </c>
      <c r="N29" s="352">
        <v>0</v>
      </c>
      <c r="O29" s="352">
        <v>0</v>
      </c>
      <c r="P29" s="352">
        <v>7</v>
      </c>
      <c r="Q29" s="352">
        <v>2</v>
      </c>
      <c r="R29" s="352">
        <v>0</v>
      </c>
      <c r="S29" s="352">
        <v>6</v>
      </c>
      <c r="T29" s="352">
        <v>3</v>
      </c>
      <c r="U29" s="352">
        <v>3</v>
      </c>
      <c r="V29" s="352">
        <v>0</v>
      </c>
      <c r="W29" s="364">
        <v>0</v>
      </c>
      <c r="X29" s="509" t="s">
        <v>464</v>
      </c>
      <c r="Y29" s="510"/>
      <c r="Z29" s="24"/>
    </row>
    <row r="30" spans="1:26" s="25" customFormat="1" ht="13.5" customHeight="1">
      <c r="A30" s="537" t="s">
        <v>436</v>
      </c>
      <c r="B30" s="538"/>
      <c r="C30" s="351">
        <f>SUM(C31+C32)</f>
        <v>2</v>
      </c>
      <c r="D30" s="351">
        <f aca="true" t="shared" si="10" ref="D30:W30">SUM(D31+D32)</f>
        <v>0</v>
      </c>
      <c r="E30" s="351">
        <f t="shared" si="10"/>
        <v>0</v>
      </c>
      <c r="F30" s="351">
        <f t="shared" si="10"/>
        <v>0</v>
      </c>
      <c r="G30" s="351">
        <f t="shared" si="10"/>
        <v>0</v>
      </c>
      <c r="H30" s="351">
        <f t="shared" si="10"/>
        <v>0</v>
      </c>
      <c r="I30" s="351">
        <f t="shared" si="10"/>
        <v>0</v>
      </c>
      <c r="J30" s="351">
        <f t="shared" si="10"/>
        <v>0</v>
      </c>
      <c r="K30" s="351">
        <f t="shared" si="10"/>
        <v>0</v>
      </c>
      <c r="L30" s="351">
        <f t="shared" si="10"/>
        <v>0</v>
      </c>
      <c r="M30" s="351">
        <f t="shared" si="10"/>
        <v>0</v>
      </c>
      <c r="N30" s="351">
        <f t="shared" si="10"/>
        <v>0</v>
      </c>
      <c r="O30" s="351">
        <f t="shared" si="10"/>
        <v>0</v>
      </c>
      <c r="P30" s="351">
        <f t="shared" si="10"/>
        <v>0</v>
      </c>
      <c r="Q30" s="351">
        <f t="shared" si="10"/>
        <v>0</v>
      </c>
      <c r="R30" s="351">
        <f t="shared" si="10"/>
        <v>0</v>
      </c>
      <c r="S30" s="351">
        <f t="shared" si="10"/>
        <v>2</v>
      </c>
      <c r="T30" s="351">
        <f t="shared" si="10"/>
        <v>0</v>
      </c>
      <c r="U30" s="351">
        <f t="shared" si="10"/>
        <v>0</v>
      </c>
      <c r="V30" s="351">
        <f t="shared" si="10"/>
        <v>0</v>
      </c>
      <c r="W30" s="351">
        <f t="shared" si="10"/>
        <v>0</v>
      </c>
      <c r="X30" s="537" t="s">
        <v>436</v>
      </c>
      <c r="Y30" s="538"/>
      <c r="Z30" s="24"/>
    </row>
    <row r="31" spans="1:26" s="25" customFormat="1" ht="13.5" customHeight="1">
      <c r="A31" s="509" t="s">
        <v>463</v>
      </c>
      <c r="B31" s="510"/>
      <c r="C31" s="349">
        <f t="shared" si="4"/>
        <v>0</v>
      </c>
      <c r="D31" s="352">
        <v>0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0</v>
      </c>
      <c r="S31" s="352">
        <v>0</v>
      </c>
      <c r="T31" s="352">
        <v>0</v>
      </c>
      <c r="U31" s="352">
        <v>0</v>
      </c>
      <c r="V31" s="352">
        <v>0</v>
      </c>
      <c r="W31" s="364">
        <v>0</v>
      </c>
      <c r="X31" s="509" t="s">
        <v>463</v>
      </c>
      <c r="Y31" s="510"/>
      <c r="Z31" s="24"/>
    </row>
    <row r="32" spans="1:26" s="25" customFormat="1" ht="13.5" customHeight="1">
      <c r="A32" s="509" t="s">
        <v>464</v>
      </c>
      <c r="B32" s="510"/>
      <c r="C32" s="349">
        <f t="shared" si="4"/>
        <v>2</v>
      </c>
      <c r="D32" s="352">
        <v>0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0</v>
      </c>
      <c r="S32" s="352">
        <v>2</v>
      </c>
      <c r="T32" s="352">
        <v>0</v>
      </c>
      <c r="U32" s="352">
        <v>0</v>
      </c>
      <c r="V32" s="352">
        <v>0</v>
      </c>
      <c r="W32" s="364">
        <v>0</v>
      </c>
      <c r="X32" s="509" t="s">
        <v>426</v>
      </c>
      <c r="Y32" s="510"/>
      <c r="Z32" s="24"/>
    </row>
    <row r="33" spans="1:26" s="25" customFormat="1" ht="13.5" customHeight="1">
      <c r="A33" s="537" t="s">
        <v>437</v>
      </c>
      <c r="B33" s="538"/>
      <c r="C33" s="351">
        <f>SUM(C34+C35)</f>
        <v>22</v>
      </c>
      <c r="D33" s="351">
        <f aca="true" t="shared" si="11" ref="D33:W33">SUM(D34+D35)</f>
        <v>0</v>
      </c>
      <c r="E33" s="351">
        <f t="shared" si="11"/>
        <v>0</v>
      </c>
      <c r="F33" s="351">
        <f t="shared" si="11"/>
        <v>0</v>
      </c>
      <c r="G33" s="351">
        <f t="shared" si="11"/>
        <v>3</v>
      </c>
      <c r="H33" s="351">
        <f t="shared" si="11"/>
        <v>4</v>
      </c>
      <c r="I33" s="351">
        <f t="shared" si="11"/>
        <v>0</v>
      </c>
      <c r="J33" s="351">
        <f t="shared" si="11"/>
        <v>1</v>
      </c>
      <c r="K33" s="351">
        <f t="shared" si="11"/>
        <v>0</v>
      </c>
      <c r="L33" s="351">
        <f t="shared" si="11"/>
        <v>2</v>
      </c>
      <c r="M33" s="351">
        <f t="shared" si="11"/>
        <v>0</v>
      </c>
      <c r="N33" s="351">
        <f t="shared" si="11"/>
        <v>0</v>
      </c>
      <c r="O33" s="351">
        <f t="shared" si="11"/>
        <v>3</v>
      </c>
      <c r="P33" s="351">
        <f t="shared" si="11"/>
        <v>1</v>
      </c>
      <c r="Q33" s="351">
        <f t="shared" si="11"/>
        <v>0</v>
      </c>
      <c r="R33" s="351">
        <f t="shared" si="11"/>
        <v>0</v>
      </c>
      <c r="S33" s="351">
        <f t="shared" si="11"/>
        <v>1</v>
      </c>
      <c r="T33" s="351">
        <f t="shared" si="11"/>
        <v>0</v>
      </c>
      <c r="U33" s="351">
        <f t="shared" si="11"/>
        <v>6</v>
      </c>
      <c r="V33" s="351">
        <f t="shared" si="11"/>
        <v>1</v>
      </c>
      <c r="W33" s="351">
        <f t="shared" si="11"/>
        <v>0</v>
      </c>
      <c r="X33" s="537" t="s">
        <v>437</v>
      </c>
      <c r="Y33" s="538"/>
      <c r="Z33" s="24"/>
    </row>
    <row r="34" spans="1:26" s="25" customFormat="1" ht="13.5" customHeight="1">
      <c r="A34" s="509" t="s">
        <v>425</v>
      </c>
      <c r="B34" s="510"/>
      <c r="C34" s="349">
        <f t="shared" si="4"/>
        <v>14</v>
      </c>
      <c r="D34" s="352">
        <v>0</v>
      </c>
      <c r="E34" s="352">
        <v>0</v>
      </c>
      <c r="F34" s="352">
        <v>0</v>
      </c>
      <c r="G34" s="352">
        <v>2</v>
      </c>
      <c r="H34" s="352">
        <v>2</v>
      </c>
      <c r="I34" s="352">
        <v>0</v>
      </c>
      <c r="J34" s="352">
        <v>0</v>
      </c>
      <c r="K34" s="352">
        <v>0</v>
      </c>
      <c r="L34" s="352">
        <v>1</v>
      </c>
      <c r="M34" s="352">
        <v>0</v>
      </c>
      <c r="N34" s="352">
        <v>0</v>
      </c>
      <c r="O34" s="352">
        <v>3</v>
      </c>
      <c r="P34" s="352">
        <v>1</v>
      </c>
      <c r="Q34" s="352">
        <v>0</v>
      </c>
      <c r="R34" s="352">
        <v>0</v>
      </c>
      <c r="S34" s="352">
        <v>1</v>
      </c>
      <c r="T34" s="352">
        <v>0</v>
      </c>
      <c r="U34" s="352">
        <v>3</v>
      </c>
      <c r="V34" s="352">
        <v>1</v>
      </c>
      <c r="W34" s="364">
        <v>0</v>
      </c>
      <c r="X34" s="509" t="s">
        <v>467</v>
      </c>
      <c r="Y34" s="510"/>
      <c r="Z34" s="24"/>
    </row>
    <row r="35" spans="1:26" s="25" customFormat="1" ht="13.5" customHeight="1">
      <c r="A35" s="509" t="s">
        <v>464</v>
      </c>
      <c r="B35" s="510"/>
      <c r="C35" s="349">
        <f t="shared" si="4"/>
        <v>8</v>
      </c>
      <c r="D35" s="352">
        <v>0</v>
      </c>
      <c r="E35" s="352">
        <v>0</v>
      </c>
      <c r="F35" s="352">
        <v>0</v>
      </c>
      <c r="G35" s="352">
        <v>1</v>
      </c>
      <c r="H35" s="352">
        <v>2</v>
      </c>
      <c r="I35" s="352">
        <v>0</v>
      </c>
      <c r="J35" s="352">
        <v>1</v>
      </c>
      <c r="K35" s="352">
        <v>0</v>
      </c>
      <c r="L35" s="352">
        <v>1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0</v>
      </c>
      <c r="S35" s="352">
        <v>0</v>
      </c>
      <c r="T35" s="352">
        <v>0</v>
      </c>
      <c r="U35" s="352">
        <v>3</v>
      </c>
      <c r="V35" s="352">
        <v>0</v>
      </c>
      <c r="W35" s="364">
        <v>0</v>
      </c>
      <c r="X35" s="509" t="s">
        <v>464</v>
      </c>
      <c r="Y35" s="510"/>
      <c r="Z35" s="24"/>
    </row>
    <row r="36" spans="1:26" s="25" customFormat="1" ht="13.5" customHeight="1">
      <c r="A36" s="537" t="s">
        <v>438</v>
      </c>
      <c r="B36" s="538"/>
      <c r="C36" s="351">
        <f>SUM(C37+C38)</f>
        <v>14</v>
      </c>
      <c r="D36" s="351">
        <f aca="true" t="shared" si="12" ref="D36:W36">SUM(D37+D38)</f>
        <v>0</v>
      </c>
      <c r="E36" s="351">
        <f t="shared" si="12"/>
        <v>0</v>
      </c>
      <c r="F36" s="351">
        <f t="shared" si="12"/>
        <v>0</v>
      </c>
      <c r="G36" s="351">
        <f t="shared" si="12"/>
        <v>0</v>
      </c>
      <c r="H36" s="351">
        <f t="shared" si="12"/>
        <v>1</v>
      </c>
      <c r="I36" s="351">
        <f t="shared" si="12"/>
        <v>0</v>
      </c>
      <c r="J36" s="351">
        <f t="shared" si="12"/>
        <v>0</v>
      </c>
      <c r="K36" s="351">
        <f t="shared" si="12"/>
        <v>1</v>
      </c>
      <c r="L36" s="351">
        <f t="shared" si="12"/>
        <v>1</v>
      </c>
      <c r="M36" s="351">
        <f t="shared" si="12"/>
        <v>0</v>
      </c>
      <c r="N36" s="351">
        <f t="shared" si="12"/>
        <v>0</v>
      </c>
      <c r="O36" s="351">
        <f t="shared" si="12"/>
        <v>0</v>
      </c>
      <c r="P36" s="351">
        <f t="shared" si="12"/>
        <v>0</v>
      </c>
      <c r="Q36" s="351">
        <f t="shared" si="12"/>
        <v>2</v>
      </c>
      <c r="R36" s="351">
        <f t="shared" si="12"/>
        <v>0</v>
      </c>
      <c r="S36" s="351">
        <f t="shared" si="12"/>
        <v>8</v>
      </c>
      <c r="T36" s="351">
        <f t="shared" si="12"/>
        <v>0</v>
      </c>
      <c r="U36" s="351">
        <f t="shared" si="12"/>
        <v>0</v>
      </c>
      <c r="V36" s="351">
        <f t="shared" si="12"/>
        <v>1</v>
      </c>
      <c r="W36" s="351">
        <f t="shared" si="12"/>
        <v>0</v>
      </c>
      <c r="X36" s="537" t="s">
        <v>438</v>
      </c>
      <c r="Y36" s="538"/>
      <c r="Z36" s="24"/>
    </row>
    <row r="37" spans="1:26" s="25" customFormat="1" ht="13.5" customHeight="1">
      <c r="A37" s="509" t="s">
        <v>425</v>
      </c>
      <c r="B37" s="510"/>
      <c r="C37" s="349">
        <f t="shared" si="4"/>
        <v>2</v>
      </c>
      <c r="D37" s="352">
        <v>0</v>
      </c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2">
        <v>0</v>
      </c>
      <c r="P37" s="352">
        <v>0</v>
      </c>
      <c r="Q37" s="352">
        <v>0</v>
      </c>
      <c r="R37" s="352">
        <v>0</v>
      </c>
      <c r="S37" s="352">
        <v>1</v>
      </c>
      <c r="T37" s="352">
        <v>0</v>
      </c>
      <c r="U37" s="352">
        <v>0</v>
      </c>
      <c r="V37" s="352">
        <v>1</v>
      </c>
      <c r="W37" s="364">
        <v>0</v>
      </c>
      <c r="X37" s="509" t="s">
        <v>467</v>
      </c>
      <c r="Y37" s="510"/>
      <c r="Z37" s="24"/>
    </row>
    <row r="38" spans="1:26" s="25" customFormat="1" ht="13.5" customHeight="1">
      <c r="A38" s="509" t="s">
        <v>464</v>
      </c>
      <c r="B38" s="510"/>
      <c r="C38" s="349">
        <f t="shared" si="4"/>
        <v>12</v>
      </c>
      <c r="D38" s="352">
        <v>0</v>
      </c>
      <c r="E38" s="352">
        <v>0</v>
      </c>
      <c r="F38" s="352">
        <v>0</v>
      </c>
      <c r="G38" s="352">
        <v>0</v>
      </c>
      <c r="H38" s="352">
        <v>1</v>
      </c>
      <c r="I38" s="352">
        <v>0</v>
      </c>
      <c r="J38" s="352">
        <v>0</v>
      </c>
      <c r="K38" s="352">
        <v>1</v>
      </c>
      <c r="L38" s="352">
        <v>1</v>
      </c>
      <c r="M38" s="352">
        <v>0</v>
      </c>
      <c r="N38" s="352">
        <v>0</v>
      </c>
      <c r="O38" s="352">
        <v>0</v>
      </c>
      <c r="P38" s="352">
        <v>0</v>
      </c>
      <c r="Q38" s="352">
        <v>2</v>
      </c>
      <c r="R38" s="352">
        <v>0</v>
      </c>
      <c r="S38" s="352">
        <v>7</v>
      </c>
      <c r="T38" s="352">
        <v>0</v>
      </c>
      <c r="U38" s="352">
        <v>0</v>
      </c>
      <c r="V38" s="352">
        <v>0</v>
      </c>
      <c r="W38" s="364">
        <v>0</v>
      </c>
      <c r="X38" s="509" t="s">
        <v>426</v>
      </c>
      <c r="Y38" s="510"/>
      <c r="Z38" s="24"/>
    </row>
    <row r="39" spans="1:26" s="25" customFormat="1" ht="13.5" customHeight="1">
      <c r="A39" s="537" t="s">
        <v>293</v>
      </c>
      <c r="B39" s="538"/>
      <c r="C39" s="351">
        <f>SUM(C40+C41)</f>
        <v>4</v>
      </c>
      <c r="D39" s="351">
        <f aca="true" t="shared" si="13" ref="D39:W39">SUM(D40+D41)</f>
        <v>0</v>
      </c>
      <c r="E39" s="351">
        <f t="shared" si="13"/>
        <v>0</v>
      </c>
      <c r="F39" s="351">
        <f t="shared" si="13"/>
        <v>0</v>
      </c>
      <c r="G39" s="351">
        <f t="shared" si="13"/>
        <v>1</v>
      </c>
      <c r="H39" s="351">
        <f t="shared" si="13"/>
        <v>1</v>
      </c>
      <c r="I39" s="351">
        <f t="shared" si="13"/>
        <v>0</v>
      </c>
      <c r="J39" s="351">
        <f t="shared" si="13"/>
        <v>0</v>
      </c>
      <c r="K39" s="351">
        <f t="shared" si="13"/>
        <v>0</v>
      </c>
      <c r="L39" s="351">
        <f t="shared" si="13"/>
        <v>1</v>
      </c>
      <c r="M39" s="351">
        <f t="shared" si="13"/>
        <v>0</v>
      </c>
      <c r="N39" s="351">
        <f t="shared" si="13"/>
        <v>0</v>
      </c>
      <c r="O39" s="351">
        <f t="shared" si="13"/>
        <v>0</v>
      </c>
      <c r="P39" s="351">
        <f t="shared" si="13"/>
        <v>0</v>
      </c>
      <c r="Q39" s="351">
        <f t="shared" si="13"/>
        <v>0</v>
      </c>
      <c r="R39" s="351">
        <f t="shared" si="13"/>
        <v>0</v>
      </c>
      <c r="S39" s="351">
        <f t="shared" si="13"/>
        <v>0</v>
      </c>
      <c r="T39" s="351">
        <f t="shared" si="13"/>
        <v>0</v>
      </c>
      <c r="U39" s="351">
        <f t="shared" si="13"/>
        <v>0</v>
      </c>
      <c r="V39" s="351">
        <f t="shared" si="13"/>
        <v>1</v>
      </c>
      <c r="W39" s="351">
        <f t="shared" si="13"/>
        <v>0</v>
      </c>
      <c r="X39" s="537" t="s">
        <v>293</v>
      </c>
      <c r="Y39" s="538"/>
      <c r="Z39" s="24"/>
    </row>
    <row r="40" spans="1:26" s="25" customFormat="1" ht="13.5" customHeight="1">
      <c r="A40" s="509" t="s">
        <v>467</v>
      </c>
      <c r="B40" s="510"/>
      <c r="C40" s="349">
        <f t="shared" si="4"/>
        <v>4</v>
      </c>
      <c r="D40" s="352">
        <v>0</v>
      </c>
      <c r="E40" s="352">
        <v>0</v>
      </c>
      <c r="F40" s="352">
        <v>0</v>
      </c>
      <c r="G40" s="352">
        <v>1</v>
      </c>
      <c r="H40" s="352">
        <v>1</v>
      </c>
      <c r="I40" s="352">
        <v>0</v>
      </c>
      <c r="J40" s="352">
        <v>0</v>
      </c>
      <c r="K40" s="352">
        <v>0</v>
      </c>
      <c r="L40" s="352">
        <v>1</v>
      </c>
      <c r="M40" s="352">
        <v>0</v>
      </c>
      <c r="N40" s="352">
        <v>0</v>
      </c>
      <c r="O40" s="352">
        <v>0</v>
      </c>
      <c r="P40" s="352">
        <v>0</v>
      </c>
      <c r="Q40" s="352">
        <v>0</v>
      </c>
      <c r="R40" s="352">
        <v>0</v>
      </c>
      <c r="S40" s="352">
        <v>0</v>
      </c>
      <c r="T40" s="352">
        <v>0</v>
      </c>
      <c r="U40" s="352">
        <v>0</v>
      </c>
      <c r="V40" s="352">
        <v>1</v>
      </c>
      <c r="W40" s="364">
        <v>0</v>
      </c>
      <c r="X40" s="509" t="s">
        <v>463</v>
      </c>
      <c r="Y40" s="510"/>
      <c r="Z40" s="24"/>
    </row>
    <row r="41" spans="1:26" s="25" customFormat="1" ht="13.5" customHeight="1">
      <c r="A41" s="509" t="s">
        <v>464</v>
      </c>
      <c r="B41" s="510"/>
      <c r="C41" s="349">
        <f t="shared" si="4"/>
        <v>0</v>
      </c>
      <c r="D41" s="352">
        <v>0</v>
      </c>
      <c r="E41" s="352">
        <v>0</v>
      </c>
      <c r="F41" s="352">
        <v>0</v>
      </c>
      <c r="G41" s="352">
        <v>0</v>
      </c>
      <c r="H41" s="352">
        <v>0</v>
      </c>
      <c r="I41" s="352">
        <v>0</v>
      </c>
      <c r="J41" s="352">
        <v>0</v>
      </c>
      <c r="K41" s="352">
        <v>0</v>
      </c>
      <c r="L41" s="352">
        <v>0</v>
      </c>
      <c r="M41" s="352">
        <v>0</v>
      </c>
      <c r="N41" s="352">
        <v>0</v>
      </c>
      <c r="O41" s="352">
        <v>0</v>
      </c>
      <c r="P41" s="352">
        <v>0</v>
      </c>
      <c r="Q41" s="352">
        <v>0</v>
      </c>
      <c r="R41" s="352">
        <v>0</v>
      </c>
      <c r="S41" s="352">
        <v>0</v>
      </c>
      <c r="T41" s="352">
        <v>0</v>
      </c>
      <c r="U41" s="352">
        <v>0</v>
      </c>
      <c r="V41" s="352">
        <v>0</v>
      </c>
      <c r="W41" s="364">
        <v>0</v>
      </c>
      <c r="X41" s="509" t="s">
        <v>426</v>
      </c>
      <c r="Y41" s="510"/>
      <c r="Z41" s="24"/>
    </row>
    <row r="42" spans="1:26" s="25" customFormat="1" ht="13.5" customHeight="1">
      <c r="A42" s="537" t="s">
        <v>439</v>
      </c>
      <c r="B42" s="538"/>
      <c r="C42" s="351">
        <f>SUM(C43+C44)</f>
        <v>132</v>
      </c>
      <c r="D42" s="351">
        <f aca="true" t="shared" si="14" ref="D42:W42">SUM(D43+D44)</f>
        <v>4</v>
      </c>
      <c r="E42" s="351">
        <f t="shared" si="14"/>
        <v>1</v>
      </c>
      <c r="F42" s="351">
        <f t="shared" si="14"/>
        <v>0</v>
      </c>
      <c r="G42" s="351">
        <f t="shared" si="14"/>
        <v>10</v>
      </c>
      <c r="H42" s="351">
        <f t="shared" si="14"/>
        <v>41</v>
      </c>
      <c r="I42" s="351">
        <f t="shared" si="14"/>
        <v>1</v>
      </c>
      <c r="J42" s="351">
        <f t="shared" si="14"/>
        <v>0</v>
      </c>
      <c r="K42" s="351">
        <f t="shared" si="14"/>
        <v>6</v>
      </c>
      <c r="L42" s="351">
        <f t="shared" si="14"/>
        <v>19</v>
      </c>
      <c r="M42" s="351">
        <f t="shared" si="14"/>
        <v>0</v>
      </c>
      <c r="N42" s="351">
        <f t="shared" si="14"/>
        <v>3</v>
      </c>
      <c r="O42" s="351">
        <f t="shared" si="14"/>
        <v>0</v>
      </c>
      <c r="P42" s="351">
        <f t="shared" si="14"/>
        <v>12</v>
      </c>
      <c r="Q42" s="351">
        <f t="shared" si="14"/>
        <v>11</v>
      </c>
      <c r="R42" s="351">
        <f t="shared" si="14"/>
        <v>0</v>
      </c>
      <c r="S42" s="351">
        <f t="shared" si="14"/>
        <v>8</v>
      </c>
      <c r="T42" s="351">
        <f t="shared" si="14"/>
        <v>3</v>
      </c>
      <c r="U42" s="351">
        <f t="shared" si="14"/>
        <v>8</v>
      </c>
      <c r="V42" s="351">
        <f t="shared" si="14"/>
        <v>5</v>
      </c>
      <c r="W42" s="351">
        <f t="shared" si="14"/>
        <v>0</v>
      </c>
      <c r="X42" s="537" t="s">
        <v>439</v>
      </c>
      <c r="Y42" s="538"/>
      <c r="Z42" s="24"/>
    </row>
    <row r="43" spans="1:26" s="25" customFormat="1" ht="13.5" customHeight="1">
      <c r="A43" s="509" t="s">
        <v>463</v>
      </c>
      <c r="B43" s="510"/>
      <c r="C43" s="349">
        <f t="shared" si="4"/>
        <v>80</v>
      </c>
      <c r="D43" s="352">
        <v>3</v>
      </c>
      <c r="E43" s="352">
        <v>1</v>
      </c>
      <c r="F43" s="352">
        <v>0</v>
      </c>
      <c r="G43" s="352">
        <v>10</v>
      </c>
      <c r="H43" s="352">
        <v>27</v>
      </c>
      <c r="I43" s="352">
        <v>1</v>
      </c>
      <c r="J43" s="352">
        <v>0</v>
      </c>
      <c r="K43" s="352">
        <v>5</v>
      </c>
      <c r="L43" s="352">
        <v>9</v>
      </c>
      <c r="M43" s="352">
        <v>0</v>
      </c>
      <c r="N43" s="352">
        <v>0</v>
      </c>
      <c r="O43" s="352">
        <v>0</v>
      </c>
      <c r="P43" s="352">
        <v>7</v>
      </c>
      <c r="Q43" s="352">
        <v>7</v>
      </c>
      <c r="R43" s="352">
        <v>0</v>
      </c>
      <c r="S43" s="352">
        <v>3</v>
      </c>
      <c r="T43" s="352">
        <v>3</v>
      </c>
      <c r="U43" s="352">
        <v>1</v>
      </c>
      <c r="V43" s="352">
        <v>3</v>
      </c>
      <c r="W43" s="364">
        <v>0</v>
      </c>
      <c r="X43" s="509" t="s">
        <v>467</v>
      </c>
      <c r="Y43" s="510"/>
      <c r="Z43" s="24"/>
    </row>
    <row r="44" spans="1:26" s="25" customFormat="1" ht="13.5" customHeight="1">
      <c r="A44" s="509" t="s">
        <v>466</v>
      </c>
      <c r="B44" s="510"/>
      <c r="C44" s="349">
        <f t="shared" si="4"/>
        <v>52</v>
      </c>
      <c r="D44" s="352">
        <v>1</v>
      </c>
      <c r="E44" s="352">
        <v>0</v>
      </c>
      <c r="F44" s="352">
        <v>0</v>
      </c>
      <c r="G44" s="352">
        <v>0</v>
      </c>
      <c r="H44" s="352">
        <v>14</v>
      </c>
      <c r="I44" s="352">
        <v>0</v>
      </c>
      <c r="J44" s="352">
        <v>0</v>
      </c>
      <c r="K44" s="352">
        <v>1</v>
      </c>
      <c r="L44" s="352">
        <v>10</v>
      </c>
      <c r="M44" s="352">
        <v>0</v>
      </c>
      <c r="N44" s="352">
        <v>3</v>
      </c>
      <c r="O44" s="352">
        <v>0</v>
      </c>
      <c r="P44" s="352">
        <v>5</v>
      </c>
      <c r="Q44" s="352">
        <v>4</v>
      </c>
      <c r="R44" s="352">
        <v>0</v>
      </c>
      <c r="S44" s="352">
        <v>5</v>
      </c>
      <c r="T44" s="352">
        <v>0</v>
      </c>
      <c r="U44" s="352">
        <v>7</v>
      </c>
      <c r="V44" s="352">
        <v>2</v>
      </c>
      <c r="W44" s="364">
        <v>0</v>
      </c>
      <c r="X44" s="509" t="s">
        <v>466</v>
      </c>
      <c r="Y44" s="510"/>
      <c r="Z44" s="24"/>
    </row>
    <row r="45" spans="1:26" s="25" customFormat="1" ht="8.25" customHeight="1">
      <c r="A45" s="354"/>
      <c r="B45" s="35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42"/>
      <c r="X45" s="309"/>
      <c r="Y45" s="365"/>
      <c r="Z45" s="24"/>
    </row>
    <row r="46" spans="3:28" ht="13.5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Z46" s="229"/>
      <c r="AA46" s="229"/>
      <c r="AB46" s="229"/>
    </row>
    <row r="47" spans="3:28" ht="13.5"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Z47" s="229"/>
      <c r="AA47" s="229"/>
      <c r="AB47" s="229"/>
    </row>
    <row r="48" spans="3:28" ht="13.5"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Z48" s="229"/>
      <c r="AA48" s="229"/>
      <c r="AB48" s="229"/>
    </row>
    <row r="49" spans="3:28" ht="13.5"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Z49" s="229"/>
      <c r="AA49" s="229"/>
      <c r="AB49" s="229"/>
    </row>
    <row r="50" spans="3:28" ht="13.5"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Z50" s="229"/>
      <c r="AA50" s="229"/>
      <c r="AB50" s="229"/>
    </row>
    <row r="51" spans="14:28" ht="13.5"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Z51" s="229"/>
      <c r="AA51" s="229"/>
      <c r="AB51" s="229"/>
    </row>
    <row r="52" spans="14:28" ht="13.5"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Z52" s="229"/>
      <c r="AA52" s="229"/>
      <c r="AB52" s="229"/>
    </row>
    <row r="53" spans="14:28" ht="13.5"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Z53" s="229"/>
      <c r="AA53" s="229"/>
      <c r="AB53" s="229"/>
    </row>
    <row r="54" spans="14:28" ht="13.5"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Z54" s="229"/>
      <c r="AA54" s="229"/>
      <c r="AB54" s="229"/>
    </row>
    <row r="55" spans="14:28" ht="13.5"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Z55" s="229"/>
      <c r="AA55" s="229"/>
      <c r="AB55" s="229"/>
    </row>
    <row r="56" spans="14:28" ht="13.5"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Z56" s="229"/>
      <c r="AA56" s="229"/>
      <c r="AB56" s="229"/>
    </row>
    <row r="57" spans="14:28" ht="13.5"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Z57" s="229"/>
      <c r="AA57" s="229"/>
      <c r="AB57" s="229"/>
    </row>
    <row r="58" spans="14:28" ht="13.5"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Z58" s="229"/>
      <c r="AA58" s="229"/>
      <c r="AB58" s="229"/>
    </row>
    <row r="59" spans="14:28" ht="13.5"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Z59" s="229"/>
      <c r="AA59" s="229"/>
      <c r="AB59" s="229"/>
    </row>
    <row r="60" spans="14:28" ht="13.5"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Z60" s="229"/>
      <c r="AA60" s="229"/>
      <c r="AB60" s="229"/>
    </row>
    <row r="61" spans="14:28" ht="13.5"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Z61" s="229"/>
      <c r="AA61" s="229"/>
      <c r="AB61" s="229"/>
    </row>
    <row r="62" spans="14:28" ht="13.5"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Z62" s="229"/>
      <c r="AA62" s="229"/>
      <c r="AB62" s="229"/>
    </row>
    <row r="63" spans="14:28" ht="13.5"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Z63" s="229"/>
      <c r="AA63" s="229"/>
      <c r="AB63" s="229"/>
    </row>
    <row r="64" spans="14:28" ht="13.5"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Z64" s="229"/>
      <c r="AA64" s="229"/>
      <c r="AB64" s="229"/>
    </row>
    <row r="65" spans="14:28" ht="13.5"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Z65" s="229"/>
      <c r="AA65" s="229"/>
      <c r="AB65" s="229"/>
    </row>
    <row r="66" spans="14:28" ht="13.5"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Z66" s="229"/>
      <c r="AA66" s="229"/>
      <c r="AB66" s="229"/>
    </row>
    <row r="67" spans="14:28" ht="13.5"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Z67" s="229"/>
      <c r="AA67" s="229"/>
      <c r="AB67" s="229"/>
    </row>
    <row r="68" spans="14:28" ht="13.5"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Z68" s="229"/>
      <c r="AA68" s="229"/>
      <c r="AB68" s="229"/>
    </row>
    <row r="69" spans="14:28" ht="13.5"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Z69" s="229"/>
      <c r="AA69" s="229"/>
      <c r="AB69" s="229"/>
    </row>
    <row r="70" spans="14:28" ht="13.5"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Z70" s="229"/>
      <c r="AA70" s="229"/>
      <c r="AB70" s="229"/>
    </row>
    <row r="71" spans="14:28" ht="13.5"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Z71" s="229"/>
      <c r="AA71" s="229"/>
      <c r="AB71" s="229"/>
    </row>
    <row r="72" spans="14:28" ht="13.5"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Z72" s="229"/>
      <c r="AA72" s="229"/>
      <c r="AB72" s="229"/>
    </row>
    <row r="73" spans="14:28" ht="13.5"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Z73" s="229"/>
      <c r="AA73" s="229"/>
      <c r="AB73" s="229"/>
    </row>
  </sheetData>
  <sheetProtection/>
  <mergeCells count="100">
    <mergeCell ref="A42:B42"/>
    <mergeCell ref="X42:Y42"/>
    <mergeCell ref="A43:B43"/>
    <mergeCell ref="X43:Y43"/>
    <mergeCell ref="A44:B44"/>
    <mergeCell ref="X44:Y44"/>
    <mergeCell ref="A39:B39"/>
    <mergeCell ref="X39:Y39"/>
    <mergeCell ref="A40:B40"/>
    <mergeCell ref="X40:Y40"/>
    <mergeCell ref="A41:B41"/>
    <mergeCell ref="X41:Y41"/>
    <mergeCell ref="A36:B36"/>
    <mergeCell ref="X36:Y36"/>
    <mergeCell ref="A37:B37"/>
    <mergeCell ref="X37:Y37"/>
    <mergeCell ref="A38:B38"/>
    <mergeCell ref="X38:Y38"/>
    <mergeCell ref="A33:B33"/>
    <mergeCell ref="X33:Y33"/>
    <mergeCell ref="A34:B34"/>
    <mergeCell ref="X34:Y34"/>
    <mergeCell ref="A35:B35"/>
    <mergeCell ref="X35:Y35"/>
    <mergeCell ref="A30:B30"/>
    <mergeCell ref="X30:Y30"/>
    <mergeCell ref="A31:B31"/>
    <mergeCell ref="X31:Y31"/>
    <mergeCell ref="A32:B32"/>
    <mergeCell ref="X32:Y32"/>
    <mergeCell ref="A27:B27"/>
    <mergeCell ref="X27:Y27"/>
    <mergeCell ref="A28:B28"/>
    <mergeCell ref="X28:Y28"/>
    <mergeCell ref="A29:B29"/>
    <mergeCell ref="X29:Y29"/>
    <mergeCell ref="A24:B24"/>
    <mergeCell ref="X24:Y24"/>
    <mergeCell ref="A25:B25"/>
    <mergeCell ref="X25:Y25"/>
    <mergeCell ref="A26:B26"/>
    <mergeCell ref="X26:Y26"/>
    <mergeCell ref="A21:B21"/>
    <mergeCell ref="X21:Y21"/>
    <mergeCell ref="A22:B22"/>
    <mergeCell ref="X22:Y22"/>
    <mergeCell ref="A23:B23"/>
    <mergeCell ref="X23:Y23"/>
    <mergeCell ref="A18:B18"/>
    <mergeCell ref="X18:Y18"/>
    <mergeCell ref="A19:B19"/>
    <mergeCell ref="X19:Y19"/>
    <mergeCell ref="A20:B20"/>
    <mergeCell ref="X20:Y20"/>
    <mergeCell ref="A15:B15"/>
    <mergeCell ref="X15:Y15"/>
    <mergeCell ref="A16:B16"/>
    <mergeCell ref="X16:Y16"/>
    <mergeCell ref="A17:B17"/>
    <mergeCell ref="X17:Y17"/>
    <mergeCell ref="A12:B12"/>
    <mergeCell ref="X12:Y12"/>
    <mergeCell ref="A13:B13"/>
    <mergeCell ref="X13:Y13"/>
    <mergeCell ref="A14:B14"/>
    <mergeCell ref="X14:Y14"/>
    <mergeCell ref="A8:B8"/>
    <mergeCell ref="X8:Y8"/>
    <mergeCell ref="A9:B9"/>
    <mergeCell ref="X9:Y9"/>
    <mergeCell ref="A10:B10"/>
    <mergeCell ref="X10:Y10"/>
    <mergeCell ref="U3:U5"/>
    <mergeCell ref="V3:V5"/>
    <mergeCell ref="W3:W5"/>
    <mergeCell ref="X3:Y5"/>
    <mergeCell ref="A7:B7"/>
    <mergeCell ref="X7:Y7"/>
    <mergeCell ref="O3:O5"/>
    <mergeCell ref="P3:P5"/>
    <mergeCell ref="Q3:Q5"/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A1:C1"/>
    <mergeCell ref="D1:M1"/>
    <mergeCell ref="N1:W1"/>
    <mergeCell ref="A3:B5"/>
    <mergeCell ref="C3:C5"/>
    <mergeCell ref="D3:D5"/>
    <mergeCell ref="E3:E5"/>
    <mergeCell ref="F3:F5"/>
    <mergeCell ref="G3:G5"/>
    <mergeCell ref="H3:H5"/>
  </mergeCells>
  <printOptions/>
  <pageMargins left="0.18" right="0.28" top="1" bottom="1" header="0.512" footer="0.512"/>
  <pageSetup horizontalDpi="600" verticalDpi="600" orientation="portrait" paperSize="9" r:id="rId1"/>
  <colBreaks count="1" manualBreakCount="1">
    <brk id="13" max="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J54"/>
  <sheetViews>
    <sheetView showGridLines="0" zoomScaleSheetLayoutView="100" zoomScalePageLayoutView="0" workbookViewId="0" topLeftCell="A1">
      <selection activeCell="J20" sqref="J20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8" width="9.625" style="0" customWidth="1"/>
  </cols>
  <sheetData>
    <row r="1" spans="1:8" s="366" customFormat="1" ht="17.25" customHeight="1">
      <c r="A1" s="122" t="s">
        <v>213</v>
      </c>
      <c r="C1" s="405" t="s">
        <v>468</v>
      </c>
      <c r="D1" s="405"/>
      <c r="E1" s="405"/>
      <c r="F1" s="405"/>
      <c r="G1" s="405"/>
      <c r="H1" s="405"/>
    </row>
    <row r="2" spans="7:8" ht="13.5">
      <c r="G2" s="539"/>
      <c r="H2" s="539"/>
    </row>
    <row r="3" spans="1:9" s="368" customFormat="1" ht="21" customHeight="1">
      <c r="A3" s="469" t="s">
        <v>469</v>
      </c>
      <c r="B3" s="471"/>
      <c r="C3" s="407" t="s">
        <v>470</v>
      </c>
      <c r="D3" s="407"/>
      <c r="E3" s="407"/>
      <c r="F3" s="407" t="s">
        <v>471</v>
      </c>
      <c r="G3" s="407"/>
      <c r="H3" s="407"/>
      <c r="I3" s="367"/>
    </row>
    <row r="4" spans="1:9" s="368" customFormat="1" ht="21" customHeight="1">
      <c r="A4" s="472"/>
      <c r="B4" s="474"/>
      <c r="C4" s="66" t="s">
        <v>472</v>
      </c>
      <c r="D4" s="66" t="s">
        <v>226</v>
      </c>
      <c r="E4" s="66" t="s">
        <v>227</v>
      </c>
      <c r="F4" s="66" t="s">
        <v>472</v>
      </c>
      <c r="G4" s="66" t="s">
        <v>226</v>
      </c>
      <c r="H4" s="63" t="s">
        <v>227</v>
      </c>
      <c r="I4" s="367"/>
    </row>
    <row r="5" spans="1:8" ht="15" customHeight="1">
      <c r="A5" s="540" t="s">
        <v>473</v>
      </c>
      <c r="B5" s="541"/>
      <c r="C5" s="369">
        <f>SUM(C7:C53)</f>
        <v>276</v>
      </c>
      <c r="D5" s="369">
        <f>SUM(D7:D53)</f>
        <v>208</v>
      </c>
      <c r="E5" s="369">
        <f>C5-D5</f>
        <v>68</v>
      </c>
      <c r="F5" s="370">
        <v>100</v>
      </c>
      <c r="G5" s="370">
        <v>100</v>
      </c>
      <c r="H5" s="371">
        <v>100</v>
      </c>
    </row>
    <row r="6" spans="1:8" ht="7.5" customHeight="1">
      <c r="A6" s="372"/>
      <c r="B6" s="373"/>
      <c r="C6" s="369"/>
      <c r="D6" s="369"/>
      <c r="E6" s="369"/>
      <c r="F6" s="370"/>
      <c r="G6" s="370"/>
      <c r="H6" s="371"/>
    </row>
    <row r="7" spans="1:10" ht="15" customHeight="1">
      <c r="A7" s="374"/>
      <c r="B7" s="375" t="s">
        <v>474</v>
      </c>
      <c r="C7" s="376">
        <v>2</v>
      </c>
      <c r="D7" s="376">
        <v>1</v>
      </c>
      <c r="E7" s="376">
        <f>C7-D7</f>
        <v>1</v>
      </c>
      <c r="F7" s="377">
        <f>C7/$C$5*100</f>
        <v>0.7246376811594203</v>
      </c>
      <c r="G7" s="377">
        <f>D7/$D$5*100</f>
        <v>0.4807692307692308</v>
      </c>
      <c r="H7" s="378">
        <f>E7/$E$5*100</f>
        <v>1.4705882352941175</v>
      </c>
      <c r="J7" t="s">
        <v>475</v>
      </c>
    </row>
    <row r="8" spans="1:8" ht="15" customHeight="1">
      <c r="A8" s="374"/>
      <c r="B8" s="375" t="s">
        <v>476</v>
      </c>
      <c r="C8" s="376">
        <v>0</v>
      </c>
      <c r="D8" s="376">
        <v>0</v>
      </c>
      <c r="E8" s="376">
        <f aca="true" t="shared" si="0" ref="E8:E53">C8-D8</f>
        <v>0</v>
      </c>
      <c r="F8" s="377">
        <f>C8/$C$5*100</f>
        <v>0</v>
      </c>
      <c r="G8" s="377">
        <f aca="true" t="shared" si="1" ref="G8:G53">D8/$D$5*100</f>
        <v>0</v>
      </c>
      <c r="H8" s="378">
        <f aca="true" t="shared" si="2" ref="H8:H53">E8/$E$5*100</f>
        <v>0</v>
      </c>
    </row>
    <row r="9" spans="1:8" ht="15" customHeight="1">
      <c r="A9" s="374"/>
      <c r="B9" s="375" t="s">
        <v>477</v>
      </c>
      <c r="C9" s="376">
        <v>0</v>
      </c>
      <c r="D9" s="376">
        <v>0</v>
      </c>
      <c r="E9" s="376">
        <f t="shared" si="0"/>
        <v>0</v>
      </c>
      <c r="F9" s="377">
        <f aca="true" t="shared" si="3" ref="F9:F53">C9/$C$5*100</f>
        <v>0</v>
      </c>
      <c r="G9" s="377">
        <f t="shared" si="1"/>
        <v>0</v>
      </c>
      <c r="H9" s="378">
        <f t="shared" si="2"/>
        <v>0</v>
      </c>
    </row>
    <row r="10" spans="1:8" ht="15" customHeight="1">
      <c r="A10" s="374"/>
      <c r="B10" s="375" t="s">
        <v>478</v>
      </c>
      <c r="C10" s="376">
        <v>0</v>
      </c>
      <c r="D10" s="376">
        <v>0</v>
      </c>
      <c r="E10" s="376">
        <f t="shared" si="0"/>
        <v>0</v>
      </c>
      <c r="F10" s="377">
        <f t="shared" si="3"/>
        <v>0</v>
      </c>
      <c r="G10" s="377">
        <f t="shared" si="1"/>
        <v>0</v>
      </c>
      <c r="H10" s="378">
        <f t="shared" si="2"/>
        <v>0</v>
      </c>
    </row>
    <row r="11" spans="1:8" ht="15" customHeight="1">
      <c r="A11" s="379"/>
      <c r="B11" s="380" t="s">
        <v>479</v>
      </c>
      <c r="C11" s="381">
        <v>0</v>
      </c>
      <c r="D11" s="381">
        <v>0</v>
      </c>
      <c r="E11" s="381">
        <f t="shared" si="0"/>
        <v>0</v>
      </c>
      <c r="F11" s="382">
        <f t="shared" si="3"/>
        <v>0</v>
      </c>
      <c r="G11" s="382">
        <f t="shared" si="1"/>
        <v>0</v>
      </c>
      <c r="H11" s="383">
        <f t="shared" si="2"/>
        <v>0</v>
      </c>
    </row>
    <row r="12" spans="1:8" ht="15" customHeight="1">
      <c r="A12" s="374"/>
      <c r="B12" s="375" t="s">
        <v>480</v>
      </c>
      <c r="C12" s="376">
        <v>0</v>
      </c>
      <c r="D12" s="376">
        <v>0</v>
      </c>
      <c r="E12" s="376">
        <f t="shared" si="0"/>
        <v>0</v>
      </c>
      <c r="F12" s="377">
        <f t="shared" si="3"/>
        <v>0</v>
      </c>
      <c r="G12" s="377">
        <f t="shared" si="1"/>
        <v>0</v>
      </c>
      <c r="H12" s="378">
        <f t="shared" si="2"/>
        <v>0</v>
      </c>
    </row>
    <row r="13" spans="1:8" ht="15" customHeight="1">
      <c r="A13" s="374"/>
      <c r="B13" s="375" t="s">
        <v>481</v>
      </c>
      <c r="C13" s="376">
        <v>0</v>
      </c>
      <c r="D13" s="376">
        <v>0</v>
      </c>
      <c r="E13" s="376">
        <f t="shared" si="0"/>
        <v>0</v>
      </c>
      <c r="F13" s="377">
        <f t="shared" si="3"/>
        <v>0</v>
      </c>
      <c r="G13" s="377">
        <f t="shared" si="1"/>
        <v>0</v>
      </c>
      <c r="H13" s="378">
        <f t="shared" si="2"/>
        <v>0</v>
      </c>
    </row>
    <row r="14" spans="1:8" ht="15" customHeight="1">
      <c r="A14" s="374"/>
      <c r="B14" s="375" t="s">
        <v>482</v>
      </c>
      <c r="C14" s="376">
        <v>0</v>
      </c>
      <c r="D14" s="376">
        <v>0</v>
      </c>
      <c r="E14" s="376">
        <f t="shared" si="0"/>
        <v>0</v>
      </c>
      <c r="F14" s="377">
        <f t="shared" si="3"/>
        <v>0</v>
      </c>
      <c r="G14" s="377">
        <f t="shared" si="1"/>
        <v>0</v>
      </c>
      <c r="H14" s="378">
        <f t="shared" si="2"/>
        <v>0</v>
      </c>
    </row>
    <row r="15" spans="1:8" ht="15" customHeight="1">
      <c r="A15" s="374"/>
      <c r="B15" s="375" t="s">
        <v>483</v>
      </c>
      <c r="C15" s="376">
        <v>0</v>
      </c>
      <c r="D15" s="376">
        <v>0</v>
      </c>
      <c r="E15" s="376">
        <f t="shared" si="0"/>
        <v>0</v>
      </c>
      <c r="F15" s="377">
        <f t="shared" si="3"/>
        <v>0</v>
      </c>
      <c r="G15" s="377">
        <f t="shared" si="1"/>
        <v>0</v>
      </c>
      <c r="H15" s="378">
        <f t="shared" si="2"/>
        <v>0</v>
      </c>
    </row>
    <row r="16" spans="1:8" ht="15" customHeight="1">
      <c r="A16" s="379"/>
      <c r="B16" s="380" t="s">
        <v>484</v>
      </c>
      <c r="C16" s="381">
        <v>1</v>
      </c>
      <c r="D16" s="381">
        <v>1</v>
      </c>
      <c r="E16" s="381">
        <f t="shared" si="0"/>
        <v>0</v>
      </c>
      <c r="F16" s="382">
        <f t="shared" si="3"/>
        <v>0.36231884057971014</v>
      </c>
      <c r="G16" s="382">
        <f t="shared" si="1"/>
        <v>0.4807692307692308</v>
      </c>
      <c r="H16" s="383">
        <f t="shared" si="2"/>
        <v>0</v>
      </c>
    </row>
    <row r="17" spans="1:8" ht="15" customHeight="1">
      <c r="A17" s="374"/>
      <c r="B17" s="375" t="s">
        <v>485</v>
      </c>
      <c r="C17" s="376">
        <v>0</v>
      </c>
      <c r="D17" s="376">
        <v>0</v>
      </c>
      <c r="E17" s="376">
        <f t="shared" si="0"/>
        <v>0</v>
      </c>
      <c r="F17" s="377">
        <f t="shared" si="3"/>
        <v>0</v>
      </c>
      <c r="G17" s="377">
        <f t="shared" si="1"/>
        <v>0</v>
      </c>
      <c r="H17" s="378">
        <f t="shared" si="2"/>
        <v>0</v>
      </c>
    </row>
    <row r="18" spans="1:8" ht="15" customHeight="1">
      <c r="A18" s="374"/>
      <c r="B18" s="375" t="s">
        <v>486</v>
      </c>
      <c r="C18" s="376">
        <v>5</v>
      </c>
      <c r="D18" s="376">
        <v>3</v>
      </c>
      <c r="E18" s="376">
        <f t="shared" si="0"/>
        <v>2</v>
      </c>
      <c r="F18" s="377">
        <f t="shared" si="3"/>
        <v>1.8115942028985508</v>
      </c>
      <c r="G18" s="377">
        <f t="shared" si="1"/>
        <v>1.4423076923076923</v>
      </c>
      <c r="H18" s="378">
        <f t="shared" si="2"/>
        <v>2.941176470588235</v>
      </c>
    </row>
    <row r="19" spans="1:8" ht="15" customHeight="1">
      <c r="A19" s="374"/>
      <c r="B19" s="375" t="s">
        <v>487</v>
      </c>
      <c r="C19" s="376">
        <v>19</v>
      </c>
      <c r="D19" s="376">
        <v>12</v>
      </c>
      <c r="E19" s="376">
        <f t="shared" si="0"/>
        <v>7</v>
      </c>
      <c r="F19" s="377">
        <f t="shared" si="3"/>
        <v>6.884057971014493</v>
      </c>
      <c r="G19" s="377">
        <f t="shared" si="1"/>
        <v>5.769230769230769</v>
      </c>
      <c r="H19" s="378">
        <f t="shared" si="2"/>
        <v>10.294117647058822</v>
      </c>
    </row>
    <row r="20" spans="1:8" ht="15" customHeight="1">
      <c r="A20" s="374"/>
      <c r="B20" s="375" t="s">
        <v>488</v>
      </c>
      <c r="C20" s="376">
        <v>6</v>
      </c>
      <c r="D20" s="376">
        <v>2</v>
      </c>
      <c r="E20" s="376">
        <f t="shared" si="0"/>
        <v>4</v>
      </c>
      <c r="F20" s="377">
        <f t="shared" si="3"/>
        <v>2.1739130434782608</v>
      </c>
      <c r="G20" s="377">
        <f t="shared" si="1"/>
        <v>0.9615384615384616</v>
      </c>
      <c r="H20" s="378">
        <f t="shared" si="2"/>
        <v>5.88235294117647</v>
      </c>
    </row>
    <row r="21" spans="1:8" ht="15" customHeight="1">
      <c r="A21" s="379"/>
      <c r="B21" s="380" t="s">
        <v>489</v>
      </c>
      <c r="C21" s="381">
        <v>0</v>
      </c>
      <c r="D21" s="381">
        <v>0</v>
      </c>
      <c r="E21" s="381">
        <f t="shared" si="0"/>
        <v>0</v>
      </c>
      <c r="F21" s="382">
        <f t="shared" si="3"/>
        <v>0</v>
      </c>
      <c r="G21" s="382">
        <f t="shared" si="1"/>
        <v>0</v>
      </c>
      <c r="H21" s="383">
        <f t="shared" si="2"/>
        <v>0</v>
      </c>
    </row>
    <row r="22" spans="1:8" ht="15" customHeight="1">
      <c r="A22" s="374"/>
      <c r="B22" s="375" t="s">
        <v>490</v>
      </c>
      <c r="C22" s="376">
        <v>0</v>
      </c>
      <c r="D22" s="376">
        <v>0</v>
      </c>
      <c r="E22" s="376">
        <f t="shared" si="0"/>
        <v>0</v>
      </c>
      <c r="F22" s="377">
        <f t="shared" si="3"/>
        <v>0</v>
      </c>
      <c r="G22" s="377">
        <f t="shared" si="1"/>
        <v>0</v>
      </c>
      <c r="H22" s="378">
        <f t="shared" si="2"/>
        <v>0</v>
      </c>
    </row>
    <row r="23" spans="1:8" ht="15" customHeight="1">
      <c r="A23" s="374"/>
      <c r="B23" s="375" t="s">
        <v>491</v>
      </c>
      <c r="C23" s="376">
        <v>0</v>
      </c>
      <c r="D23" s="376">
        <v>0</v>
      </c>
      <c r="E23" s="376">
        <f t="shared" si="0"/>
        <v>0</v>
      </c>
      <c r="F23" s="377">
        <f t="shared" si="3"/>
        <v>0</v>
      </c>
      <c r="G23" s="377">
        <f t="shared" si="1"/>
        <v>0</v>
      </c>
      <c r="H23" s="378">
        <f t="shared" si="2"/>
        <v>0</v>
      </c>
    </row>
    <row r="24" spans="1:8" ht="15" customHeight="1">
      <c r="A24" s="374"/>
      <c r="B24" s="375" t="s">
        <v>492</v>
      </c>
      <c r="C24" s="376">
        <v>0</v>
      </c>
      <c r="D24" s="376">
        <v>0</v>
      </c>
      <c r="E24" s="376">
        <f t="shared" si="0"/>
        <v>0</v>
      </c>
      <c r="F24" s="377">
        <f t="shared" si="3"/>
        <v>0</v>
      </c>
      <c r="G24" s="377">
        <f t="shared" si="1"/>
        <v>0</v>
      </c>
      <c r="H24" s="378">
        <f t="shared" si="2"/>
        <v>0</v>
      </c>
    </row>
    <row r="25" spans="1:8" ht="15" customHeight="1">
      <c r="A25" s="374"/>
      <c r="B25" s="375" t="s">
        <v>493</v>
      </c>
      <c r="C25" s="376">
        <v>0</v>
      </c>
      <c r="D25" s="376">
        <v>0</v>
      </c>
      <c r="E25" s="376">
        <f t="shared" si="0"/>
        <v>0</v>
      </c>
      <c r="F25" s="377">
        <f t="shared" si="3"/>
        <v>0</v>
      </c>
      <c r="G25" s="377">
        <f t="shared" si="1"/>
        <v>0</v>
      </c>
      <c r="H25" s="378">
        <f t="shared" si="2"/>
        <v>0</v>
      </c>
    </row>
    <row r="26" spans="1:8" ht="15" customHeight="1">
      <c r="A26" s="379"/>
      <c r="B26" s="380" t="s">
        <v>494</v>
      </c>
      <c r="C26" s="381">
        <v>0</v>
      </c>
      <c r="D26" s="381">
        <v>0</v>
      </c>
      <c r="E26" s="381">
        <f t="shared" si="0"/>
        <v>0</v>
      </c>
      <c r="F26" s="382">
        <f t="shared" si="3"/>
        <v>0</v>
      </c>
      <c r="G26" s="382">
        <f t="shared" si="1"/>
        <v>0</v>
      </c>
      <c r="H26" s="383">
        <f t="shared" si="2"/>
        <v>0</v>
      </c>
    </row>
    <row r="27" spans="1:8" ht="15" customHeight="1">
      <c r="A27" s="374"/>
      <c r="B27" s="375" t="s">
        <v>495</v>
      </c>
      <c r="C27" s="376">
        <v>0</v>
      </c>
      <c r="D27" s="376">
        <v>0</v>
      </c>
      <c r="E27" s="376">
        <f t="shared" si="0"/>
        <v>0</v>
      </c>
      <c r="F27" s="377">
        <f t="shared" si="3"/>
        <v>0</v>
      </c>
      <c r="G27" s="377">
        <f t="shared" si="1"/>
        <v>0</v>
      </c>
      <c r="H27" s="378">
        <f t="shared" si="2"/>
        <v>0</v>
      </c>
    </row>
    <row r="28" spans="1:8" ht="15" customHeight="1">
      <c r="A28" s="374"/>
      <c r="B28" s="375" t="s">
        <v>496</v>
      </c>
      <c r="C28" s="376">
        <v>1</v>
      </c>
      <c r="D28" s="376">
        <v>1</v>
      </c>
      <c r="E28" s="376">
        <f t="shared" si="0"/>
        <v>0</v>
      </c>
      <c r="F28" s="377">
        <f t="shared" si="3"/>
        <v>0.36231884057971014</v>
      </c>
      <c r="G28" s="377">
        <f t="shared" si="1"/>
        <v>0.4807692307692308</v>
      </c>
      <c r="H28" s="378">
        <f t="shared" si="2"/>
        <v>0</v>
      </c>
    </row>
    <row r="29" spans="1:8" ht="15" customHeight="1">
      <c r="A29" s="374"/>
      <c r="B29" s="375" t="s">
        <v>497</v>
      </c>
      <c r="C29" s="376">
        <v>14</v>
      </c>
      <c r="D29" s="376">
        <v>12</v>
      </c>
      <c r="E29" s="376">
        <f t="shared" si="0"/>
        <v>2</v>
      </c>
      <c r="F29" s="377">
        <f t="shared" si="3"/>
        <v>5.072463768115942</v>
      </c>
      <c r="G29" s="377">
        <f t="shared" si="1"/>
        <v>5.769230769230769</v>
      </c>
      <c r="H29" s="378">
        <f t="shared" si="2"/>
        <v>2.941176470588235</v>
      </c>
    </row>
    <row r="30" spans="1:8" ht="15" customHeight="1">
      <c r="A30" s="374"/>
      <c r="B30" s="375" t="s">
        <v>498</v>
      </c>
      <c r="C30" s="376">
        <v>0</v>
      </c>
      <c r="D30" s="376">
        <v>0</v>
      </c>
      <c r="E30" s="376">
        <f t="shared" si="0"/>
        <v>0</v>
      </c>
      <c r="F30" s="377">
        <f t="shared" si="3"/>
        <v>0</v>
      </c>
      <c r="G30" s="377">
        <f t="shared" si="1"/>
        <v>0</v>
      </c>
      <c r="H30" s="378">
        <f t="shared" si="2"/>
        <v>0</v>
      </c>
    </row>
    <row r="31" spans="1:8" ht="15" customHeight="1">
      <c r="A31" s="379"/>
      <c r="B31" s="380" t="s">
        <v>499</v>
      </c>
      <c r="C31" s="381">
        <v>2</v>
      </c>
      <c r="D31" s="381">
        <v>1</v>
      </c>
      <c r="E31" s="381">
        <f t="shared" si="0"/>
        <v>1</v>
      </c>
      <c r="F31" s="382">
        <f t="shared" si="3"/>
        <v>0.7246376811594203</v>
      </c>
      <c r="G31" s="382">
        <f t="shared" si="1"/>
        <v>0.4807692307692308</v>
      </c>
      <c r="H31" s="383">
        <f t="shared" si="2"/>
        <v>1.4705882352941175</v>
      </c>
    </row>
    <row r="32" spans="1:8" ht="15" customHeight="1">
      <c r="A32" s="374"/>
      <c r="B32" s="375" t="s">
        <v>500</v>
      </c>
      <c r="C32" s="376">
        <v>12</v>
      </c>
      <c r="D32" s="376">
        <v>7</v>
      </c>
      <c r="E32" s="376">
        <f t="shared" si="0"/>
        <v>5</v>
      </c>
      <c r="F32" s="377">
        <f t="shared" si="3"/>
        <v>4.3478260869565215</v>
      </c>
      <c r="G32" s="377">
        <f t="shared" si="1"/>
        <v>3.3653846153846154</v>
      </c>
      <c r="H32" s="378">
        <f t="shared" si="2"/>
        <v>7.352941176470589</v>
      </c>
    </row>
    <row r="33" spans="1:8" ht="15" customHeight="1">
      <c r="A33" s="374"/>
      <c r="B33" s="375" t="s">
        <v>501</v>
      </c>
      <c r="C33" s="376">
        <v>58</v>
      </c>
      <c r="D33" s="376">
        <v>36</v>
      </c>
      <c r="E33" s="376">
        <f t="shared" si="0"/>
        <v>22</v>
      </c>
      <c r="F33" s="377">
        <f t="shared" si="3"/>
        <v>21.014492753623188</v>
      </c>
      <c r="G33" s="377">
        <f t="shared" si="1"/>
        <v>17.307692307692307</v>
      </c>
      <c r="H33" s="378">
        <f t="shared" si="2"/>
        <v>32.35294117647059</v>
      </c>
    </row>
    <row r="34" spans="1:8" ht="15" customHeight="1">
      <c r="A34" s="374"/>
      <c r="B34" s="375" t="s">
        <v>502</v>
      </c>
      <c r="C34" s="376">
        <v>22</v>
      </c>
      <c r="D34" s="376">
        <v>17</v>
      </c>
      <c r="E34" s="376">
        <f t="shared" si="0"/>
        <v>5</v>
      </c>
      <c r="F34" s="377">
        <f t="shared" si="3"/>
        <v>7.971014492753622</v>
      </c>
      <c r="G34" s="377">
        <f t="shared" si="1"/>
        <v>8.173076923076923</v>
      </c>
      <c r="H34" s="378">
        <f t="shared" si="2"/>
        <v>7.352941176470589</v>
      </c>
    </row>
    <row r="35" spans="1:8" ht="15" customHeight="1">
      <c r="A35" s="374"/>
      <c r="B35" s="375" t="s">
        <v>503</v>
      </c>
      <c r="C35" s="376">
        <v>0</v>
      </c>
      <c r="D35" s="376">
        <v>0</v>
      </c>
      <c r="E35" s="376">
        <f t="shared" si="0"/>
        <v>0</v>
      </c>
      <c r="F35" s="377">
        <f t="shared" si="3"/>
        <v>0</v>
      </c>
      <c r="G35" s="377">
        <f t="shared" si="1"/>
        <v>0</v>
      </c>
      <c r="H35" s="378">
        <f t="shared" si="2"/>
        <v>0</v>
      </c>
    </row>
    <row r="36" spans="1:8" ht="15" customHeight="1">
      <c r="A36" s="379"/>
      <c r="B36" s="380" t="s">
        <v>504</v>
      </c>
      <c r="C36" s="381">
        <v>0</v>
      </c>
      <c r="D36" s="381">
        <v>0</v>
      </c>
      <c r="E36" s="381">
        <f t="shared" si="0"/>
        <v>0</v>
      </c>
      <c r="F36" s="382">
        <f t="shared" si="3"/>
        <v>0</v>
      </c>
      <c r="G36" s="382">
        <f t="shared" si="1"/>
        <v>0</v>
      </c>
      <c r="H36" s="383">
        <f t="shared" si="2"/>
        <v>0</v>
      </c>
    </row>
    <row r="37" spans="1:8" ht="15" customHeight="1">
      <c r="A37" s="374"/>
      <c r="B37" s="375" t="s">
        <v>505</v>
      </c>
      <c r="C37" s="376">
        <v>45</v>
      </c>
      <c r="D37" s="376">
        <v>36</v>
      </c>
      <c r="E37" s="376">
        <f t="shared" si="0"/>
        <v>9</v>
      </c>
      <c r="F37" s="377">
        <f t="shared" si="3"/>
        <v>16.304347826086957</v>
      </c>
      <c r="G37" s="377">
        <f t="shared" si="1"/>
        <v>17.307692307692307</v>
      </c>
      <c r="H37" s="378">
        <f t="shared" si="2"/>
        <v>13.23529411764706</v>
      </c>
    </row>
    <row r="38" spans="1:8" ht="15" customHeight="1">
      <c r="A38" s="374"/>
      <c r="B38" s="375" t="s">
        <v>506</v>
      </c>
      <c r="C38" s="376">
        <v>29</v>
      </c>
      <c r="D38" s="376">
        <v>25</v>
      </c>
      <c r="E38" s="376">
        <f t="shared" si="0"/>
        <v>4</v>
      </c>
      <c r="F38" s="377">
        <f t="shared" si="3"/>
        <v>10.507246376811594</v>
      </c>
      <c r="G38" s="377">
        <f t="shared" si="1"/>
        <v>12.01923076923077</v>
      </c>
      <c r="H38" s="378">
        <f t="shared" si="2"/>
        <v>5.88235294117647</v>
      </c>
    </row>
    <row r="39" spans="1:8" ht="15" customHeight="1">
      <c r="A39" s="374"/>
      <c r="B39" s="375" t="s">
        <v>507</v>
      </c>
      <c r="C39" s="376">
        <v>40</v>
      </c>
      <c r="D39" s="376">
        <v>37</v>
      </c>
      <c r="E39" s="376">
        <f t="shared" si="0"/>
        <v>3</v>
      </c>
      <c r="F39" s="377">
        <f t="shared" si="3"/>
        <v>14.492753623188406</v>
      </c>
      <c r="G39" s="377">
        <f t="shared" si="1"/>
        <v>17.78846153846154</v>
      </c>
      <c r="H39" s="378">
        <f t="shared" si="2"/>
        <v>4.411764705882353</v>
      </c>
    </row>
    <row r="40" spans="1:8" ht="15" customHeight="1">
      <c r="A40" s="374"/>
      <c r="B40" s="375" t="s">
        <v>508</v>
      </c>
      <c r="C40" s="376">
        <v>6</v>
      </c>
      <c r="D40" s="376">
        <v>5</v>
      </c>
      <c r="E40" s="376">
        <f t="shared" si="0"/>
        <v>1</v>
      </c>
      <c r="F40" s="377">
        <f t="shared" si="3"/>
        <v>2.1739130434782608</v>
      </c>
      <c r="G40" s="377">
        <f t="shared" si="1"/>
        <v>2.403846153846154</v>
      </c>
      <c r="H40" s="378">
        <f t="shared" si="2"/>
        <v>1.4705882352941175</v>
      </c>
    </row>
    <row r="41" spans="1:8" ht="15" customHeight="1">
      <c r="A41" s="379"/>
      <c r="B41" s="380" t="s">
        <v>509</v>
      </c>
      <c r="C41" s="381">
        <v>0</v>
      </c>
      <c r="D41" s="381">
        <v>0</v>
      </c>
      <c r="E41" s="381">
        <f t="shared" si="0"/>
        <v>0</v>
      </c>
      <c r="F41" s="382">
        <f t="shared" si="3"/>
        <v>0</v>
      </c>
      <c r="G41" s="382">
        <f t="shared" si="1"/>
        <v>0</v>
      </c>
      <c r="H41" s="383">
        <f t="shared" si="2"/>
        <v>0</v>
      </c>
    </row>
    <row r="42" spans="1:8" ht="15" customHeight="1">
      <c r="A42" s="374"/>
      <c r="B42" s="375" t="s">
        <v>510</v>
      </c>
      <c r="C42" s="376">
        <v>1</v>
      </c>
      <c r="D42" s="376">
        <v>1</v>
      </c>
      <c r="E42" s="376">
        <f t="shared" si="0"/>
        <v>0</v>
      </c>
      <c r="F42" s="377">
        <f t="shared" si="3"/>
        <v>0.36231884057971014</v>
      </c>
      <c r="G42" s="377">
        <f t="shared" si="1"/>
        <v>0.4807692307692308</v>
      </c>
      <c r="H42" s="378">
        <f t="shared" si="2"/>
        <v>0</v>
      </c>
    </row>
    <row r="43" spans="1:8" ht="15" customHeight="1">
      <c r="A43" s="374"/>
      <c r="B43" s="375" t="s">
        <v>511</v>
      </c>
      <c r="C43" s="376">
        <v>4</v>
      </c>
      <c r="D43" s="376">
        <v>4</v>
      </c>
      <c r="E43" s="376">
        <f t="shared" si="0"/>
        <v>0</v>
      </c>
      <c r="F43" s="377">
        <f t="shared" si="3"/>
        <v>1.4492753623188406</v>
      </c>
      <c r="G43" s="377">
        <f t="shared" si="1"/>
        <v>1.9230769230769231</v>
      </c>
      <c r="H43" s="378">
        <f t="shared" si="2"/>
        <v>0</v>
      </c>
    </row>
    <row r="44" spans="1:8" ht="15" customHeight="1">
      <c r="A44" s="374"/>
      <c r="B44" s="375" t="s">
        <v>512</v>
      </c>
      <c r="C44" s="376">
        <v>1</v>
      </c>
      <c r="D44" s="376">
        <v>1</v>
      </c>
      <c r="E44" s="376">
        <f t="shared" si="0"/>
        <v>0</v>
      </c>
      <c r="F44" s="377">
        <f t="shared" si="3"/>
        <v>0.36231884057971014</v>
      </c>
      <c r="G44" s="377">
        <f t="shared" si="1"/>
        <v>0.4807692307692308</v>
      </c>
      <c r="H44" s="378">
        <f t="shared" si="2"/>
        <v>0</v>
      </c>
    </row>
    <row r="45" spans="1:8" ht="15" customHeight="1">
      <c r="A45" s="374"/>
      <c r="B45" s="375" t="s">
        <v>513</v>
      </c>
      <c r="C45" s="376">
        <v>2</v>
      </c>
      <c r="D45" s="376">
        <v>1</v>
      </c>
      <c r="E45" s="376">
        <f t="shared" si="0"/>
        <v>1</v>
      </c>
      <c r="F45" s="377">
        <f t="shared" si="3"/>
        <v>0.7246376811594203</v>
      </c>
      <c r="G45" s="377">
        <f t="shared" si="1"/>
        <v>0.4807692307692308</v>
      </c>
      <c r="H45" s="378">
        <f t="shared" si="2"/>
        <v>1.4705882352941175</v>
      </c>
    </row>
    <row r="46" spans="1:8" ht="15" customHeight="1">
      <c r="A46" s="379"/>
      <c r="B46" s="380" t="s">
        <v>514</v>
      </c>
      <c r="C46" s="381">
        <v>1</v>
      </c>
      <c r="D46" s="381">
        <v>1</v>
      </c>
      <c r="E46" s="381">
        <f t="shared" si="0"/>
        <v>0</v>
      </c>
      <c r="F46" s="382">
        <f t="shared" si="3"/>
        <v>0.36231884057971014</v>
      </c>
      <c r="G46" s="382">
        <f t="shared" si="1"/>
        <v>0.4807692307692308</v>
      </c>
      <c r="H46" s="383">
        <f t="shared" si="2"/>
        <v>0</v>
      </c>
    </row>
    <row r="47" spans="1:8" ht="15" customHeight="1">
      <c r="A47" s="374"/>
      <c r="B47" s="375" t="s">
        <v>515</v>
      </c>
      <c r="C47" s="376">
        <v>0</v>
      </c>
      <c r="D47" s="376">
        <v>0</v>
      </c>
      <c r="E47" s="376">
        <f t="shared" si="0"/>
        <v>0</v>
      </c>
      <c r="F47" s="377">
        <f t="shared" si="3"/>
        <v>0</v>
      </c>
      <c r="G47" s="377">
        <f t="shared" si="1"/>
        <v>0</v>
      </c>
      <c r="H47" s="378">
        <f t="shared" si="2"/>
        <v>0</v>
      </c>
    </row>
    <row r="48" spans="1:8" ht="15" customHeight="1">
      <c r="A48" s="374"/>
      <c r="B48" s="375" t="s">
        <v>516</v>
      </c>
      <c r="C48" s="376">
        <v>0</v>
      </c>
      <c r="D48" s="376">
        <v>0</v>
      </c>
      <c r="E48" s="376">
        <f t="shared" si="0"/>
        <v>0</v>
      </c>
      <c r="F48" s="377">
        <f t="shared" si="3"/>
        <v>0</v>
      </c>
      <c r="G48" s="377">
        <f t="shared" si="1"/>
        <v>0</v>
      </c>
      <c r="H48" s="378">
        <f t="shared" si="2"/>
        <v>0</v>
      </c>
    </row>
    <row r="49" spans="1:8" ht="15" customHeight="1">
      <c r="A49" s="374"/>
      <c r="B49" s="375" t="s">
        <v>517</v>
      </c>
      <c r="C49" s="376">
        <v>1</v>
      </c>
      <c r="D49" s="376">
        <v>1</v>
      </c>
      <c r="E49" s="376">
        <f t="shared" si="0"/>
        <v>0</v>
      </c>
      <c r="F49" s="377">
        <f t="shared" si="3"/>
        <v>0.36231884057971014</v>
      </c>
      <c r="G49" s="377">
        <f t="shared" si="1"/>
        <v>0.4807692307692308</v>
      </c>
      <c r="H49" s="378">
        <f t="shared" si="2"/>
        <v>0</v>
      </c>
    </row>
    <row r="50" spans="1:8" ht="15" customHeight="1">
      <c r="A50" s="374"/>
      <c r="B50" s="375" t="s">
        <v>518</v>
      </c>
      <c r="C50" s="376">
        <v>0</v>
      </c>
      <c r="D50" s="376">
        <v>0</v>
      </c>
      <c r="E50" s="376">
        <f t="shared" si="0"/>
        <v>0</v>
      </c>
      <c r="F50" s="377">
        <f t="shared" si="3"/>
        <v>0</v>
      </c>
      <c r="G50" s="377">
        <f t="shared" si="1"/>
        <v>0</v>
      </c>
      <c r="H50" s="378">
        <f t="shared" si="2"/>
        <v>0</v>
      </c>
    </row>
    <row r="51" spans="1:8" ht="15" customHeight="1">
      <c r="A51" s="379"/>
      <c r="B51" s="380" t="s">
        <v>519</v>
      </c>
      <c r="C51" s="381">
        <v>0</v>
      </c>
      <c r="D51" s="381">
        <v>0</v>
      </c>
      <c r="E51" s="381">
        <f t="shared" si="0"/>
        <v>0</v>
      </c>
      <c r="F51" s="382">
        <f t="shared" si="3"/>
        <v>0</v>
      </c>
      <c r="G51" s="382">
        <f t="shared" si="1"/>
        <v>0</v>
      </c>
      <c r="H51" s="383">
        <f t="shared" si="2"/>
        <v>0</v>
      </c>
    </row>
    <row r="52" spans="1:8" ht="15" customHeight="1">
      <c r="A52" s="374"/>
      <c r="B52" s="375" t="s">
        <v>520</v>
      </c>
      <c r="C52" s="376">
        <v>0</v>
      </c>
      <c r="D52" s="376">
        <v>0</v>
      </c>
      <c r="E52" s="376">
        <f t="shared" si="0"/>
        <v>0</v>
      </c>
      <c r="F52" s="377">
        <f t="shared" si="3"/>
        <v>0</v>
      </c>
      <c r="G52" s="377">
        <f t="shared" si="1"/>
        <v>0</v>
      </c>
      <c r="H52" s="378">
        <f t="shared" si="2"/>
        <v>0</v>
      </c>
    </row>
    <row r="53" spans="1:8" ht="15" customHeight="1">
      <c r="A53" s="384"/>
      <c r="B53" s="385" t="s">
        <v>521</v>
      </c>
      <c r="C53" s="386">
        <v>4</v>
      </c>
      <c r="D53" s="387">
        <v>3</v>
      </c>
      <c r="E53" s="387">
        <f t="shared" si="0"/>
        <v>1</v>
      </c>
      <c r="F53" s="388">
        <f t="shared" si="3"/>
        <v>1.4492753623188406</v>
      </c>
      <c r="G53" s="388">
        <f t="shared" si="1"/>
        <v>1.4423076923076923</v>
      </c>
      <c r="H53" s="389">
        <f t="shared" si="2"/>
        <v>1.4705882352941175</v>
      </c>
    </row>
    <row r="54" spans="2:3" ht="13.5">
      <c r="B54" s="390"/>
      <c r="C54" s="391"/>
    </row>
  </sheetData>
  <sheetProtection/>
  <mergeCells count="6">
    <mergeCell ref="C1:H1"/>
    <mergeCell ref="G2:H2"/>
    <mergeCell ref="A3:B4"/>
    <mergeCell ref="C3:E3"/>
    <mergeCell ref="F3:H3"/>
    <mergeCell ref="A5:B5"/>
  </mergeCells>
  <printOptions/>
  <pageMargins left="1.1023622047244095" right="0.7874015748031497" top="0.4724409448818898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Ｐ明朝,標準"&amp;10- 65 -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SheetLayoutView="100" zoomScalePageLayoutView="0" workbookViewId="0" topLeftCell="A1">
      <selection activeCell="U11" sqref="U11"/>
    </sheetView>
  </sheetViews>
  <sheetFormatPr defaultColWidth="9.00390625" defaultRowHeight="13.5"/>
  <cols>
    <col min="1" max="1" width="18.875" style="1" customWidth="1"/>
    <col min="2" max="14" width="8.25390625" style="1" customWidth="1"/>
    <col min="15" max="15" width="8.625" style="1" hidden="1" customWidth="1"/>
    <col min="16" max="16" width="8.125" style="1" hidden="1" customWidth="1"/>
    <col min="17" max="18" width="8.00390625" style="1" hidden="1" customWidth="1"/>
    <col min="19" max="19" width="18.00390625" style="1" bestFit="1" customWidth="1"/>
    <col min="20" max="16384" width="9.00390625" style="1" customWidth="1"/>
  </cols>
  <sheetData>
    <row r="1" spans="1:18" s="68" customFormat="1" ht="15.75" customHeight="1">
      <c r="A1" s="122" t="s">
        <v>13</v>
      </c>
      <c r="B1" s="405" t="s">
        <v>97</v>
      </c>
      <c r="C1" s="405"/>
      <c r="D1" s="405"/>
      <c r="E1" s="405"/>
      <c r="F1" s="405"/>
      <c r="G1" s="405"/>
      <c r="H1" s="67"/>
      <c r="I1" s="67"/>
      <c r="K1" s="122" t="s">
        <v>98</v>
      </c>
      <c r="L1" s="67"/>
      <c r="M1" s="67"/>
      <c r="N1" s="67"/>
      <c r="O1" s="67"/>
      <c r="P1" s="67"/>
      <c r="Q1" s="67"/>
      <c r="R1" s="67"/>
    </row>
    <row r="2" spans="18:19" s="3" customFormat="1" ht="10.5" customHeight="1">
      <c r="R2" s="8"/>
      <c r="S2" s="71" t="s">
        <v>31</v>
      </c>
    </row>
    <row r="3" spans="1:20" s="75" customFormat="1" ht="13.5" customHeight="1">
      <c r="A3" s="402" t="s">
        <v>54</v>
      </c>
      <c r="B3" s="72"/>
      <c r="C3" s="59" t="s">
        <v>55</v>
      </c>
      <c r="D3" s="59">
        <v>51</v>
      </c>
      <c r="E3" s="59">
        <v>101</v>
      </c>
      <c r="F3" s="59">
        <v>201</v>
      </c>
      <c r="G3" s="59">
        <v>301</v>
      </c>
      <c r="H3" s="59">
        <v>401</v>
      </c>
      <c r="I3" s="59">
        <v>501</v>
      </c>
      <c r="J3" s="59">
        <v>601</v>
      </c>
      <c r="K3" s="59">
        <v>701</v>
      </c>
      <c r="L3" s="59">
        <v>801</v>
      </c>
      <c r="M3" s="59">
        <v>901</v>
      </c>
      <c r="N3" s="409" t="s">
        <v>74</v>
      </c>
      <c r="O3" s="59">
        <v>1101</v>
      </c>
      <c r="P3" s="59">
        <v>1201</v>
      </c>
      <c r="Q3" s="59">
        <v>1301</v>
      </c>
      <c r="R3" s="59">
        <v>1401</v>
      </c>
      <c r="S3" s="73"/>
      <c r="T3" s="74"/>
    </row>
    <row r="4" spans="1:20" s="79" customFormat="1" ht="16.5" customHeight="1">
      <c r="A4" s="403"/>
      <c r="B4" s="46" t="s">
        <v>10</v>
      </c>
      <c r="C4" s="76" t="s">
        <v>11</v>
      </c>
      <c r="D4" s="76" t="s">
        <v>11</v>
      </c>
      <c r="E4" s="76" t="s">
        <v>11</v>
      </c>
      <c r="F4" s="76" t="s">
        <v>11</v>
      </c>
      <c r="G4" s="76" t="s">
        <v>11</v>
      </c>
      <c r="H4" s="76" t="s">
        <v>11</v>
      </c>
      <c r="I4" s="76" t="s">
        <v>11</v>
      </c>
      <c r="J4" s="76" t="s">
        <v>11</v>
      </c>
      <c r="K4" s="76" t="s">
        <v>11</v>
      </c>
      <c r="L4" s="76" t="s">
        <v>11</v>
      </c>
      <c r="M4" s="76" t="s">
        <v>11</v>
      </c>
      <c r="N4" s="403"/>
      <c r="O4" s="76" t="s">
        <v>11</v>
      </c>
      <c r="P4" s="76" t="s">
        <v>11</v>
      </c>
      <c r="Q4" s="76" t="s">
        <v>11</v>
      </c>
      <c r="R4" s="76" t="s">
        <v>11</v>
      </c>
      <c r="S4" s="77" t="s">
        <v>12</v>
      </c>
      <c r="T4" s="78"/>
    </row>
    <row r="5" spans="1:20" s="83" customFormat="1" ht="12.75">
      <c r="A5" s="404"/>
      <c r="B5" s="80"/>
      <c r="C5" s="66" t="s">
        <v>56</v>
      </c>
      <c r="D5" s="66">
        <v>100</v>
      </c>
      <c r="E5" s="66">
        <v>200</v>
      </c>
      <c r="F5" s="66">
        <v>300</v>
      </c>
      <c r="G5" s="66">
        <v>400</v>
      </c>
      <c r="H5" s="66">
        <v>500</v>
      </c>
      <c r="I5" s="66">
        <v>600</v>
      </c>
      <c r="J5" s="66">
        <v>700</v>
      </c>
      <c r="K5" s="66">
        <v>800</v>
      </c>
      <c r="L5" s="66">
        <v>900</v>
      </c>
      <c r="M5" s="66">
        <v>1000</v>
      </c>
      <c r="N5" s="404"/>
      <c r="O5" s="66">
        <v>1200</v>
      </c>
      <c r="P5" s="66">
        <v>1300</v>
      </c>
      <c r="Q5" s="66">
        <v>1400</v>
      </c>
      <c r="R5" s="66">
        <v>1500</v>
      </c>
      <c r="S5" s="81"/>
      <c r="T5" s="82"/>
    </row>
    <row r="6" spans="1:19" s="4" customFormat="1" ht="7.5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35"/>
    </row>
    <row r="7" spans="1:19" s="5" customFormat="1" ht="14.25" customHeight="1">
      <c r="A7" s="47" t="s">
        <v>75</v>
      </c>
      <c r="B7" s="124">
        <f>SUM(C7:N7)</f>
        <v>34</v>
      </c>
      <c r="C7" s="124">
        <f>SUM(C9+C13)</f>
        <v>1</v>
      </c>
      <c r="D7" s="124">
        <f aca="true" t="shared" si="0" ref="D7:N7">SUM(D9+D13)</f>
        <v>2</v>
      </c>
      <c r="E7" s="124">
        <f t="shared" si="0"/>
        <v>8</v>
      </c>
      <c r="F7" s="124">
        <f t="shared" si="0"/>
        <v>2</v>
      </c>
      <c r="G7" s="124">
        <f t="shared" si="0"/>
        <v>2</v>
      </c>
      <c r="H7" s="124">
        <f t="shared" si="0"/>
        <v>6</v>
      </c>
      <c r="I7" s="124">
        <f t="shared" si="0"/>
        <v>5</v>
      </c>
      <c r="J7" s="124">
        <f t="shared" si="0"/>
        <v>2</v>
      </c>
      <c r="K7" s="124">
        <f t="shared" si="0"/>
        <v>0</v>
      </c>
      <c r="L7" s="124">
        <f t="shared" si="0"/>
        <v>3</v>
      </c>
      <c r="M7" s="124">
        <f t="shared" si="0"/>
        <v>2</v>
      </c>
      <c r="N7" s="124">
        <f t="shared" si="0"/>
        <v>1</v>
      </c>
      <c r="O7" s="43">
        <v>0</v>
      </c>
      <c r="P7" s="12">
        <f>P9+P13</f>
        <v>0</v>
      </c>
      <c r="Q7" s="12">
        <f>Q9+Q13</f>
        <v>0</v>
      </c>
      <c r="R7" s="12">
        <f>R9+R13</f>
        <v>0</v>
      </c>
      <c r="S7" s="47" t="s">
        <v>75</v>
      </c>
    </row>
    <row r="8" spans="1:19" s="5" customFormat="1" ht="7.5" customHeight="1">
      <c r="A8" s="47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43"/>
      <c r="P8" s="12"/>
      <c r="Q8" s="12"/>
      <c r="R8" s="12"/>
      <c r="S8" s="47"/>
    </row>
    <row r="9" spans="1:19" s="4" customFormat="1" ht="14.25" customHeight="1">
      <c r="A9" s="46" t="s">
        <v>76</v>
      </c>
      <c r="B9" s="44">
        <f>SUM(C9:O9)</f>
        <v>26</v>
      </c>
      <c r="C9" s="44">
        <v>1</v>
      </c>
      <c r="D9" s="44">
        <v>1</v>
      </c>
      <c r="E9" s="44">
        <v>6</v>
      </c>
      <c r="F9" s="44">
        <v>1</v>
      </c>
      <c r="G9" s="44">
        <v>1</v>
      </c>
      <c r="H9" s="44">
        <v>6</v>
      </c>
      <c r="I9" s="44">
        <v>5</v>
      </c>
      <c r="J9" s="44">
        <v>0</v>
      </c>
      <c r="K9" s="44">
        <v>0</v>
      </c>
      <c r="L9" s="44">
        <v>3</v>
      </c>
      <c r="M9" s="44">
        <v>2</v>
      </c>
      <c r="N9" s="44">
        <v>0</v>
      </c>
      <c r="O9" s="43">
        <v>0</v>
      </c>
      <c r="P9" s="13">
        <f>SUM(P10:P11)</f>
        <v>0</v>
      </c>
      <c r="Q9" s="13">
        <f>SUM(Q10:Q11)</f>
        <v>0</v>
      </c>
      <c r="R9" s="13">
        <f>SUM(R10:R11)</f>
        <v>0</v>
      </c>
      <c r="S9" s="46" t="s">
        <v>76</v>
      </c>
    </row>
    <row r="10" spans="1:19" s="4" customFormat="1" ht="14.25" customHeight="1">
      <c r="A10" s="55" t="s">
        <v>77</v>
      </c>
      <c r="B10" s="44">
        <f>SUM(C10:O10)</f>
        <v>22</v>
      </c>
      <c r="C10" s="125">
        <v>0</v>
      </c>
      <c r="D10" s="125">
        <v>0</v>
      </c>
      <c r="E10" s="125">
        <v>4</v>
      </c>
      <c r="F10" s="125">
        <v>1</v>
      </c>
      <c r="G10" s="125">
        <v>1</v>
      </c>
      <c r="H10" s="125">
        <v>6</v>
      </c>
      <c r="I10" s="125">
        <v>5</v>
      </c>
      <c r="J10" s="125">
        <v>0</v>
      </c>
      <c r="K10" s="125">
        <v>0</v>
      </c>
      <c r="L10" s="125">
        <v>3</v>
      </c>
      <c r="M10" s="125">
        <v>2</v>
      </c>
      <c r="N10" s="125">
        <v>0</v>
      </c>
      <c r="O10" s="43">
        <v>0</v>
      </c>
      <c r="P10" s="13">
        <v>0</v>
      </c>
      <c r="Q10" s="13">
        <v>0</v>
      </c>
      <c r="R10" s="13">
        <v>0</v>
      </c>
      <c r="S10" s="55" t="s">
        <v>77</v>
      </c>
    </row>
    <row r="11" spans="1:19" s="4" customFormat="1" ht="14.25" customHeight="1">
      <c r="A11" s="55" t="s">
        <v>80</v>
      </c>
      <c r="B11" s="44">
        <f>SUM(C11:O11)</f>
        <v>4</v>
      </c>
      <c r="C11" s="125">
        <v>1</v>
      </c>
      <c r="D11" s="125">
        <v>1</v>
      </c>
      <c r="E11" s="125">
        <v>2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44">
        <v>0</v>
      </c>
      <c r="M11" s="44">
        <v>0</v>
      </c>
      <c r="N11" s="44">
        <v>0</v>
      </c>
      <c r="O11" s="43">
        <v>0</v>
      </c>
      <c r="P11" s="13">
        <v>0</v>
      </c>
      <c r="Q11" s="13">
        <v>0</v>
      </c>
      <c r="R11" s="13">
        <v>0</v>
      </c>
      <c r="S11" s="55" t="s">
        <v>80</v>
      </c>
    </row>
    <row r="12" spans="1:19" s="4" customFormat="1" ht="7.5" customHeight="1">
      <c r="A12" s="55"/>
      <c r="B12" s="44"/>
      <c r="C12" s="125"/>
      <c r="D12" s="125"/>
      <c r="E12" s="125"/>
      <c r="F12" s="125"/>
      <c r="G12" s="125"/>
      <c r="H12" s="125"/>
      <c r="I12" s="125"/>
      <c r="J12" s="125"/>
      <c r="K12" s="125"/>
      <c r="L12" s="44"/>
      <c r="M12" s="44"/>
      <c r="N12" s="44"/>
      <c r="O12" s="43"/>
      <c r="P12" s="13"/>
      <c r="Q12" s="13"/>
      <c r="R12" s="13"/>
      <c r="S12" s="55"/>
    </row>
    <row r="13" spans="1:19" s="4" customFormat="1" ht="14.25" customHeight="1">
      <c r="A13" s="46" t="s">
        <v>78</v>
      </c>
      <c r="B13" s="44">
        <f>SUM(C13:O13)</f>
        <v>8</v>
      </c>
      <c r="C13" s="44">
        <v>0</v>
      </c>
      <c r="D13" s="44">
        <v>1</v>
      </c>
      <c r="E13" s="44">
        <v>2</v>
      </c>
      <c r="F13" s="44">
        <v>1</v>
      </c>
      <c r="G13" s="44">
        <v>1</v>
      </c>
      <c r="H13" s="44">
        <v>0</v>
      </c>
      <c r="I13" s="44">
        <v>0</v>
      </c>
      <c r="J13" s="44">
        <v>2</v>
      </c>
      <c r="K13" s="44">
        <v>0</v>
      </c>
      <c r="L13" s="44">
        <v>0</v>
      </c>
      <c r="M13" s="44">
        <v>0</v>
      </c>
      <c r="N13" s="44">
        <v>1</v>
      </c>
      <c r="O13" s="43">
        <v>0</v>
      </c>
      <c r="P13" s="13">
        <f aca="true" t="shared" si="1" ref="P13:R14">SUM(P14)</f>
        <v>0</v>
      </c>
      <c r="Q13" s="13">
        <f t="shared" si="1"/>
        <v>0</v>
      </c>
      <c r="R13" s="13">
        <f t="shared" si="1"/>
        <v>0</v>
      </c>
      <c r="S13" s="46" t="s">
        <v>78</v>
      </c>
    </row>
    <row r="14" spans="1:19" s="4" customFormat="1" ht="14.25" customHeight="1">
      <c r="A14" s="55" t="s">
        <v>79</v>
      </c>
      <c r="B14" s="44">
        <f>SUM(C14:O14)</f>
        <v>8</v>
      </c>
      <c r="C14" s="125">
        <v>0</v>
      </c>
      <c r="D14" s="125">
        <v>1</v>
      </c>
      <c r="E14" s="125">
        <v>2</v>
      </c>
      <c r="F14" s="125">
        <v>1</v>
      </c>
      <c r="G14" s="125">
        <v>1</v>
      </c>
      <c r="H14" s="125">
        <v>0</v>
      </c>
      <c r="I14" s="125">
        <v>0</v>
      </c>
      <c r="J14" s="125">
        <v>2</v>
      </c>
      <c r="K14" s="125">
        <v>0</v>
      </c>
      <c r="L14" s="125">
        <v>0</v>
      </c>
      <c r="M14" s="125">
        <v>0</v>
      </c>
      <c r="N14" s="44">
        <v>1</v>
      </c>
      <c r="O14" s="43">
        <v>0</v>
      </c>
      <c r="P14" s="13">
        <f t="shared" si="1"/>
        <v>0</v>
      </c>
      <c r="Q14" s="13">
        <f t="shared" si="1"/>
        <v>0</v>
      </c>
      <c r="R14" s="13">
        <f t="shared" si="1"/>
        <v>0</v>
      </c>
      <c r="S14" s="55" t="s">
        <v>79</v>
      </c>
    </row>
    <row r="15" spans="1:19" s="4" customFormat="1" ht="7.5" customHeight="1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6"/>
    </row>
    <row r="16" ht="13.5">
      <c r="A16" s="70" t="s">
        <v>90</v>
      </c>
    </row>
    <row r="17" ht="13.5">
      <c r="A17" s="70" t="s">
        <v>91</v>
      </c>
    </row>
  </sheetData>
  <sheetProtection/>
  <mergeCells count="3">
    <mergeCell ref="A3:A5"/>
    <mergeCell ref="B1:G1"/>
    <mergeCell ref="N3:N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7" max="14" man="1"/>
  </colBreaks>
  <ignoredErrors>
    <ignoredError sqref="B10:B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"/>
  <sheetViews>
    <sheetView showGridLines="0" zoomScaleSheetLayoutView="100" zoomScalePageLayoutView="0" workbookViewId="0" topLeftCell="H12">
      <selection activeCell="AC14" sqref="AC14"/>
    </sheetView>
  </sheetViews>
  <sheetFormatPr defaultColWidth="9.00390625" defaultRowHeight="13.5"/>
  <cols>
    <col min="1" max="1" width="13.125" style="33" customWidth="1"/>
    <col min="2" max="2" width="5.875" style="33" bestFit="1" customWidth="1"/>
    <col min="3" max="4" width="6.75390625" style="33" bestFit="1" customWidth="1"/>
    <col min="5" max="5" width="6.875" style="33" customWidth="1"/>
    <col min="6" max="6" width="6.75390625" style="33" bestFit="1" customWidth="1"/>
    <col min="7" max="7" width="6.375" style="33" hidden="1" customWidth="1"/>
    <col min="8" max="8" width="6.75390625" style="33" customWidth="1"/>
    <col min="9" max="12" width="6.375" style="33" customWidth="1"/>
    <col min="13" max="13" width="6.75390625" style="33" bestFit="1" customWidth="1"/>
    <col min="14" max="14" width="6.00390625" style="33" hidden="1" customWidth="1"/>
    <col min="15" max="17" width="6.75390625" style="33" bestFit="1" customWidth="1"/>
    <col min="18" max="18" width="6.75390625" style="33" customWidth="1"/>
    <col min="19" max="28" width="6.75390625" style="33" bestFit="1" customWidth="1"/>
    <col min="29" max="29" width="12.25390625" style="33" bestFit="1" customWidth="1"/>
    <col min="30" max="30" width="9.00390625" style="33" customWidth="1"/>
    <col min="31" max="31" width="6.00390625" style="33" customWidth="1"/>
    <col min="32" max="16384" width="9.00390625" style="33" customWidth="1"/>
  </cols>
  <sheetData>
    <row r="1" spans="1:32" s="93" customFormat="1" ht="15.75" customHeight="1">
      <c r="A1" s="126" t="s">
        <v>13</v>
      </c>
      <c r="B1" s="92"/>
      <c r="D1" s="94"/>
      <c r="E1" s="93" t="s">
        <v>109</v>
      </c>
      <c r="F1" s="103"/>
      <c r="G1" s="103"/>
      <c r="H1" s="103"/>
      <c r="I1" s="103"/>
      <c r="N1" s="95"/>
      <c r="O1" s="92"/>
      <c r="P1" s="92"/>
      <c r="Q1" s="92"/>
      <c r="R1" s="126" t="s">
        <v>99</v>
      </c>
      <c r="S1" s="92"/>
      <c r="T1" s="92"/>
      <c r="U1" s="92"/>
      <c r="V1" s="92"/>
      <c r="W1" s="92"/>
      <c r="X1" s="92"/>
      <c r="Y1" s="92"/>
      <c r="AA1" s="92"/>
      <c r="AB1" s="92"/>
      <c r="AC1" s="91"/>
      <c r="AE1" s="85"/>
      <c r="AF1" s="85"/>
    </row>
    <row r="2" spans="1:32" s="23" customFormat="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2"/>
      <c r="AC2" s="96" t="s">
        <v>43</v>
      </c>
      <c r="AE2" s="25"/>
      <c r="AF2" s="25"/>
    </row>
    <row r="3" spans="1:30" s="90" customFormat="1" ht="13.5" customHeight="1">
      <c r="A3" s="410" t="s">
        <v>0</v>
      </c>
      <c r="B3" s="414" t="s">
        <v>104</v>
      </c>
      <c r="C3" s="415"/>
      <c r="D3" s="415"/>
      <c r="E3" s="415"/>
      <c r="F3" s="415"/>
      <c r="G3" s="415"/>
      <c r="H3" s="416"/>
      <c r="I3" s="413" t="s">
        <v>105</v>
      </c>
      <c r="J3" s="413"/>
      <c r="K3" s="413"/>
      <c r="L3" s="413"/>
      <c r="M3" s="86" t="s">
        <v>102</v>
      </c>
      <c r="N3" s="87" t="s">
        <v>68</v>
      </c>
      <c r="O3" s="88" t="s">
        <v>57</v>
      </c>
      <c r="P3" s="413" t="s">
        <v>106</v>
      </c>
      <c r="Q3" s="413"/>
      <c r="R3" s="88" t="s">
        <v>32</v>
      </c>
      <c r="S3" s="413" t="s">
        <v>107</v>
      </c>
      <c r="T3" s="413"/>
      <c r="U3" s="88" t="s">
        <v>14</v>
      </c>
      <c r="V3" s="414" t="s">
        <v>108</v>
      </c>
      <c r="W3" s="416"/>
      <c r="X3" s="88" t="s">
        <v>15</v>
      </c>
      <c r="Y3" s="414" t="s">
        <v>34</v>
      </c>
      <c r="Z3" s="415"/>
      <c r="AA3" s="414" t="s">
        <v>33</v>
      </c>
      <c r="AB3" s="416"/>
      <c r="AC3" s="410" t="s">
        <v>0</v>
      </c>
      <c r="AD3" s="89"/>
    </row>
    <row r="4" spans="1:30" s="90" customFormat="1" ht="13.5" customHeight="1">
      <c r="A4" s="411"/>
      <c r="B4" s="410" t="s">
        <v>67</v>
      </c>
      <c r="C4" s="414" t="s">
        <v>16</v>
      </c>
      <c r="D4" s="415"/>
      <c r="E4" s="415"/>
      <c r="F4" s="415"/>
      <c r="G4" s="416"/>
      <c r="H4" s="88" t="s">
        <v>3</v>
      </c>
      <c r="I4" s="413" t="s">
        <v>17</v>
      </c>
      <c r="J4" s="413"/>
      <c r="K4" s="413"/>
      <c r="L4" s="88" t="s">
        <v>3</v>
      </c>
      <c r="M4" s="86" t="s">
        <v>103</v>
      </c>
      <c r="N4" s="87" t="s">
        <v>69</v>
      </c>
      <c r="O4" s="88" t="s">
        <v>35</v>
      </c>
      <c r="P4" s="88" t="s">
        <v>35</v>
      </c>
      <c r="Q4" s="88" t="s">
        <v>3</v>
      </c>
      <c r="R4" s="88" t="s">
        <v>35</v>
      </c>
      <c r="S4" s="88" t="s">
        <v>35</v>
      </c>
      <c r="T4" s="88" t="s">
        <v>3</v>
      </c>
      <c r="U4" s="88" t="s">
        <v>3</v>
      </c>
      <c r="V4" s="88" t="s">
        <v>35</v>
      </c>
      <c r="W4" s="88" t="s">
        <v>3</v>
      </c>
      <c r="X4" s="88" t="s">
        <v>35</v>
      </c>
      <c r="Y4" s="88" t="s">
        <v>35</v>
      </c>
      <c r="Z4" s="86" t="s">
        <v>3</v>
      </c>
      <c r="AA4" s="414" t="s">
        <v>26</v>
      </c>
      <c r="AB4" s="416"/>
      <c r="AC4" s="411"/>
      <c r="AD4" s="89"/>
    </row>
    <row r="5" spans="1:30" s="90" customFormat="1" ht="13.5" customHeight="1">
      <c r="A5" s="411"/>
      <c r="B5" s="411"/>
      <c r="C5" s="413" t="s">
        <v>36</v>
      </c>
      <c r="D5" s="413"/>
      <c r="E5" s="413"/>
      <c r="F5" s="413"/>
      <c r="G5" s="88" t="s">
        <v>37</v>
      </c>
      <c r="H5" s="88" t="s">
        <v>38</v>
      </c>
      <c r="I5" s="413" t="s">
        <v>39</v>
      </c>
      <c r="J5" s="413"/>
      <c r="K5" s="413"/>
      <c r="L5" s="88" t="s">
        <v>38</v>
      </c>
      <c r="M5" s="88" t="s">
        <v>38</v>
      </c>
      <c r="N5" s="88" t="s">
        <v>37</v>
      </c>
      <c r="O5" s="88" t="s">
        <v>38</v>
      </c>
      <c r="P5" s="88" t="s">
        <v>38</v>
      </c>
      <c r="Q5" s="87" t="s">
        <v>38</v>
      </c>
      <c r="R5" s="88" t="s">
        <v>38</v>
      </c>
      <c r="S5" s="88" t="s">
        <v>38</v>
      </c>
      <c r="T5" s="87" t="s">
        <v>38</v>
      </c>
      <c r="U5" s="88" t="s">
        <v>38</v>
      </c>
      <c r="V5" s="88" t="s">
        <v>38</v>
      </c>
      <c r="W5" s="87" t="s">
        <v>38</v>
      </c>
      <c r="X5" s="88" t="s">
        <v>38</v>
      </c>
      <c r="Y5" s="88" t="s">
        <v>38</v>
      </c>
      <c r="Z5" s="87" t="s">
        <v>38</v>
      </c>
      <c r="AA5" s="414" t="s">
        <v>38</v>
      </c>
      <c r="AB5" s="416"/>
      <c r="AC5" s="411"/>
      <c r="AD5" s="89"/>
    </row>
    <row r="6" spans="1:30" s="90" customFormat="1" ht="13.5" customHeight="1">
      <c r="A6" s="412"/>
      <c r="B6" s="412"/>
      <c r="C6" s="88" t="s">
        <v>40</v>
      </c>
      <c r="D6" s="88" t="s">
        <v>41</v>
      </c>
      <c r="E6" s="88" t="s">
        <v>18</v>
      </c>
      <c r="F6" s="88" t="s">
        <v>7</v>
      </c>
      <c r="G6" s="88" t="s">
        <v>18</v>
      </c>
      <c r="H6" s="88" t="s">
        <v>41</v>
      </c>
      <c r="I6" s="88" t="s">
        <v>40</v>
      </c>
      <c r="J6" s="88" t="s">
        <v>41</v>
      </c>
      <c r="K6" s="88" t="s">
        <v>7</v>
      </c>
      <c r="L6" s="88" t="s">
        <v>41</v>
      </c>
      <c r="M6" s="88" t="s">
        <v>41</v>
      </c>
      <c r="N6" s="88" t="s">
        <v>18</v>
      </c>
      <c r="O6" s="88" t="s">
        <v>41</v>
      </c>
      <c r="P6" s="88" t="s">
        <v>41</v>
      </c>
      <c r="Q6" s="87" t="s">
        <v>41</v>
      </c>
      <c r="R6" s="88" t="s">
        <v>41</v>
      </c>
      <c r="S6" s="88" t="s">
        <v>41</v>
      </c>
      <c r="T6" s="87" t="s">
        <v>41</v>
      </c>
      <c r="U6" s="88" t="s">
        <v>41</v>
      </c>
      <c r="V6" s="88" t="s">
        <v>41</v>
      </c>
      <c r="W6" s="87" t="s">
        <v>41</v>
      </c>
      <c r="X6" s="88" t="s">
        <v>41</v>
      </c>
      <c r="Y6" s="88" t="s">
        <v>41</v>
      </c>
      <c r="Z6" s="87" t="s">
        <v>41</v>
      </c>
      <c r="AA6" s="88" t="s">
        <v>41</v>
      </c>
      <c r="AB6" s="88" t="s">
        <v>18</v>
      </c>
      <c r="AC6" s="412"/>
      <c r="AD6" s="89"/>
    </row>
    <row r="7" spans="1:30" s="25" customFormat="1" ht="9" customHeight="1">
      <c r="A7" s="39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40"/>
      <c r="AC7" s="50"/>
      <c r="AD7" s="24"/>
    </row>
    <row r="8" spans="1:29" s="25" customFormat="1" ht="14.25" customHeight="1" hidden="1">
      <c r="A8" s="48" t="s">
        <v>71</v>
      </c>
      <c r="B8" s="28">
        <v>49</v>
      </c>
      <c r="C8" s="27">
        <v>37</v>
      </c>
      <c r="D8" s="27">
        <v>33</v>
      </c>
      <c r="E8" s="27">
        <v>2</v>
      </c>
      <c r="F8" s="27">
        <v>2</v>
      </c>
      <c r="G8" s="27">
        <v>0</v>
      </c>
      <c r="H8" s="27">
        <v>12</v>
      </c>
      <c r="I8" s="27">
        <v>10</v>
      </c>
      <c r="J8" s="27">
        <v>8</v>
      </c>
      <c r="K8" s="27">
        <v>2</v>
      </c>
      <c r="L8" s="27">
        <v>7</v>
      </c>
      <c r="M8" s="27">
        <v>3</v>
      </c>
      <c r="N8" s="27">
        <v>0</v>
      </c>
      <c r="O8" s="27">
        <v>5</v>
      </c>
      <c r="P8" s="27">
        <v>4</v>
      </c>
      <c r="Q8" s="27">
        <v>2</v>
      </c>
      <c r="R8" s="27">
        <v>1</v>
      </c>
      <c r="S8" s="27">
        <v>3</v>
      </c>
      <c r="T8" s="27">
        <v>2</v>
      </c>
      <c r="U8" s="27">
        <v>1</v>
      </c>
      <c r="V8" s="27">
        <v>2</v>
      </c>
      <c r="W8" s="27">
        <v>0</v>
      </c>
      <c r="X8" s="27">
        <v>1</v>
      </c>
      <c r="Y8" s="27">
        <v>3</v>
      </c>
      <c r="Z8" s="27">
        <v>0</v>
      </c>
      <c r="AA8" s="27">
        <v>3</v>
      </c>
      <c r="AB8" s="40">
        <v>2</v>
      </c>
      <c r="AC8" s="49" t="s">
        <v>71</v>
      </c>
    </row>
    <row r="9" spans="1:29" s="25" customFormat="1" ht="14.25" customHeight="1" hidden="1">
      <c r="A9" s="105" t="s">
        <v>72</v>
      </c>
      <c r="B9" s="28">
        <v>50</v>
      </c>
      <c r="C9" s="27">
        <v>37</v>
      </c>
      <c r="D9" s="27">
        <v>33</v>
      </c>
      <c r="E9" s="27">
        <v>2</v>
      </c>
      <c r="F9" s="27">
        <v>2</v>
      </c>
      <c r="G9" s="27">
        <v>0</v>
      </c>
      <c r="H9" s="27">
        <v>13</v>
      </c>
      <c r="I9" s="27">
        <v>10</v>
      </c>
      <c r="J9" s="27">
        <v>8</v>
      </c>
      <c r="K9" s="27">
        <v>2</v>
      </c>
      <c r="L9" s="27">
        <v>7</v>
      </c>
      <c r="M9" s="27">
        <v>3</v>
      </c>
      <c r="N9" s="27">
        <v>0</v>
      </c>
      <c r="O9" s="27">
        <v>5</v>
      </c>
      <c r="P9" s="27">
        <v>4</v>
      </c>
      <c r="Q9" s="27">
        <v>2</v>
      </c>
      <c r="R9" s="27">
        <v>1</v>
      </c>
      <c r="S9" s="27">
        <v>3</v>
      </c>
      <c r="T9" s="27">
        <v>2</v>
      </c>
      <c r="U9" s="27">
        <v>1</v>
      </c>
      <c r="V9" s="27">
        <v>2</v>
      </c>
      <c r="W9" s="27">
        <v>1</v>
      </c>
      <c r="X9" s="27">
        <v>1</v>
      </c>
      <c r="Y9" s="27">
        <v>3</v>
      </c>
      <c r="Z9" s="27">
        <v>0</v>
      </c>
      <c r="AA9" s="27">
        <v>3</v>
      </c>
      <c r="AB9" s="40">
        <v>2</v>
      </c>
      <c r="AC9" s="107" t="s">
        <v>72</v>
      </c>
    </row>
    <row r="10" spans="1:29" s="25" customFormat="1" ht="14.25" customHeight="1" hidden="1">
      <c r="A10" s="105" t="s">
        <v>86</v>
      </c>
      <c r="B10" s="28">
        <v>50</v>
      </c>
      <c r="C10" s="27">
        <v>37</v>
      </c>
      <c r="D10" s="27">
        <v>33</v>
      </c>
      <c r="E10" s="27">
        <v>2</v>
      </c>
      <c r="F10" s="27">
        <v>2</v>
      </c>
      <c r="G10" s="27">
        <v>0</v>
      </c>
      <c r="H10" s="27">
        <v>13</v>
      </c>
      <c r="I10" s="27">
        <v>10</v>
      </c>
      <c r="J10" s="27">
        <v>8</v>
      </c>
      <c r="K10" s="27">
        <v>2</v>
      </c>
      <c r="L10" s="27">
        <v>7</v>
      </c>
      <c r="M10" s="27">
        <v>3</v>
      </c>
      <c r="N10" s="27">
        <v>0</v>
      </c>
      <c r="O10" s="27">
        <v>5</v>
      </c>
      <c r="P10" s="27">
        <v>4</v>
      </c>
      <c r="Q10" s="27">
        <v>2</v>
      </c>
      <c r="R10" s="27">
        <v>1</v>
      </c>
      <c r="S10" s="27">
        <v>3</v>
      </c>
      <c r="T10" s="27">
        <v>2</v>
      </c>
      <c r="U10" s="27">
        <v>1</v>
      </c>
      <c r="V10" s="27">
        <v>2</v>
      </c>
      <c r="W10" s="27">
        <v>1</v>
      </c>
      <c r="X10" s="27">
        <v>1</v>
      </c>
      <c r="Y10" s="27">
        <v>3</v>
      </c>
      <c r="Z10" s="27">
        <v>0</v>
      </c>
      <c r="AA10" s="27">
        <v>3</v>
      </c>
      <c r="AB10" s="40">
        <v>2</v>
      </c>
      <c r="AC10" s="107" t="s">
        <v>86</v>
      </c>
    </row>
    <row r="11" spans="1:29" s="25" customFormat="1" ht="14.25" customHeight="1" hidden="1">
      <c r="A11" s="105" t="s">
        <v>84</v>
      </c>
      <c r="B11" s="28">
        <v>47</v>
      </c>
      <c r="C11" s="27">
        <v>35</v>
      </c>
      <c r="D11" s="27">
        <v>31</v>
      </c>
      <c r="E11" s="27">
        <v>2</v>
      </c>
      <c r="F11" s="27">
        <v>2</v>
      </c>
      <c r="G11" s="27">
        <v>0</v>
      </c>
      <c r="H11" s="27">
        <v>12</v>
      </c>
      <c r="I11" s="27">
        <v>10</v>
      </c>
      <c r="J11" s="27">
        <v>8</v>
      </c>
      <c r="K11" s="27">
        <v>2</v>
      </c>
      <c r="L11" s="27">
        <v>7</v>
      </c>
      <c r="M11" s="27">
        <v>3</v>
      </c>
      <c r="N11" s="27">
        <v>0</v>
      </c>
      <c r="O11" s="27">
        <v>5</v>
      </c>
      <c r="P11" s="27">
        <v>3</v>
      </c>
      <c r="Q11" s="27">
        <v>2</v>
      </c>
      <c r="R11" s="27">
        <v>1</v>
      </c>
      <c r="S11" s="27">
        <v>3</v>
      </c>
      <c r="T11" s="27">
        <v>2</v>
      </c>
      <c r="U11" s="27">
        <v>1</v>
      </c>
      <c r="V11" s="27">
        <v>2</v>
      </c>
      <c r="W11" s="27">
        <v>0</v>
      </c>
      <c r="X11" s="27">
        <v>1</v>
      </c>
      <c r="Y11" s="27">
        <v>2</v>
      </c>
      <c r="Z11" s="27">
        <v>0</v>
      </c>
      <c r="AA11" s="27">
        <v>3</v>
      </c>
      <c r="AB11" s="40">
        <v>2</v>
      </c>
      <c r="AC11" s="107" t="s">
        <v>84</v>
      </c>
    </row>
    <row r="12" spans="1:29" s="25" customFormat="1" ht="14.25" customHeight="1">
      <c r="A12" s="105" t="s">
        <v>92</v>
      </c>
      <c r="B12" s="28">
        <v>49</v>
      </c>
      <c r="C12" s="27">
        <v>35</v>
      </c>
      <c r="D12" s="27">
        <v>31</v>
      </c>
      <c r="E12" s="27">
        <v>2</v>
      </c>
      <c r="F12" s="27">
        <v>2</v>
      </c>
      <c r="G12" s="27">
        <v>0</v>
      </c>
      <c r="H12" s="27">
        <v>14</v>
      </c>
      <c r="I12" s="27">
        <v>10</v>
      </c>
      <c r="J12" s="27">
        <v>8</v>
      </c>
      <c r="K12" s="27">
        <v>2</v>
      </c>
      <c r="L12" s="27">
        <v>8</v>
      </c>
      <c r="M12" s="27">
        <v>3</v>
      </c>
      <c r="N12" s="27">
        <v>0</v>
      </c>
      <c r="O12" s="27">
        <v>5</v>
      </c>
      <c r="P12" s="27">
        <v>3</v>
      </c>
      <c r="Q12" s="27">
        <v>2</v>
      </c>
      <c r="R12" s="27">
        <v>1</v>
      </c>
      <c r="S12" s="27">
        <v>3</v>
      </c>
      <c r="T12" s="27">
        <v>2</v>
      </c>
      <c r="U12" s="27">
        <v>1</v>
      </c>
      <c r="V12" s="27">
        <v>2</v>
      </c>
      <c r="W12" s="27">
        <v>1</v>
      </c>
      <c r="X12" s="27">
        <v>1</v>
      </c>
      <c r="Y12" s="27">
        <v>2</v>
      </c>
      <c r="Z12" s="27">
        <v>0</v>
      </c>
      <c r="AA12" s="27">
        <v>3</v>
      </c>
      <c r="AB12" s="40">
        <v>2</v>
      </c>
      <c r="AC12" s="107" t="s">
        <v>92</v>
      </c>
    </row>
    <row r="13" spans="1:32" s="29" customFormat="1" ht="14.25" customHeight="1">
      <c r="A13" s="105" t="s">
        <v>85</v>
      </c>
      <c r="B13" s="28">
        <v>49</v>
      </c>
      <c r="C13" s="27">
        <v>35</v>
      </c>
      <c r="D13" s="84">
        <v>31</v>
      </c>
      <c r="E13" s="84">
        <v>2</v>
      </c>
      <c r="F13" s="84">
        <v>2</v>
      </c>
      <c r="G13" s="27">
        <v>0</v>
      </c>
      <c r="H13" s="27">
        <v>14</v>
      </c>
      <c r="I13" s="27">
        <v>10</v>
      </c>
      <c r="J13" s="27">
        <v>8</v>
      </c>
      <c r="K13" s="27">
        <v>2</v>
      </c>
      <c r="L13" s="27">
        <v>8</v>
      </c>
      <c r="M13" s="27">
        <v>3</v>
      </c>
      <c r="N13" s="27">
        <v>0</v>
      </c>
      <c r="O13" s="27">
        <v>5</v>
      </c>
      <c r="P13" s="27">
        <v>3</v>
      </c>
      <c r="Q13" s="27">
        <v>2</v>
      </c>
      <c r="R13" s="27">
        <v>1</v>
      </c>
      <c r="S13" s="27">
        <v>3</v>
      </c>
      <c r="T13" s="27">
        <v>2</v>
      </c>
      <c r="U13" s="27">
        <v>1</v>
      </c>
      <c r="V13" s="27">
        <v>2</v>
      </c>
      <c r="W13" s="27">
        <v>1</v>
      </c>
      <c r="X13" s="27">
        <v>1</v>
      </c>
      <c r="Y13" s="27">
        <v>2</v>
      </c>
      <c r="Z13" s="27">
        <v>0</v>
      </c>
      <c r="AA13" s="27">
        <v>3</v>
      </c>
      <c r="AB13" s="40">
        <v>2</v>
      </c>
      <c r="AC13" s="107" t="s">
        <v>85</v>
      </c>
      <c r="AE13" s="25"/>
      <c r="AF13" s="25"/>
    </row>
    <row r="14" spans="1:32" s="29" customFormat="1" ht="14.25" customHeight="1">
      <c r="A14" s="105" t="s">
        <v>87</v>
      </c>
      <c r="B14" s="28">
        <v>48</v>
      </c>
      <c r="C14" s="27">
        <v>35</v>
      </c>
      <c r="D14" s="84">
        <v>31</v>
      </c>
      <c r="E14" s="84">
        <v>2</v>
      </c>
      <c r="F14" s="84">
        <v>2</v>
      </c>
      <c r="G14" s="27">
        <v>0</v>
      </c>
      <c r="H14" s="27">
        <v>13</v>
      </c>
      <c r="I14" s="27">
        <v>10</v>
      </c>
      <c r="J14" s="27">
        <v>8</v>
      </c>
      <c r="K14" s="27">
        <v>2</v>
      </c>
      <c r="L14" s="27">
        <v>8</v>
      </c>
      <c r="M14" s="27">
        <v>3</v>
      </c>
      <c r="N14" s="27">
        <v>0</v>
      </c>
      <c r="O14" s="27">
        <v>5</v>
      </c>
      <c r="P14" s="27">
        <v>3</v>
      </c>
      <c r="Q14" s="27">
        <v>2</v>
      </c>
      <c r="R14" s="27">
        <v>1</v>
      </c>
      <c r="S14" s="27">
        <v>3</v>
      </c>
      <c r="T14" s="27">
        <v>2</v>
      </c>
      <c r="U14" s="27">
        <v>1</v>
      </c>
      <c r="V14" s="27">
        <v>2</v>
      </c>
      <c r="W14" s="27">
        <v>0</v>
      </c>
      <c r="X14" s="27">
        <v>1</v>
      </c>
      <c r="Y14" s="27">
        <v>2</v>
      </c>
      <c r="Z14" s="27">
        <v>0</v>
      </c>
      <c r="AA14" s="27">
        <v>3</v>
      </c>
      <c r="AB14" s="40">
        <v>2</v>
      </c>
      <c r="AC14" s="107" t="s">
        <v>87</v>
      </c>
      <c r="AE14" s="25"/>
      <c r="AF14" s="25"/>
    </row>
    <row r="15" spans="1:32" s="29" customFormat="1" ht="14.25" customHeight="1">
      <c r="A15" s="105" t="s">
        <v>88</v>
      </c>
      <c r="B15" s="28">
        <v>48</v>
      </c>
      <c r="C15" s="27">
        <v>35</v>
      </c>
      <c r="D15" s="84">
        <v>31</v>
      </c>
      <c r="E15" s="84">
        <v>2</v>
      </c>
      <c r="F15" s="84">
        <v>2</v>
      </c>
      <c r="G15" s="27">
        <v>0</v>
      </c>
      <c r="H15" s="27">
        <v>13</v>
      </c>
      <c r="I15" s="27">
        <v>10</v>
      </c>
      <c r="J15" s="27">
        <v>8</v>
      </c>
      <c r="K15" s="27">
        <v>2</v>
      </c>
      <c r="L15" s="27">
        <v>8</v>
      </c>
      <c r="M15" s="27">
        <v>3</v>
      </c>
      <c r="N15" s="27">
        <v>0</v>
      </c>
      <c r="O15" s="27">
        <v>5</v>
      </c>
      <c r="P15" s="27">
        <v>3</v>
      </c>
      <c r="Q15" s="27">
        <v>2</v>
      </c>
      <c r="R15" s="27">
        <v>1</v>
      </c>
      <c r="S15" s="27">
        <v>3</v>
      </c>
      <c r="T15" s="27">
        <v>2</v>
      </c>
      <c r="U15" s="27">
        <v>1</v>
      </c>
      <c r="V15" s="27">
        <v>2</v>
      </c>
      <c r="W15" s="27">
        <v>0</v>
      </c>
      <c r="X15" s="27">
        <v>1</v>
      </c>
      <c r="Y15" s="27">
        <v>2</v>
      </c>
      <c r="Z15" s="27">
        <v>0</v>
      </c>
      <c r="AA15" s="27">
        <v>3</v>
      </c>
      <c r="AB15" s="40">
        <v>2</v>
      </c>
      <c r="AC15" s="107" t="s">
        <v>88</v>
      </c>
      <c r="AE15" s="25"/>
      <c r="AF15" s="25"/>
    </row>
    <row r="16" spans="1:32" s="56" customFormat="1" ht="14.25" customHeight="1">
      <c r="A16" s="134" t="s">
        <v>100</v>
      </c>
      <c r="B16" s="131">
        <v>46</v>
      </c>
      <c r="C16" s="132">
        <v>34</v>
      </c>
      <c r="D16" s="130">
        <v>30</v>
      </c>
      <c r="E16" s="130">
        <v>2</v>
      </c>
      <c r="F16" s="130">
        <v>2</v>
      </c>
      <c r="G16" s="132">
        <v>0</v>
      </c>
      <c r="H16" s="132">
        <v>12</v>
      </c>
      <c r="I16" s="132">
        <v>10</v>
      </c>
      <c r="J16" s="132">
        <v>8</v>
      </c>
      <c r="K16" s="132">
        <v>2</v>
      </c>
      <c r="L16" s="132">
        <v>8</v>
      </c>
      <c r="M16" s="132">
        <v>3</v>
      </c>
      <c r="N16" s="132">
        <v>0</v>
      </c>
      <c r="O16" s="132">
        <v>5</v>
      </c>
      <c r="P16" s="132">
        <v>3</v>
      </c>
      <c r="Q16" s="132">
        <v>1</v>
      </c>
      <c r="R16" s="132">
        <v>1</v>
      </c>
      <c r="S16" s="132">
        <v>3</v>
      </c>
      <c r="T16" s="132">
        <v>2</v>
      </c>
      <c r="U16" s="132">
        <v>1</v>
      </c>
      <c r="V16" s="132">
        <v>1</v>
      </c>
      <c r="W16" s="132">
        <v>0</v>
      </c>
      <c r="X16" s="132">
        <v>1</v>
      </c>
      <c r="Y16" s="132">
        <v>2</v>
      </c>
      <c r="Z16" s="132">
        <v>0</v>
      </c>
      <c r="AA16" s="132">
        <v>3</v>
      </c>
      <c r="AB16" s="133">
        <v>2</v>
      </c>
      <c r="AC16" s="135" t="s">
        <v>101</v>
      </c>
      <c r="AE16" s="57"/>
      <c r="AF16" s="57"/>
    </row>
    <row r="17" spans="1:29" s="25" customFormat="1" ht="9" customHeight="1">
      <c r="A17" s="4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42"/>
      <c r="AC17" s="136"/>
    </row>
    <row r="18" spans="31:32" ht="13.5">
      <c r="AE18" s="25"/>
      <c r="AF18" s="25"/>
    </row>
    <row r="19" spans="31:32" ht="13.5">
      <c r="AE19" s="25"/>
      <c r="AF19" s="25"/>
    </row>
    <row r="20" spans="31:32" ht="13.5">
      <c r="AE20" s="25"/>
      <c r="AF20" s="25"/>
    </row>
    <row r="22" spans="4:10" ht="13.5">
      <c r="D22" s="33" t="s">
        <v>110</v>
      </c>
      <c r="H22" s="58" t="s">
        <v>81</v>
      </c>
      <c r="I22" s="58"/>
      <c r="J22" s="58"/>
    </row>
  </sheetData>
  <sheetProtection/>
  <mergeCells count="16">
    <mergeCell ref="AC3:AC6"/>
    <mergeCell ref="S3:T3"/>
    <mergeCell ref="I3:L3"/>
    <mergeCell ref="Y3:Z3"/>
    <mergeCell ref="V3:W3"/>
    <mergeCell ref="AA5:AB5"/>
    <mergeCell ref="A3:A6"/>
    <mergeCell ref="C5:F5"/>
    <mergeCell ref="I5:K5"/>
    <mergeCell ref="I4:K4"/>
    <mergeCell ref="C4:G4"/>
    <mergeCell ref="AA3:AB3"/>
    <mergeCell ref="AA4:AB4"/>
    <mergeCell ref="B3:H3"/>
    <mergeCell ref="B4:B6"/>
    <mergeCell ref="P3:Q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3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SheetLayoutView="100" zoomScalePageLayoutView="0" workbookViewId="0" topLeftCell="D1">
      <selection activeCell="J1" sqref="J1:S17"/>
    </sheetView>
  </sheetViews>
  <sheetFormatPr defaultColWidth="9.00390625" defaultRowHeight="13.5"/>
  <cols>
    <col min="1" max="1" width="14.25390625" style="33" customWidth="1"/>
    <col min="2" max="3" width="9.375" style="33" bestFit="1" customWidth="1"/>
    <col min="4" max="18" width="8.625" style="33" customWidth="1"/>
    <col min="19" max="19" width="11.125" style="33" bestFit="1" customWidth="1"/>
    <col min="20" max="16384" width="9.00390625" style="33" customWidth="1"/>
  </cols>
  <sheetData>
    <row r="1" spans="1:19" s="93" customFormat="1" ht="15.75" customHeight="1">
      <c r="A1" s="126" t="s">
        <v>27</v>
      </c>
      <c r="B1" s="419" t="s">
        <v>111</v>
      </c>
      <c r="C1" s="419"/>
      <c r="D1" s="419"/>
      <c r="E1" s="419"/>
      <c r="F1" s="419"/>
      <c r="G1" s="419"/>
      <c r="H1" s="419"/>
      <c r="I1" s="419"/>
      <c r="J1" s="95"/>
      <c r="K1" s="92"/>
      <c r="M1" s="127" t="s">
        <v>112</v>
      </c>
      <c r="N1" s="92"/>
      <c r="O1" s="92"/>
      <c r="P1" s="92"/>
      <c r="Q1" s="92"/>
      <c r="R1" s="92"/>
      <c r="S1" s="92"/>
    </row>
    <row r="2" spans="1:19" s="25" customFormat="1" ht="12.75">
      <c r="A2" s="30"/>
      <c r="I2" s="30"/>
      <c r="J2" s="30"/>
      <c r="K2" s="30"/>
      <c r="L2" s="30"/>
      <c r="M2" s="30"/>
      <c r="N2" s="30"/>
      <c r="O2" s="30"/>
      <c r="P2" s="30"/>
      <c r="S2" s="22" t="s">
        <v>42</v>
      </c>
    </row>
    <row r="3" spans="1:19" s="90" customFormat="1" ht="13.5" customHeight="1">
      <c r="A3" s="410" t="s">
        <v>58</v>
      </c>
      <c r="B3" s="410" t="s">
        <v>59</v>
      </c>
      <c r="C3" s="413" t="s">
        <v>60</v>
      </c>
      <c r="D3" s="413"/>
      <c r="E3" s="413"/>
      <c r="F3" s="413"/>
      <c r="G3" s="413"/>
      <c r="H3" s="413"/>
      <c r="I3" s="97"/>
      <c r="J3" s="415" t="s">
        <v>61</v>
      </c>
      <c r="K3" s="415"/>
      <c r="L3" s="415"/>
      <c r="M3" s="415"/>
      <c r="N3" s="415"/>
      <c r="O3" s="415"/>
      <c r="P3" s="97"/>
      <c r="Q3" s="413" t="s">
        <v>19</v>
      </c>
      <c r="R3" s="413"/>
      <c r="S3" s="410" t="s">
        <v>20</v>
      </c>
    </row>
    <row r="4" spans="1:19" s="90" customFormat="1" ht="13.5" customHeight="1">
      <c r="A4" s="411"/>
      <c r="B4" s="411"/>
      <c r="C4" s="420" t="s">
        <v>65</v>
      </c>
      <c r="D4" s="421"/>
      <c r="E4" s="422"/>
      <c r="F4" s="420" t="s">
        <v>62</v>
      </c>
      <c r="G4" s="421"/>
      <c r="H4" s="422"/>
      <c r="I4" s="98"/>
      <c r="J4" s="417" t="s">
        <v>83</v>
      </c>
      <c r="K4" s="417"/>
      <c r="L4" s="418"/>
      <c r="M4" s="413" t="s">
        <v>63</v>
      </c>
      <c r="N4" s="413"/>
      <c r="O4" s="413"/>
      <c r="P4" s="413"/>
      <c r="Q4" s="413" t="s">
        <v>26</v>
      </c>
      <c r="R4" s="413"/>
      <c r="S4" s="411"/>
    </row>
    <row r="5" spans="1:19" s="90" customFormat="1" ht="13.5" customHeight="1">
      <c r="A5" s="411"/>
      <c r="B5" s="411"/>
      <c r="C5" s="423"/>
      <c r="D5" s="424"/>
      <c r="E5" s="425"/>
      <c r="F5" s="423"/>
      <c r="G5" s="424"/>
      <c r="H5" s="425"/>
      <c r="I5" s="99" t="s">
        <v>28</v>
      </c>
      <c r="J5" s="89" t="s">
        <v>29</v>
      </c>
      <c r="K5" s="413" t="s">
        <v>64</v>
      </c>
      <c r="L5" s="413"/>
      <c r="M5" s="413" t="s">
        <v>21</v>
      </c>
      <c r="N5" s="413"/>
      <c r="O5" s="413" t="s">
        <v>64</v>
      </c>
      <c r="P5" s="413"/>
      <c r="Q5" s="413" t="s">
        <v>21</v>
      </c>
      <c r="R5" s="413"/>
      <c r="S5" s="411"/>
    </row>
    <row r="6" spans="1:20" s="90" customFormat="1" ht="13.5" customHeight="1">
      <c r="A6" s="412"/>
      <c r="B6" s="412"/>
      <c r="C6" s="88" t="s">
        <v>22</v>
      </c>
      <c r="D6" s="88" t="s">
        <v>23</v>
      </c>
      <c r="E6" s="88" t="s">
        <v>24</v>
      </c>
      <c r="F6" s="88" t="s">
        <v>22</v>
      </c>
      <c r="G6" s="88" t="s">
        <v>23</v>
      </c>
      <c r="H6" s="88" t="s">
        <v>24</v>
      </c>
      <c r="I6" s="88" t="s">
        <v>23</v>
      </c>
      <c r="J6" s="88" t="s">
        <v>24</v>
      </c>
      <c r="K6" s="88" t="s">
        <v>23</v>
      </c>
      <c r="L6" s="88" t="s">
        <v>24</v>
      </c>
      <c r="M6" s="88" t="s">
        <v>23</v>
      </c>
      <c r="N6" s="88" t="s">
        <v>24</v>
      </c>
      <c r="O6" s="88" t="s">
        <v>23</v>
      </c>
      <c r="P6" s="88" t="s">
        <v>24</v>
      </c>
      <c r="Q6" s="88" t="s">
        <v>23</v>
      </c>
      <c r="R6" s="88" t="s">
        <v>24</v>
      </c>
      <c r="S6" s="412"/>
      <c r="T6" s="89"/>
    </row>
    <row r="7" spans="1:20" s="25" customFormat="1" ht="9" customHeight="1">
      <c r="A7" s="34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7"/>
      <c r="T7" s="24"/>
    </row>
    <row r="8" spans="1:19" s="25" customFormat="1" ht="14.25" customHeight="1" hidden="1">
      <c r="A8" s="48" t="s">
        <v>71</v>
      </c>
      <c r="B8" s="100">
        <v>17172</v>
      </c>
      <c r="C8" s="101">
        <v>16995</v>
      </c>
      <c r="D8" s="101">
        <v>8423</v>
      </c>
      <c r="E8" s="101">
        <v>8572</v>
      </c>
      <c r="F8" s="101">
        <v>177</v>
      </c>
      <c r="G8" s="101">
        <v>80</v>
      </c>
      <c r="H8" s="101">
        <v>97</v>
      </c>
      <c r="I8" s="101">
        <v>6578</v>
      </c>
      <c r="J8" s="101">
        <v>6623</v>
      </c>
      <c r="K8" s="101">
        <v>75</v>
      </c>
      <c r="L8" s="101">
        <v>45</v>
      </c>
      <c r="M8" s="101">
        <v>1596</v>
      </c>
      <c r="N8" s="101">
        <v>1686</v>
      </c>
      <c r="O8" s="101">
        <v>5</v>
      </c>
      <c r="P8" s="101">
        <v>52</v>
      </c>
      <c r="Q8" s="101">
        <v>249</v>
      </c>
      <c r="R8" s="101">
        <v>263</v>
      </c>
      <c r="S8" s="49" t="s">
        <v>71</v>
      </c>
    </row>
    <row r="9" spans="1:19" s="25" customFormat="1" ht="14.25" customHeight="1" hidden="1">
      <c r="A9" s="105" t="s">
        <v>72</v>
      </c>
      <c r="B9" s="100">
        <v>16649</v>
      </c>
      <c r="C9" s="101">
        <v>16460</v>
      </c>
      <c r="D9" s="101">
        <v>8123</v>
      </c>
      <c r="E9" s="101">
        <v>8337</v>
      </c>
      <c r="F9" s="101">
        <v>189</v>
      </c>
      <c r="G9" s="101">
        <v>83</v>
      </c>
      <c r="H9" s="101">
        <v>106</v>
      </c>
      <c r="I9" s="101">
        <v>6353</v>
      </c>
      <c r="J9" s="101">
        <v>6415</v>
      </c>
      <c r="K9" s="101">
        <v>76</v>
      </c>
      <c r="L9" s="101">
        <v>42</v>
      </c>
      <c r="M9" s="101">
        <v>1535</v>
      </c>
      <c r="N9" s="101">
        <v>1679</v>
      </c>
      <c r="O9" s="101">
        <v>7</v>
      </c>
      <c r="P9" s="101">
        <v>64</v>
      </c>
      <c r="Q9" s="101">
        <v>235</v>
      </c>
      <c r="R9" s="101">
        <v>243</v>
      </c>
      <c r="S9" s="107" t="s">
        <v>72</v>
      </c>
    </row>
    <row r="10" spans="1:19" s="25" customFormat="1" ht="14.25" customHeight="1" hidden="1">
      <c r="A10" s="105" t="s">
        <v>86</v>
      </c>
      <c r="B10" s="100">
        <v>16377</v>
      </c>
      <c r="C10" s="101">
        <v>16191</v>
      </c>
      <c r="D10" s="101">
        <v>8035</v>
      </c>
      <c r="E10" s="101">
        <v>8156</v>
      </c>
      <c r="F10" s="101">
        <v>186</v>
      </c>
      <c r="G10" s="101">
        <v>72</v>
      </c>
      <c r="H10" s="101">
        <v>114</v>
      </c>
      <c r="I10" s="101">
        <v>6206</v>
      </c>
      <c r="J10" s="101">
        <v>6214</v>
      </c>
      <c r="K10" s="101">
        <v>69</v>
      </c>
      <c r="L10" s="101">
        <v>51</v>
      </c>
      <c r="M10" s="101">
        <v>1586</v>
      </c>
      <c r="N10" s="101">
        <v>1720</v>
      </c>
      <c r="O10" s="101">
        <v>3</v>
      </c>
      <c r="P10" s="101">
        <v>63</v>
      </c>
      <c r="Q10" s="101">
        <v>243</v>
      </c>
      <c r="R10" s="101">
        <v>222</v>
      </c>
      <c r="S10" s="107" t="s">
        <v>86</v>
      </c>
    </row>
    <row r="11" spans="1:19" s="25" customFormat="1" ht="14.25" customHeight="1" hidden="1">
      <c r="A11" s="105" t="s">
        <v>84</v>
      </c>
      <c r="B11" s="100">
        <v>15630</v>
      </c>
      <c r="C11" s="101">
        <v>15547</v>
      </c>
      <c r="D11" s="101">
        <v>7784</v>
      </c>
      <c r="E11" s="101">
        <v>7763</v>
      </c>
      <c r="F11" s="101">
        <v>83</v>
      </c>
      <c r="G11" s="101">
        <v>3</v>
      </c>
      <c r="H11" s="101">
        <v>80</v>
      </c>
      <c r="I11" s="101">
        <v>6052</v>
      </c>
      <c r="J11" s="101">
        <v>6019</v>
      </c>
      <c r="K11" s="101">
        <v>0</v>
      </c>
      <c r="L11" s="101">
        <v>0</v>
      </c>
      <c r="M11" s="101">
        <v>1527</v>
      </c>
      <c r="N11" s="101">
        <v>1574</v>
      </c>
      <c r="O11" s="101">
        <v>3</v>
      </c>
      <c r="P11" s="101">
        <v>80</v>
      </c>
      <c r="Q11" s="101">
        <v>205</v>
      </c>
      <c r="R11" s="101">
        <v>170</v>
      </c>
      <c r="S11" s="107" t="s">
        <v>84</v>
      </c>
    </row>
    <row r="12" spans="1:19" s="25" customFormat="1" ht="14.25" customHeight="1">
      <c r="A12" s="105" t="s">
        <v>92</v>
      </c>
      <c r="B12" s="100">
        <v>15500</v>
      </c>
      <c r="C12" s="101">
        <v>15419</v>
      </c>
      <c r="D12" s="101">
        <v>7780</v>
      </c>
      <c r="E12" s="101">
        <v>7639</v>
      </c>
      <c r="F12" s="101">
        <v>81</v>
      </c>
      <c r="G12" s="101">
        <v>3</v>
      </c>
      <c r="H12" s="101">
        <v>78</v>
      </c>
      <c r="I12" s="101">
        <v>6036</v>
      </c>
      <c r="J12" s="101">
        <v>5917</v>
      </c>
      <c r="K12" s="101">
        <v>0</v>
      </c>
      <c r="L12" s="101">
        <v>0</v>
      </c>
      <c r="M12" s="101">
        <v>1540</v>
      </c>
      <c r="N12" s="101">
        <v>1572</v>
      </c>
      <c r="O12" s="101">
        <v>3</v>
      </c>
      <c r="P12" s="101">
        <v>78</v>
      </c>
      <c r="Q12" s="101">
        <v>204</v>
      </c>
      <c r="R12" s="101">
        <v>150</v>
      </c>
      <c r="S12" s="107" t="s">
        <v>92</v>
      </c>
    </row>
    <row r="13" spans="1:19" s="29" customFormat="1" ht="14.25" customHeight="1">
      <c r="A13" s="105" t="s">
        <v>85</v>
      </c>
      <c r="B13" s="106">
        <v>15369</v>
      </c>
      <c r="C13" s="84">
        <v>15300</v>
      </c>
      <c r="D13" s="84">
        <v>7806</v>
      </c>
      <c r="E13" s="84">
        <v>7494</v>
      </c>
      <c r="F13" s="84">
        <v>69</v>
      </c>
      <c r="G13" s="84">
        <v>2</v>
      </c>
      <c r="H13" s="84">
        <v>67</v>
      </c>
      <c r="I13" s="84">
        <v>5989</v>
      </c>
      <c r="J13" s="84">
        <v>5764</v>
      </c>
      <c r="K13" s="84">
        <v>0</v>
      </c>
      <c r="L13" s="84">
        <v>0</v>
      </c>
      <c r="M13" s="84">
        <v>1608</v>
      </c>
      <c r="N13" s="84">
        <v>1592</v>
      </c>
      <c r="O13" s="84">
        <v>2</v>
      </c>
      <c r="P13" s="84">
        <v>67</v>
      </c>
      <c r="Q13" s="84">
        <v>209</v>
      </c>
      <c r="R13" s="84">
        <v>138</v>
      </c>
      <c r="S13" s="107" t="s">
        <v>85</v>
      </c>
    </row>
    <row r="14" spans="1:19" s="29" customFormat="1" ht="14.25" customHeight="1">
      <c r="A14" s="105" t="s">
        <v>87</v>
      </c>
      <c r="B14" s="106">
        <v>15461</v>
      </c>
      <c r="C14" s="84">
        <v>15387</v>
      </c>
      <c r="D14" s="84">
        <v>7865</v>
      </c>
      <c r="E14" s="84">
        <v>7522</v>
      </c>
      <c r="F14" s="84">
        <v>74</v>
      </c>
      <c r="G14" s="84">
        <v>2</v>
      </c>
      <c r="H14" s="84">
        <v>72</v>
      </c>
      <c r="I14" s="84">
        <v>5893</v>
      </c>
      <c r="J14" s="84">
        <v>5696</v>
      </c>
      <c r="K14" s="84">
        <v>0</v>
      </c>
      <c r="L14" s="84">
        <v>0</v>
      </c>
      <c r="M14" s="84">
        <v>1731</v>
      </c>
      <c r="N14" s="84">
        <v>1677</v>
      </c>
      <c r="O14" s="84">
        <v>2</v>
      </c>
      <c r="P14" s="84">
        <v>72</v>
      </c>
      <c r="Q14" s="84">
        <v>241</v>
      </c>
      <c r="R14" s="84">
        <v>149</v>
      </c>
      <c r="S14" s="107" t="s">
        <v>87</v>
      </c>
    </row>
    <row r="15" spans="1:19" s="29" customFormat="1" ht="14.25" customHeight="1">
      <c r="A15" s="105" t="s">
        <v>88</v>
      </c>
      <c r="B15" s="106">
        <v>15316</v>
      </c>
      <c r="C15" s="84">
        <v>15242</v>
      </c>
      <c r="D15" s="84">
        <v>7727</v>
      </c>
      <c r="E15" s="84">
        <v>7515</v>
      </c>
      <c r="F15" s="84">
        <v>74</v>
      </c>
      <c r="G15" s="84">
        <v>5</v>
      </c>
      <c r="H15" s="84">
        <v>69</v>
      </c>
      <c r="I15" s="84">
        <v>5685</v>
      </c>
      <c r="J15" s="84">
        <v>5670</v>
      </c>
      <c r="K15" s="84">
        <v>0</v>
      </c>
      <c r="L15" s="84">
        <v>0</v>
      </c>
      <c r="M15" s="84">
        <v>1786</v>
      </c>
      <c r="N15" s="84">
        <v>1694</v>
      </c>
      <c r="O15" s="84">
        <v>5</v>
      </c>
      <c r="P15" s="84">
        <v>69</v>
      </c>
      <c r="Q15" s="84">
        <v>256</v>
      </c>
      <c r="R15" s="84">
        <v>151</v>
      </c>
      <c r="S15" s="107" t="s">
        <v>88</v>
      </c>
    </row>
    <row r="16" spans="1:19" s="56" customFormat="1" ht="14.25" customHeight="1">
      <c r="A16" s="134" t="s">
        <v>101</v>
      </c>
      <c r="B16" s="128">
        <v>15033</v>
      </c>
      <c r="C16" s="129">
        <v>14971</v>
      </c>
      <c r="D16" s="129">
        <v>7500</v>
      </c>
      <c r="E16" s="129">
        <v>7471</v>
      </c>
      <c r="F16" s="129">
        <v>62</v>
      </c>
      <c r="G16" s="129">
        <v>3</v>
      </c>
      <c r="H16" s="129">
        <v>59</v>
      </c>
      <c r="I16" s="129">
        <v>5558</v>
      </c>
      <c r="J16" s="129">
        <v>5643</v>
      </c>
      <c r="K16" s="130">
        <v>0</v>
      </c>
      <c r="L16" s="130">
        <v>0</v>
      </c>
      <c r="M16" s="137">
        <v>1709</v>
      </c>
      <c r="N16" s="137">
        <v>1674</v>
      </c>
      <c r="O16" s="129">
        <v>3</v>
      </c>
      <c r="P16" s="129">
        <v>59</v>
      </c>
      <c r="Q16" s="129">
        <v>233</v>
      </c>
      <c r="R16" s="129">
        <v>154</v>
      </c>
      <c r="S16" s="135" t="s">
        <v>101</v>
      </c>
    </row>
    <row r="17" spans="1:19" s="25" customFormat="1" ht="9" customHeight="1">
      <c r="A17" s="38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108"/>
    </row>
  </sheetData>
  <sheetProtection/>
  <mergeCells count="16">
    <mergeCell ref="B1:I1"/>
    <mergeCell ref="A3:A6"/>
    <mergeCell ref="B3:B6"/>
    <mergeCell ref="C4:E5"/>
    <mergeCell ref="F4:H5"/>
    <mergeCell ref="C3:H3"/>
    <mergeCell ref="J3:O3"/>
    <mergeCell ref="M4:P4"/>
    <mergeCell ref="S3:S6"/>
    <mergeCell ref="Q5:R5"/>
    <mergeCell ref="Q4:R4"/>
    <mergeCell ref="Q3:R3"/>
    <mergeCell ref="K5:L5"/>
    <mergeCell ref="J4:L4"/>
    <mergeCell ref="M5:N5"/>
    <mergeCell ref="O5:P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U65"/>
  <sheetViews>
    <sheetView showGridLines="0" showOutlineSymbols="0" zoomScaleSheetLayoutView="75" zoomScalePageLayoutView="0" workbookViewId="0" topLeftCell="A1">
      <pane xSplit="2" ySplit="6" topLeftCell="M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" sqref="P1:Y64"/>
    </sheetView>
  </sheetViews>
  <sheetFormatPr defaultColWidth="10.75390625" defaultRowHeight="13.5"/>
  <cols>
    <col min="1" max="1" width="2.125" style="151" customWidth="1"/>
    <col min="2" max="2" width="14.25390625" style="151" customWidth="1"/>
    <col min="3" max="3" width="10.00390625" style="151" bestFit="1" customWidth="1"/>
    <col min="4" max="4" width="10.25390625" style="151" bestFit="1" customWidth="1"/>
    <col min="5" max="9" width="9.125" style="151" bestFit="1" customWidth="1"/>
    <col min="10" max="10" width="8.00390625" style="151" bestFit="1" customWidth="1"/>
    <col min="11" max="11" width="7.125" style="151" bestFit="1" customWidth="1"/>
    <col min="12" max="12" width="6.00390625" style="151" bestFit="1" customWidth="1"/>
    <col min="13" max="13" width="8.00390625" style="151" bestFit="1" customWidth="1"/>
    <col min="14" max="15" width="5.25390625" style="151" bestFit="1" customWidth="1"/>
    <col min="16" max="16" width="10.25390625" style="151" bestFit="1" customWidth="1"/>
    <col min="17" max="18" width="9.125" style="151" bestFit="1" customWidth="1"/>
    <col min="19" max="19" width="10.25390625" style="151" bestFit="1" customWidth="1"/>
    <col min="20" max="24" width="9.125" style="151" bestFit="1" customWidth="1"/>
    <col min="25" max="25" width="14.375" style="151" customWidth="1"/>
    <col min="26" max="16384" width="10.75390625" style="151" customWidth="1"/>
  </cols>
  <sheetData>
    <row r="1" spans="2:28" s="146" customFormat="1" ht="20.25" customHeight="1">
      <c r="B1" s="144" t="s">
        <v>113</v>
      </c>
      <c r="C1" s="426" t="s">
        <v>114</v>
      </c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 t="s">
        <v>115</v>
      </c>
      <c r="Q1" s="426"/>
      <c r="R1" s="426"/>
      <c r="S1" s="426"/>
      <c r="T1" s="426"/>
      <c r="U1" s="426"/>
      <c r="V1" s="426"/>
      <c r="W1" s="426"/>
      <c r="X1" s="426"/>
      <c r="Y1" s="426"/>
      <c r="Z1" s="145"/>
      <c r="AA1" s="145"/>
      <c r="AB1" s="145"/>
    </row>
    <row r="2" spans="2:25" ht="14.2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  <c r="X2" s="149"/>
      <c r="Y2" s="150"/>
    </row>
    <row r="3" spans="2:25" s="152" customFormat="1" ht="16.5" customHeight="1">
      <c r="B3" s="427" t="s">
        <v>116</v>
      </c>
      <c r="C3" s="429" t="s">
        <v>117</v>
      </c>
      <c r="D3" s="432" t="s">
        <v>118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4"/>
      <c r="P3" s="435" t="s">
        <v>119</v>
      </c>
      <c r="Q3" s="436"/>
      <c r="R3" s="436"/>
      <c r="S3" s="436"/>
      <c r="T3" s="436"/>
      <c r="U3" s="436"/>
      <c r="V3" s="436"/>
      <c r="W3" s="436"/>
      <c r="X3" s="437"/>
      <c r="Y3" s="438" t="s">
        <v>116</v>
      </c>
    </row>
    <row r="4" spans="2:25" s="152" customFormat="1" ht="16.5" customHeight="1">
      <c r="B4" s="427"/>
      <c r="C4" s="430"/>
      <c r="D4" s="441" t="s">
        <v>120</v>
      </c>
      <c r="E4" s="442"/>
      <c r="F4" s="443"/>
      <c r="G4" s="441" t="s">
        <v>121</v>
      </c>
      <c r="H4" s="442"/>
      <c r="I4" s="443"/>
      <c r="J4" s="445" t="s">
        <v>122</v>
      </c>
      <c r="K4" s="446"/>
      <c r="L4" s="447"/>
      <c r="M4" s="448" t="s">
        <v>123</v>
      </c>
      <c r="N4" s="449"/>
      <c r="O4" s="450"/>
      <c r="P4" s="441" t="s">
        <v>124</v>
      </c>
      <c r="Q4" s="451"/>
      <c r="R4" s="452"/>
      <c r="S4" s="441" t="s">
        <v>125</v>
      </c>
      <c r="T4" s="451"/>
      <c r="U4" s="452"/>
      <c r="V4" s="441" t="s">
        <v>126</v>
      </c>
      <c r="W4" s="451"/>
      <c r="X4" s="452"/>
      <c r="Y4" s="439"/>
    </row>
    <row r="5" spans="2:25" s="152" customFormat="1" ht="16.5" customHeight="1">
      <c r="B5" s="427"/>
      <c r="C5" s="430"/>
      <c r="D5" s="444"/>
      <c r="E5" s="436"/>
      <c r="F5" s="437"/>
      <c r="G5" s="444"/>
      <c r="H5" s="436"/>
      <c r="I5" s="437"/>
      <c r="J5" s="456" t="s">
        <v>127</v>
      </c>
      <c r="K5" s="457"/>
      <c r="L5" s="458"/>
      <c r="M5" s="459" t="s">
        <v>128</v>
      </c>
      <c r="N5" s="460"/>
      <c r="O5" s="461"/>
      <c r="P5" s="453"/>
      <c r="Q5" s="454"/>
      <c r="R5" s="455"/>
      <c r="S5" s="453"/>
      <c r="T5" s="454"/>
      <c r="U5" s="455"/>
      <c r="V5" s="453"/>
      <c r="W5" s="454"/>
      <c r="X5" s="455"/>
      <c r="Y5" s="439"/>
    </row>
    <row r="6" spans="2:25" s="152" customFormat="1" ht="16.5" customHeight="1">
      <c r="B6" s="428"/>
      <c r="C6" s="431"/>
      <c r="D6" s="153" t="s">
        <v>129</v>
      </c>
      <c r="E6" s="153" t="s">
        <v>130</v>
      </c>
      <c r="F6" s="153" t="s">
        <v>131</v>
      </c>
      <c r="G6" s="153" t="s">
        <v>129</v>
      </c>
      <c r="H6" s="153" t="s">
        <v>130</v>
      </c>
      <c r="I6" s="153" t="s">
        <v>131</v>
      </c>
      <c r="J6" s="153" t="s">
        <v>129</v>
      </c>
      <c r="K6" s="153" t="s">
        <v>130</v>
      </c>
      <c r="L6" s="153" t="s">
        <v>131</v>
      </c>
      <c r="M6" s="153" t="s">
        <v>132</v>
      </c>
      <c r="N6" s="153" t="s">
        <v>130</v>
      </c>
      <c r="O6" s="153" t="s">
        <v>131</v>
      </c>
      <c r="P6" s="153" t="s">
        <v>129</v>
      </c>
      <c r="Q6" s="153" t="s">
        <v>130</v>
      </c>
      <c r="R6" s="153" t="s">
        <v>131</v>
      </c>
      <c r="S6" s="153" t="s">
        <v>132</v>
      </c>
      <c r="T6" s="153" t="s">
        <v>130</v>
      </c>
      <c r="U6" s="153" t="s">
        <v>131</v>
      </c>
      <c r="V6" s="153" t="s">
        <v>129</v>
      </c>
      <c r="W6" s="153" t="s">
        <v>130</v>
      </c>
      <c r="X6" s="153" t="s">
        <v>131</v>
      </c>
      <c r="Y6" s="440"/>
    </row>
    <row r="7" spans="2:25" s="159" customFormat="1" ht="8.25" customHeight="1">
      <c r="B7" s="155"/>
      <c r="C7" s="156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8"/>
    </row>
    <row r="8" spans="2:25" s="159" customFormat="1" ht="21" customHeight="1" hidden="1">
      <c r="B8" s="160" t="s">
        <v>71</v>
      </c>
      <c r="C8" s="161">
        <v>74</v>
      </c>
      <c r="D8" s="162">
        <v>12498</v>
      </c>
      <c r="E8" s="162">
        <v>6122</v>
      </c>
      <c r="F8" s="162">
        <v>6376</v>
      </c>
      <c r="G8" s="162">
        <v>5807</v>
      </c>
      <c r="H8" s="162">
        <v>2861</v>
      </c>
      <c r="I8" s="162">
        <v>2946</v>
      </c>
      <c r="J8" s="162">
        <v>183</v>
      </c>
      <c r="K8" s="162">
        <v>118</v>
      </c>
      <c r="L8" s="162">
        <v>65</v>
      </c>
      <c r="M8" s="162">
        <v>26</v>
      </c>
      <c r="N8" s="162">
        <v>20</v>
      </c>
      <c r="O8" s="162">
        <v>6</v>
      </c>
      <c r="P8" s="162">
        <v>16995</v>
      </c>
      <c r="Q8" s="162">
        <v>8423</v>
      </c>
      <c r="R8" s="162">
        <v>8572</v>
      </c>
      <c r="S8" s="162">
        <v>13713</v>
      </c>
      <c r="T8" s="162">
        <v>6827</v>
      </c>
      <c r="U8" s="162">
        <v>6886</v>
      </c>
      <c r="V8" s="162">
        <v>3282</v>
      </c>
      <c r="W8" s="162">
        <v>1596</v>
      </c>
      <c r="X8" s="162">
        <v>1686</v>
      </c>
      <c r="Y8" s="154" t="s">
        <v>71</v>
      </c>
    </row>
    <row r="9" spans="2:27" s="159" customFormat="1" ht="21" customHeight="1" hidden="1">
      <c r="B9" s="163" t="s">
        <v>72</v>
      </c>
      <c r="C9" s="164">
        <v>78</v>
      </c>
      <c r="D9" s="162">
        <v>11406</v>
      </c>
      <c r="E9" s="162">
        <v>5724</v>
      </c>
      <c r="F9" s="162">
        <v>5682</v>
      </c>
      <c r="G9" s="162">
        <v>5311</v>
      </c>
      <c r="H9" s="162">
        <v>2653</v>
      </c>
      <c r="I9" s="162">
        <v>2658</v>
      </c>
      <c r="J9" s="162">
        <v>137</v>
      </c>
      <c r="K9" s="162">
        <v>92</v>
      </c>
      <c r="L9" s="162">
        <v>45</v>
      </c>
      <c r="M9" s="162">
        <v>27</v>
      </c>
      <c r="N9" s="162">
        <v>20</v>
      </c>
      <c r="O9" s="162">
        <v>7</v>
      </c>
      <c r="P9" s="162">
        <v>16460</v>
      </c>
      <c r="Q9" s="162">
        <v>8123</v>
      </c>
      <c r="R9" s="162">
        <v>8337</v>
      </c>
      <c r="S9" s="162">
        <v>13246</v>
      </c>
      <c r="T9" s="162">
        <v>6588</v>
      </c>
      <c r="U9" s="162">
        <v>6658</v>
      </c>
      <c r="V9" s="162">
        <v>3214</v>
      </c>
      <c r="W9" s="162">
        <v>1535</v>
      </c>
      <c r="X9" s="162">
        <v>1679</v>
      </c>
      <c r="Y9" s="165" t="s">
        <v>72</v>
      </c>
      <c r="AA9" s="166"/>
    </row>
    <row r="10" spans="2:25" s="159" customFormat="1" ht="21" customHeight="1" hidden="1">
      <c r="B10" s="167" t="s">
        <v>133</v>
      </c>
      <c r="C10" s="161">
        <v>78</v>
      </c>
      <c r="D10" s="162">
        <v>11562</v>
      </c>
      <c r="E10" s="162">
        <v>5755</v>
      </c>
      <c r="F10" s="162">
        <v>5807</v>
      </c>
      <c r="G10" s="162">
        <v>5395</v>
      </c>
      <c r="H10" s="162">
        <v>2698</v>
      </c>
      <c r="I10" s="162">
        <v>2697</v>
      </c>
      <c r="J10" s="162">
        <v>181</v>
      </c>
      <c r="K10" s="162">
        <v>123</v>
      </c>
      <c r="L10" s="162">
        <v>58</v>
      </c>
      <c r="M10" s="162">
        <v>38</v>
      </c>
      <c r="N10" s="162">
        <v>27</v>
      </c>
      <c r="O10" s="162">
        <v>11</v>
      </c>
      <c r="P10" s="162">
        <v>16191</v>
      </c>
      <c r="Q10" s="162">
        <v>8035</v>
      </c>
      <c r="R10" s="162">
        <v>8156</v>
      </c>
      <c r="S10" s="162">
        <v>12885</v>
      </c>
      <c r="T10" s="162">
        <v>6449</v>
      </c>
      <c r="U10" s="162">
        <v>6436</v>
      </c>
      <c r="V10" s="162">
        <v>3306</v>
      </c>
      <c r="W10" s="162">
        <v>1586</v>
      </c>
      <c r="X10" s="162">
        <v>1720</v>
      </c>
      <c r="Y10" s="168" t="s">
        <v>133</v>
      </c>
    </row>
    <row r="11" spans="2:47" s="159" customFormat="1" ht="21" customHeight="1" hidden="1">
      <c r="B11" s="167" t="s">
        <v>84</v>
      </c>
      <c r="C11" s="161">
        <v>66</v>
      </c>
      <c r="D11" s="162">
        <v>11169</v>
      </c>
      <c r="E11" s="162">
        <v>5677</v>
      </c>
      <c r="F11" s="162">
        <v>5492</v>
      </c>
      <c r="G11" s="162">
        <v>5203</v>
      </c>
      <c r="H11" s="162">
        <v>2638</v>
      </c>
      <c r="I11" s="162">
        <v>2565</v>
      </c>
      <c r="J11" s="162">
        <v>174</v>
      </c>
      <c r="K11" s="162">
        <v>120</v>
      </c>
      <c r="L11" s="162">
        <v>54</v>
      </c>
      <c r="M11" s="162">
        <v>27</v>
      </c>
      <c r="N11" s="162">
        <v>20</v>
      </c>
      <c r="O11" s="162">
        <v>7</v>
      </c>
      <c r="P11" s="162">
        <v>15547</v>
      </c>
      <c r="Q11" s="162">
        <v>7784</v>
      </c>
      <c r="R11" s="162">
        <v>7763</v>
      </c>
      <c r="S11" s="162">
        <v>12446</v>
      </c>
      <c r="T11" s="162">
        <v>6257</v>
      </c>
      <c r="U11" s="162">
        <v>6189</v>
      </c>
      <c r="V11" s="162">
        <v>3101</v>
      </c>
      <c r="W11" s="162">
        <v>1527</v>
      </c>
      <c r="X11" s="162">
        <v>1574</v>
      </c>
      <c r="Y11" s="168" t="s">
        <v>84</v>
      </c>
      <c r="AU11" s="166"/>
    </row>
    <row r="12" spans="2:25" s="159" customFormat="1" ht="21" customHeight="1">
      <c r="B12" s="163" t="s">
        <v>134</v>
      </c>
      <c r="C12" s="161">
        <v>69</v>
      </c>
      <c r="D12" s="162">
        <v>11084</v>
      </c>
      <c r="E12" s="162">
        <v>5720</v>
      </c>
      <c r="F12" s="162">
        <v>5364</v>
      </c>
      <c r="G12" s="162">
        <v>5163</v>
      </c>
      <c r="H12" s="162">
        <v>2634</v>
      </c>
      <c r="I12" s="162">
        <v>2529</v>
      </c>
      <c r="J12" s="162">
        <v>170</v>
      </c>
      <c r="K12" s="162">
        <v>132</v>
      </c>
      <c r="L12" s="162">
        <v>38</v>
      </c>
      <c r="M12" s="162">
        <v>18</v>
      </c>
      <c r="N12" s="162">
        <v>14</v>
      </c>
      <c r="O12" s="162">
        <v>4</v>
      </c>
      <c r="P12" s="162">
        <v>15419</v>
      </c>
      <c r="Q12" s="162">
        <v>7780</v>
      </c>
      <c r="R12" s="162">
        <v>7639</v>
      </c>
      <c r="S12" s="162">
        <v>12307</v>
      </c>
      <c r="T12" s="162">
        <v>6240</v>
      </c>
      <c r="U12" s="162">
        <v>6067</v>
      </c>
      <c r="V12" s="162">
        <v>3112</v>
      </c>
      <c r="W12" s="162">
        <v>1540</v>
      </c>
      <c r="X12" s="162">
        <v>1572</v>
      </c>
      <c r="Y12" s="165" t="s">
        <v>134</v>
      </c>
    </row>
    <row r="13" spans="2:25" s="159" customFormat="1" ht="21" customHeight="1">
      <c r="B13" s="163" t="s">
        <v>85</v>
      </c>
      <c r="C13" s="161">
        <v>69</v>
      </c>
      <c r="D13" s="162">
        <v>11296</v>
      </c>
      <c r="E13" s="162">
        <v>5866</v>
      </c>
      <c r="F13" s="162">
        <v>5430</v>
      </c>
      <c r="G13" s="162">
        <v>5237</v>
      </c>
      <c r="H13" s="162">
        <v>2698</v>
      </c>
      <c r="I13" s="162">
        <v>2539</v>
      </c>
      <c r="J13" s="162">
        <v>199</v>
      </c>
      <c r="K13" s="162">
        <v>156</v>
      </c>
      <c r="L13" s="162">
        <v>43</v>
      </c>
      <c r="M13" s="162">
        <v>23</v>
      </c>
      <c r="N13" s="162">
        <v>14</v>
      </c>
      <c r="O13" s="162">
        <v>9</v>
      </c>
      <c r="P13" s="162">
        <v>15300</v>
      </c>
      <c r="Q13" s="162">
        <v>7806</v>
      </c>
      <c r="R13" s="162">
        <v>7494</v>
      </c>
      <c r="S13" s="162">
        <v>12100</v>
      </c>
      <c r="T13" s="162">
        <v>6198</v>
      </c>
      <c r="U13" s="162">
        <v>5902</v>
      </c>
      <c r="V13" s="162">
        <v>3200</v>
      </c>
      <c r="W13" s="162">
        <v>1608</v>
      </c>
      <c r="X13" s="162">
        <v>1592</v>
      </c>
      <c r="Y13" s="165" t="s">
        <v>85</v>
      </c>
    </row>
    <row r="14" spans="2:25" s="159" customFormat="1" ht="21" customHeight="1">
      <c r="B14" s="163" t="s">
        <v>87</v>
      </c>
      <c r="C14" s="161">
        <v>68</v>
      </c>
      <c r="D14" s="162">
        <v>11386</v>
      </c>
      <c r="E14" s="162">
        <v>5833</v>
      </c>
      <c r="F14" s="162">
        <v>5553</v>
      </c>
      <c r="G14" s="162">
        <v>5240</v>
      </c>
      <c r="H14" s="162">
        <v>2653</v>
      </c>
      <c r="I14" s="162">
        <v>2587</v>
      </c>
      <c r="J14" s="162">
        <v>204</v>
      </c>
      <c r="K14" s="162">
        <v>141</v>
      </c>
      <c r="L14" s="162">
        <v>63</v>
      </c>
      <c r="M14" s="162">
        <v>14</v>
      </c>
      <c r="N14" s="162">
        <v>12</v>
      </c>
      <c r="O14" s="162">
        <v>2</v>
      </c>
      <c r="P14" s="162">
        <v>15387</v>
      </c>
      <c r="Q14" s="162">
        <v>7865</v>
      </c>
      <c r="R14" s="162">
        <v>7522</v>
      </c>
      <c r="S14" s="162">
        <v>11979</v>
      </c>
      <c r="T14" s="162">
        <v>6134</v>
      </c>
      <c r="U14" s="162">
        <v>5845</v>
      </c>
      <c r="V14" s="162">
        <v>3408</v>
      </c>
      <c r="W14" s="162">
        <v>1731</v>
      </c>
      <c r="X14" s="162">
        <v>1677</v>
      </c>
      <c r="Y14" s="165" t="s">
        <v>87</v>
      </c>
    </row>
    <row r="15" spans="2:25" ht="21" customHeight="1">
      <c r="B15" s="163" t="s">
        <v>135</v>
      </c>
      <c r="C15" s="161">
        <v>67</v>
      </c>
      <c r="D15" s="169">
        <v>11265</v>
      </c>
      <c r="E15" s="169">
        <v>5659</v>
      </c>
      <c r="F15" s="169">
        <v>5606</v>
      </c>
      <c r="G15" s="169">
        <v>5052</v>
      </c>
      <c r="H15" s="169">
        <v>2526</v>
      </c>
      <c r="I15" s="169">
        <v>2526</v>
      </c>
      <c r="J15" s="169">
        <v>175</v>
      </c>
      <c r="K15" s="169">
        <v>118</v>
      </c>
      <c r="L15" s="169">
        <v>57</v>
      </c>
      <c r="M15" s="169">
        <v>21</v>
      </c>
      <c r="N15" s="169">
        <v>11</v>
      </c>
      <c r="O15" s="169">
        <v>10</v>
      </c>
      <c r="P15" s="169">
        <v>15242</v>
      </c>
      <c r="Q15" s="169">
        <v>7727</v>
      </c>
      <c r="R15" s="169">
        <v>7515</v>
      </c>
      <c r="S15" s="169">
        <v>11762</v>
      </c>
      <c r="T15" s="169">
        <v>5941</v>
      </c>
      <c r="U15" s="169">
        <v>5821</v>
      </c>
      <c r="V15" s="169">
        <v>3480</v>
      </c>
      <c r="W15" s="169">
        <v>1786</v>
      </c>
      <c r="X15" s="169">
        <v>1694</v>
      </c>
      <c r="Y15" s="165" t="s">
        <v>135</v>
      </c>
    </row>
    <row r="16" spans="2:25" s="174" customFormat="1" ht="21" customHeight="1">
      <c r="B16" s="170" t="s">
        <v>136</v>
      </c>
      <c r="C16" s="171">
        <f>C18+C61</f>
        <v>64</v>
      </c>
      <c r="D16" s="172">
        <f>D18+D61</f>
        <v>11114</v>
      </c>
      <c r="E16" s="172">
        <f>E18+E61</f>
        <v>5652</v>
      </c>
      <c r="F16" s="172">
        <f>F18+F61</f>
        <v>5462</v>
      </c>
      <c r="G16" s="172">
        <f>G18+G61</f>
        <v>4938</v>
      </c>
      <c r="H16" s="172">
        <f aca="true" t="shared" si="0" ref="H16:X16">H18+H61</f>
        <v>2463</v>
      </c>
      <c r="I16" s="172">
        <f t="shared" si="0"/>
        <v>2475</v>
      </c>
      <c r="J16" s="172">
        <f t="shared" si="0"/>
        <v>196</v>
      </c>
      <c r="K16" s="172">
        <f t="shared" si="0"/>
        <v>138</v>
      </c>
      <c r="L16" s="172">
        <f>L18+L61</f>
        <v>58</v>
      </c>
      <c r="M16" s="172">
        <f t="shared" si="0"/>
        <v>11</v>
      </c>
      <c r="N16" s="172">
        <f t="shared" si="0"/>
        <v>3</v>
      </c>
      <c r="O16" s="172">
        <f t="shared" si="0"/>
        <v>8</v>
      </c>
      <c r="P16" s="172">
        <f t="shared" si="0"/>
        <v>14971</v>
      </c>
      <c r="Q16" s="172">
        <f t="shared" si="0"/>
        <v>7500</v>
      </c>
      <c r="R16" s="172">
        <f t="shared" si="0"/>
        <v>7471</v>
      </c>
      <c r="S16" s="172">
        <f t="shared" si="0"/>
        <v>11588</v>
      </c>
      <c r="T16" s="172">
        <f t="shared" si="0"/>
        <v>5791</v>
      </c>
      <c r="U16" s="172">
        <f t="shared" si="0"/>
        <v>5797</v>
      </c>
      <c r="V16" s="172">
        <f t="shared" si="0"/>
        <v>3383</v>
      </c>
      <c r="W16" s="172">
        <f t="shared" si="0"/>
        <v>1709</v>
      </c>
      <c r="X16" s="172">
        <f t="shared" si="0"/>
        <v>1674</v>
      </c>
      <c r="Y16" s="173" t="s">
        <v>136</v>
      </c>
    </row>
    <row r="17" spans="2:25" ht="11.25" customHeight="1">
      <c r="B17" s="175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8"/>
    </row>
    <row r="18" spans="2:25" s="174" customFormat="1" ht="21" customHeight="1">
      <c r="B18" s="179" t="s">
        <v>137</v>
      </c>
      <c r="C18" s="180">
        <v>60</v>
      </c>
      <c r="D18" s="181">
        <v>10996</v>
      </c>
      <c r="E18" s="181">
        <v>5581</v>
      </c>
      <c r="F18" s="181">
        <v>5415</v>
      </c>
      <c r="G18" s="181">
        <v>4843</v>
      </c>
      <c r="H18" s="181">
        <v>2411</v>
      </c>
      <c r="I18" s="181">
        <v>2432</v>
      </c>
      <c r="J18" s="181">
        <v>194</v>
      </c>
      <c r="K18" s="181">
        <v>137</v>
      </c>
      <c r="L18" s="181">
        <v>57</v>
      </c>
      <c r="M18" s="181">
        <v>5</v>
      </c>
      <c r="N18" s="181">
        <v>1</v>
      </c>
      <c r="O18" s="181">
        <v>4</v>
      </c>
      <c r="P18" s="181">
        <v>14584</v>
      </c>
      <c r="Q18" s="181">
        <v>7267</v>
      </c>
      <c r="R18" s="181">
        <v>7317</v>
      </c>
      <c r="S18" s="181">
        <v>11201</v>
      </c>
      <c r="T18" s="181">
        <v>5558</v>
      </c>
      <c r="U18" s="181">
        <v>5643</v>
      </c>
      <c r="V18" s="181">
        <v>3383</v>
      </c>
      <c r="W18" s="181">
        <v>1709</v>
      </c>
      <c r="X18" s="181">
        <v>1674</v>
      </c>
      <c r="Y18" s="182" t="s">
        <v>138</v>
      </c>
    </row>
    <row r="19" spans="2:25" ht="21" customHeight="1">
      <c r="B19" s="183" t="s">
        <v>139</v>
      </c>
      <c r="C19" s="184">
        <v>18</v>
      </c>
      <c r="D19" s="185">
        <v>9036</v>
      </c>
      <c r="E19" s="185">
        <v>4577</v>
      </c>
      <c r="F19" s="185">
        <v>4459</v>
      </c>
      <c r="G19" s="185">
        <v>3190</v>
      </c>
      <c r="H19" s="185">
        <v>1537</v>
      </c>
      <c r="I19" s="185">
        <v>1653</v>
      </c>
      <c r="J19" s="185">
        <v>179</v>
      </c>
      <c r="K19" s="185">
        <v>130</v>
      </c>
      <c r="L19" s="185">
        <v>49</v>
      </c>
      <c r="M19" s="185">
        <v>5</v>
      </c>
      <c r="N19" s="185">
        <v>1</v>
      </c>
      <c r="O19" s="185">
        <v>4</v>
      </c>
      <c r="P19" s="185">
        <v>9370</v>
      </c>
      <c r="Q19" s="185">
        <v>4506</v>
      </c>
      <c r="R19" s="185">
        <v>4864</v>
      </c>
      <c r="S19" s="185">
        <v>6474</v>
      </c>
      <c r="T19" s="185">
        <v>2996</v>
      </c>
      <c r="U19" s="185">
        <v>3478</v>
      </c>
      <c r="V19" s="185">
        <v>2896</v>
      </c>
      <c r="W19" s="185">
        <v>1510</v>
      </c>
      <c r="X19" s="185">
        <v>1386</v>
      </c>
      <c r="Y19" s="186" t="s">
        <v>139</v>
      </c>
    </row>
    <row r="20" spans="2:25" ht="21" customHeight="1">
      <c r="B20" s="183" t="s">
        <v>140</v>
      </c>
      <c r="C20" s="184">
        <v>8</v>
      </c>
      <c r="D20" s="393">
        <v>211</v>
      </c>
      <c r="E20" s="393">
        <v>110</v>
      </c>
      <c r="F20" s="393">
        <v>101</v>
      </c>
      <c r="G20" s="393">
        <v>199</v>
      </c>
      <c r="H20" s="393">
        <v>102</v>
      </c>
      <c r="I20" s="393">
        <v>97</v>
      </c>
      <c r="J20" s="393">
        <v>0</v>
      </c>
      <c r="K20" s="393">
        <v>0</v>
      </c>
      <c r="L20" s="393">
        <v>0</v>
      </c>
      <c r="M20" s="393">
        <v>0</v>
      </c>
      <c r="N20" s="393">
        <v>0</v>
      </c>
      <c r="O20" s="393">
        <v>0</v>
      </c>
      <c r="P20" s="393">
        <v>575</v>
      </c>
      <c r="Q20" s="393">
        <v>254</v>
      </c>
      <c r="R20" s="393">
        <v>321</v>
      </c>
      <c r="S20" s="393">
        <v>575</v>
      </c>
      <c r="T20" s="393">
        <v>254</v>
      </c>
      <c r="U20" s="393">
        <v>321</v>
      </c>
      <c r="V20" s="393">
        <v>0</v>
      </c>
      <c r="W20" s="393">
        <v>0</v>
      </c>
      <c r="X20" s="393">
        <v>0</v>
      </c>
      <c r="Y20" s="186" t="s">
        <v>140</v>
      </c>
    </row>
    <row r="21" spans="2:25" s="159" customFormat="1" ht="21" customHeight="1">
      <c r="B21" s="187" t="s">
        <v>141</v>
      </c>
      <c r="C21" s="188">
        <v>1</v>
      </c>
      <c r="D21" s="352">
        <v>15</v>
      </c>
      <c r="E21" s="352">
        <v>8</v>
      </c>
      <c r="F21" s="352">
        <v>7</v>
      </c>
      <c r="G21" s="352">
        <v>14</v>
      </c>
      <c r="H21" s="352">
        <v>8</v>
      </c>
      <c r="I21" s="352">
        <v>6</v>
      </c>
      <c r="J21" s="352">
        <v>0</v>
      </c>
      <c r="K21" s="352">
        <v>0</v>
      </c>
      <c r="L21" s="352">
        <v>0</v>
      </c>
      <c r="M21" s="352">
        <v>0</v>
      </c>
      <c r="N21" s="352">
        <v>0</v>
      </c>
      <c r="O21" s="352">
        <v>0</v>
      </c>
      <c r="P21" s="352">
        <v>42</v>
      </c>
      <c r="Q21" s="352">
        <v>27</v>
      </c>
      <c r="R21" s="352">
        <v>15</v>
      </c>
      <c r="S21" s="352">
        <v>42</v>
      </c>
      <c r="T21" s="352">
        <v>27</v>
      </c>
      <c r="U21" s="352">
        <v>15</v>
      </c>
      <c r="V21" s="352">
        <v>0</v>
      </c>
      <c r="W21" s="352">
        <v>0</v>
      </c>
      <c r="X21" s="352">
        <v>0</v>
      </c>
      <c r="Y21" s="190" t="s">
        <v>142</v>
      </c>
    </row>
    <row r="22" spans="2:25" s="159" customFormat="1" ht="21" customHeight="1">
      <c r="B22" s="187" t="s">
        <v>143</v>
      </c>
      <c r="C22" s="188">
        <v>1</v>
      </c>
      <c r="D22" s="352">
        <v>33</v>
      </c>
      <c r="E22" s="352">
        <v>22</v>
      </c>
      <c r="F22" s="352">
        <v>11</v>
      </c>
      <c r="G22" s="352">
        <v>31</v>
      </c>
      <c r="H22" s="352">
        <v>20</v>
      </c>
      <c r="I22" s="352">
        <v>11</v>
      </c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78</v>
      </c>
      <c r="Q22" s="352">
        <v>46</v>
      </c>
      <c r="R22" s="352">
        <v>32</v>
      </c>
      <c r="S22" s="352">
        <v>78</v>
      </c>
      <c r="T22" s="352">
        <v>46</v>
      </c>
      <c r="U22" s="352">
        <v>32</v>
      </c>
      <c r="V22" s="352">
        <v>0</v>
      </c>
      <c r="W22" s="352">
        <v>0</v>
      </c>
      <c r="X22" s="352">
        <v>0</v>
      </c>
      <c r="Y22" s="190" t="s">
        <v>144</v>
      </c>
    </row>
    <row r="23" spans="2:25" s="159" customFormat="1" ht="21" customHeight="1" hidden="1">
      <c r="B23" s="187" t="s">
        <v>145</v>
      </c>
      <c r="C23" s="188">
        <v>0</v>
      </c>
      <c r="D23" s="394">
        <v>0</v>
      </c>
      <c r="E23" s="192">
        <v>0</v>
      </c>
      <c r="F23" s="192">
        <v>0</v>
      </c>
      <c r="G23" s="394">
        <f>H23+I23</f>
        <v>0</v>
      </c>
      <c r="H23" s="394">
        <v>0</v>
      </c>
      <c r="I23" s="394">
        <v>0</v>
      </c>
      <c r="J23" s="394">
        <v>0</v>
      </c>
      <c r="K23" s="394">
        <v>0</v>
      </c>
      <c r="L23" s="394">
        <v>0</v>
      </c>
      <c r="M23" s="394">
        <v>0</v>
      </c>
      <c r="N23" s="394">
        <v>0</v>
      </c>
      <c r="O23" s="394">
        <v>0</v>
      </c>
      <c r="P23" s="394">
        <v>0</v>
      </c>
      <c r="Q23" s="394">
        <v>0</v>
      </c>
      <c r="R23" s="394">
        <v>0</v>
      </c>
      <c r="S23" s="394">
        <v>0</v>
      </c>
      <c r="T23" s="394">
        <v>0</v>
      </c>
      <c r="U23" s="394">
        <v>0</v>
      </c>
      <c r="V23" s="394">
        <v>0</v>
      </c>
      <c r="W23" s="394">
        <v>0</v>
      </c>
      <c r="X23" s="394">
        <v>0</v>
      </c>
      <c r="Y23" s="190" t="s">
        <v>146</v>
      </c>
    </row>
    <row r="24" spans="2:25" s="159" customFormat="1" ht="21" customHeight="1">
      <c r="B24" s="187" t="s">
        <v>147</v>
      </c>
      <c r="C24" s="188">
        <v>2</v>
      </c>
      <c r="D24" s="352">
        <v>62</v>
      </c>
      <c r="E24" s="352">
        <v>26</v>
      </c>
      <c r="F24" s="352">
        <v>36</v>
      </c>
      <c r="G24" s="352">
        <v>58</v>
      </c>
      <c r="H24" s="352">
        <v>23</v>
      </c>
      <c r="I24" s="352">
        <v>35</v>
      </c>
      <c r="J24" s="352">
        <v>0</v>
      </c>
      <c r="K24" s="352">
        <v>0</v>
      </c>
      <c r="L24" s="352">
        <v>0</v>
      </c>
      <c r="M24" s="352">
        <v>0</v>
      </c>
      <c r="N24" s="352">
        <v>0</v>
      </c>
      <c r="O24" s="352">
        <v>0</v>
      </c>
      <c r="P24" s="352">
        <v>179</v>
      </c>
      <c r="Q24" s="352">
        <v>63</v>
      </c>
      <c r="R24" s="352">
        <v>116</v>
      </c>
      <c r="S24" s="352">
        <v>179</v>
      </c>
      <c r="T24" s="352">
        <v>63</v>
      </c>
      <c r="U24" s="352">
        <v>116</v>
      </c>
      <c r="V24" s="394">
        <v>0</v>
      </c>
      <c r="W24" s="394">
        <v>0</v>
      </c>
      <c r="X24" s="394">
        <v>0</v>
      </c>
      <c r="Y24" s="190" t="s">
        <v>148</v>
      </c>
    </row>
    <row r="25" spans="2:25" s="159" customFormat="1" ht="21" customHeight="1">
      <c r="B25" s="187" t="s">
        <v>149</v>
      </c>
      <c r="C25" s="188">
        <v>1</v>
      </c>
      <c r="D25" s="352">
        <v>20</v>
      </c>
      <c r="E25" s="352">
        <v>20</v>
      </c>
      <c r="F25" s="352">
        <v>0</v>
      </c>
      <c r="G25" s="352">
        <v>18</v>
      </c>
      <c r="H25" s="352">
        <v>18</v>
      </c>
      <c r="I25" s="352">
        <v>0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2">
        <v>0</v>
      </c>
      <c r="P25" s="352">
        <v>45</v>
      </c>
      <c r="Q25" s="352">
        <v>45</v>
      </c>
      <c r="R25" s="352">
        <v>0</v>
      </c>
      <c r="S25" s="352">
        <v>45</v>
      </c>
      <c r="T25" s="352">
        <v>45</v>
      </c>
      <c r="U25" s="352">
        <v>0</v>
      </c>
      <c r="V25" s="394">
        <v>0</v>
      </c>
      <c r="W25" s="394">
        <v>0</v>
      </c>
      <c r="X25" s="394">
        <v>0</v>
      </c>
      <c r="Y25" s="190" t="s">
        <v>150</v>
      </c>
    </row>
    <row r="26" spans="2:25" s="159" customFormat="1" ht="21" customHeight="1">
      <c r="B26" s="187" t="s">
        <v>151</v>
      </c>
      <c r="C26" s="188">
        <v>2</v>
      </c>
      <c r="D26" s="352">
        <v>72</v>
      </c>
      <c r="E26" s="352">
        <v>29</v>
      </c>
      <c r="F26" s="352">
        <v>43</v>
      </c>
      <c r="G26" s="352">
        <v>69</v>
      </c>
      <c r="H26" s="352">
        <v>28</v>
      </c>
      <c r="I26" s="352">
        <v>41</v>
      </c>
      <c r="J26" s="352">
        <v>0</v>
      </c>
      <c r="K26" s="352">
        <v>0</v>
      </c>
      <c r="L26" s="352">
        <v>0</v>
      </c>
      <c r="M26" s="352">
        <v>0</v>
      </c>
      <c r="N26" s="352">
        <v>0</v>
      </c>
      <c r="O26" s="352">
        <v>0</v>
      </c>
      <c r="P26" s="352">
        <v>206</v>
      </c>
      <c r="Q26" s="352">
        <v>60</v>
      </c>
      <c r="R26" s="352">
        <v>146</v>
      </c>
      <c r="S26" s="352">
        <v>206</v>
      </c>
      <c r="T26" s="352">
        <v>60</v>
      </c>
      <c r="U26" s="352">
        <v>146</v>
      </c>
      <c r="V26" s="394">
        <v>0</v>
      </c>
      <c r="W26" s="394">
        <v>0</v>
      </c>
      <c r="X26" s="394">
        <v>0</v>
      </c>
      <c r="Y26" s="190" t="s">
        <v>152</v>
      </c>
    </row>
    <row r="27" spans="2:25" s="159" customFormat="1" ht="21" customHeight="1">
      <c r="B27" s="193" t="s">
        <v>153</v>
      </c>
      <c r="C27" s="188">
        <v>0</v>
      </c>
      <c r="D27" s="352">
        <v>0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0</v>
      </c>
      <c r="S27" s="352">
        <v>0</v>
      </c>
      <c r="T27" s="352">
        <v>0</v>
      </c>
      <c r="U27" s="352">
        <v>0</v>
      </c>
      <c r="V27" s="394">
        <v>0</v>
      </c>
      <c r="W27" s="394">
        <v>0</v>
      </c>
      <c r="X27" s="394">
        <v>0</v>
      </c>
      <c r="Y27" s="190" t="s">
        <v>154</v>
      </c>
    </row>
    <row r="28" spans="2:25" s="159" customFormat="1" ht="21" customHeight="1">
      <c r="B28" s="193" t="s">
        <v>155</v>
      </c>
      <c r="C28" s="188">
        <v>1</v>
      </c>
      <c r="D28" s="352">
        <v>9</v>
      </c>
      <c r="E28" s="352">
        <v>5</v>
      </c>
      <c r="F28" s="352">
        <v>4</v>
      </c>
      <c r="G28" s="352">
        <v>9</v>
      </c>
      <c r="H28" s="352">
        <v>5</v>
      </c>
      <c r="I28" s="352">
        <v>4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>
        <v>0</v>
      </c>
      <c r="P28" s="352">
        <v>25</v>
      </c>
      <c r="Q28" s="352">
        <v>13</v>
      </c>
      <c r="R28" s="352">
        <v>12</v>
      </c>
      <c r="S28" s="352">
        <v>25</v>
      </c>
      <c r="T28" s="352">
        <v>13</v>
      </c>
      <c r="U28" s="352">
        <v>12</v>
      </c>
      <c r="V28" s="394">
        <v>0</v>
      </c>
      <c r="W28" s="394">
        <v>0</v>
      </c>
      <c r="X28" s="394">
        <v>0</v>
      </c>
      <c r="Y28" s="190" t="s">
        <v>156</v>
      </c>
    </row>
    <row r="29" spans="2:25" ht="21" customHeight="1">
      <c r="B29" s="395" t="s">
        <v>157</v>
      </c>
      <c r="C29" s="396">
        <v>14</v>
      </c>
      <c r="D29" s="393">
        <v>556</v>
      </c>
      <c r="E29" s="393">
        <v>527</v>
      </c>
      <c r="F29" s="393">
        <v>29</v>
      </c>
      <c r="G29" s="393">
        <v>505</v>
      </c>
      <c r="H29" s="393">
        <v>481</v>
      </c>
      <c r="I29" s="393">
        <v>24</v>
      </c>
      <c r="J29" s="393">
        <v>4</v>
      </c>
      <c r="K29" s="393">
        <v>4</v>
      </c>
      <c r="L29" s="393">
        <v>0</v>
      </c>
      <c r="M29" s="393">
        <v>0</v>
      </c>
      <c r="N29" s="393">
        <v>0</v>
      </c>
      <c r="O29" s="393">
        <v>0</v>
      </c>
      <c r="P29" s="393">
        <v>1466</v>
      </c>
      <c r="Q29" s="393">
        <v>1391</v>
      </c>
      <c r="R29" s="393">
        <v>75</v>
      </c>
      <c r="S29" s="393">
        <v>1466</v>
      </c>
      <c r="T29" s="393">
        <v>1391</v>
      </c>
      <c r="U29" s="393">
        <v>75</v>
      </c>
      <c r="V29" s="397">
        <v>0</v>
      </c>
      <c r="W29" s="397">
        <v>0</v>
      </c>
      <c r="X29" s="397">
        <v>0</v>
      </c>
      <c r="Y29" s="186" t="s">
        <v>157</v>
      </c>
    </row>
    <row r="30" spans="2:25" s="159" customFormat="1" ht="21" customHeight="1">
      <c r="B30" s="187" t="s">
        <v>158</v>
      </c>
      <c r="C30" s="188">
        <v>4</v>
      </c>
      <c r="D30" s="352">
        <v>153</v>
      </c>
      <c r="E30" s="352">
        <v>145</v>
      </c>
      <c r="F30" s="352">
        <v>8</v>
      </c>
      <c r="G30" s="352">
        <v>141</v>
      </c>
      <c r="H30" s="352">
        <v>134</v>
      </c>
      <c r="I30" s="352">
        <v>7</v>
      </c>
      <c r="J30" s="352">
        <v>2</v>
      </c>
      <c r="K30" s="352">
        <v>2</v>
      </c>
      <c r="L30" s="352">
        <v>0</v>
      </c>
      <c r="M30" s="352">
        <v>0</v>
      </c>
      <c r="N30" s="352">
        <v>0</v>
      </c>
      <c r="O30" s="352">
        <v>0</v>
      </c>
      <c r="P30" s="352">
        <v>420</v>
      </c>
      <c r="Q30" s="352">
        <v>407</v>
      </c>
      <c r="R30" s="352">
        <v>13</v>
      </c>
      <c r="S30" s="352">
        <v>420</v>
      </c>
      <c r="T30" s="352">
        <v>407</v>
      </c>
      <c r="U30" s="352">
        <v>13</v>
      </c>
      <c r="V30" s="394">
        <v>0</v>
      </c>
      <c r="W30" s="394">
        <v>0</v>
      </c>
      <c r="X30" s="394">
        <v>0</v>
      </c>
      <c r="Y30" s="190" t="s">
        <v>159</v>
      </c>
    </row>
    <row r="31" spans="2:25" s="159" customFormat="1" ht="21" customHeight="1">
      <c r="B31" s="187" t="s">
        <v>160</v>
      </c>
      <c r="C31" s="188">
        <v>4</v>
      </c>
      <c r="D31" s="352">
        <v>149</v>
      </c>
      <c r="E31" s="352">
        <v>146</v>
      </c>
      <c r="F31" s="352">
        <v>3</v>
      </c>
      <c r="G31" s="352">
        <v>140</v>
      </c>
      <c r="H31" s="352">
        <v>137</v>
      </c>
      <c r="I31" s="352">
        <v>3</v>
      </c>
      <c r="J31" s="352">
        <v>2</v>
      </c>
      <c r="K31" s="352">
        <v>2</v>
      </c>
      <c r="L31" s="352">
        <v>0</v>
      </c>
      <c r="M31" s="352">
        <v>0</v>
      </c>
      <c r="N31" s="352">
        <v>0</v>
      </c>
      <c r="O31" s="352">
        <v>0</v>
      </c>
      <c r="P31" s="352">
        <v>408</v>
      </c>
      <c r="Q31" s="352">
        <v>402</v>
      </c>
      <c r="R31" s="352">
        <v>6</v>
      </c>
      <c r="S31" s="352">
        <v>408</v>
      </c>
      <c r="T31" s="352">
        <v>402</v>
      </c>
      <c r="U31" s="352">
        <v>6</v>
      </c>
      <c r="V31" s="394">
        <v>0</v>
      </c>
      <c r="W31" s="394">
        <v>0</v>
      </c>
      <c r="X31" s="394">
        <v>0</v>
      </c>
      <c r="Y31" s="190" t="s">
        <v>161</v>
      </c>
    </row>
    <row r="32" spans="2:25" s="159" customFormat="1" ht="21" customHeight="1">
      <c r="B32" s="187" t="s">
        <v>162</v>
      </c>
      <c r="C32" s="188">
        <v>2</v>
      </c>
      <c r="D32" s="352">
        <v>87</v>
      </c>
      <c r="E32" s="352">
        <v>81</v>
      </c>
      <c r="F32" s="352">
        <v>6</v>
      </c>
      <c r="G32" s="352">
        <v>76</v>
      </c>
      <c r="H32" s="352">
        <v>72</v>
      </c>
      <c r="I32" s="352">
        <v>4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220</v>
      </c>
      <c r="Q32" s="352">
        <v>207</v>
      </c>
      <c r="R32" s="352">
        <v>13</v>
      </c>
      <c r="S32" s="352">
        <v>220</v>
      </c>
      <c r="T32" s="352">
        <v>207</v>
      </c>
      <c r="U32" s="352">
        <v>13</v>
      </c>
      <c r="V32" s="394">
        <v>0</v>
      </c>
      <c r="W32" s="394">
        <v>0</v>
      </c>
      <c r="X32" s="394">
        <v>0</v>
      </c>
      <c r="Y32" s="190" t="s">
        <v>163</v>
      </c>
    </row>
    <row r="33" spans="2:25" s="159" customFormat="1" ht="21" customHeight="1" hidden="1">
      <c r="B33" s="187" t="s">
        <v>164</v>
      </c>
      <c r="C33" s="188">
        <v>0</v>
      </c>
      <c r="D33" s="394">
        <v>0</v>
      </c>
      <c r="E33" s="192">
        <v>0</v>
      </c>
      <c r="F33" s="192">
        <v>0</v>
      </c>
      <c r="G33" s="394">
        <f>H33+I33</f>
        <v>0</v>
      </c>
      <c r="H33" s="394">
        <v>0</v>
      </c>
      <c r="I33" s="394">
        <v>0</v>
      </c>
      <c r="J33" s="394">
        <v>0</v>
      </c>
      <c r="K33" s="394">
        <v>0</v>
      </c>
      <c r="L33" s="394">
        <v>0</v>
      </c>
      <c r="M33" s="394">
        <v>0</v>
      </c>
      <c r="N33" s="394">
        <v>0</v>
      </c>
      <c r="O33" s="394">
        <v>0</v>
      </c>
      <c r="P33" s="394">
        <v>0</v>
      </c>
      <c r="Q33" s="394">
        <v>0</v>
      </c>
      <c r="R33" s="394">
        <v>0</v>
      </c>
      <c r="S33" s="394">
        <v>0</v>
      </c>
      <c r="T33" s="394">
        <v>0</v>
      </c>
      <c r="U33" s="394">
        <v>0</v>
      </c>
      <c r="V33" s="394">
        <v>0</v>
      </c>
      <c r="W33" s="394">
        <v>0</v>
      </c>
      <c r="X33" s="394">
        <v>0</v>
      </c>
      <c r="Y33" s="190" t="s">
        <v>165</v>
      </c>
    </row>
    <row r="34" spans="2:25" s="159" customFormat="1" ht="21" customHeight="1">
      <c r="B34" s="187" t="s">
        <v>166</v>
      </c>
      <c r="C34" s="188">
        <v>2</v>
      </c>
      <c r="D34" s="352">
        <v>88</v>
      </c>
      <c r="E34" s="352">
        <v>77</v>
      </c>
      <c r="F34" s="352">
        <v>11</v>
      </c>
      <c r="G34" s="352">
        <v>73</v>
      </c>
      <c r="H34" s="352">
        <v>64</v>
      </c>
      <c r="I34" s="352">
        <v>9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218</v>
      </c>
      <c r="Q34" s="352">
        <v>186</v>
      </c>
      <c r="R34" s="352">
        <v>32</v>
      </c>
      <c r="S34" s="352">
        <v>218</v>
      </c>
      <c r="T34" s="352">
        <v>186</v>
      </c>
      <c r="U34" s="352">
        <v>32</v>
      </c>
      <c r="V34" s="394">
        <v>0</v>
      </c>
      <c r="W34" s="394">
        <v>0</v>
      </c>
      <c r="X34" s="394">
        <v>0</v>
      </c>
      <c r="Y34" s="190" t="s">
        <v>167</v>
      </c>
    </row>
    <row r="35" spans="2:25" s="159" customFormat="1" ht="21" customHeight="1">
      <c r="B35" s="195" t="s">
        <v>168</v>
      </c>
      <c r="C35" s="188">
        <v>1</v>
      </c>
      <c r="D35" s="352">
        <v>42</v>
      </c>
      <c r="E35" s="352">
        <v>41</v>
      </c>
      <c r="F35" s="352">
        <v>1</v>
      </c>
      <c r="G35" s="352">
        <v>38</v>
      </c>
      <c r="H35" s="352">
        <v>37</v>
      </c>
      <c r="I35" s="352">
        <v>1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112</v>
      </c>
      <c r="Q35" s="352">
        <v>104</v>
      </c>
      <c r="R35" s="352">
        <v>8</v>
      </c>
      <c r="S35" s="352">
        <v>112</v>
      </c>
      <c r="T35" s="352">
        <v>104</v>
      </c>
      <c r="U35" s="352">
        <v>8</v>
      </c>
      <c r="V35" s="394">
        <v>0</v>
      </c>
      <c r="W35" s="394">
        <v>0</v>
      </c>
      <c r="X35" s="394">
        <v>0</v>
      </c>
      <c r="Y35" s="196" t="s">
        <v>169</v>
      </c>
    </row>
    <row r="36" spans="2:25" s="159" customFormat="1" ht="21" customHeight="1">
      <c r="B36" s="195" t="s">
        <v>170</v>
      </c>
      <c r="C36" s="188">
        <v>1</v>
      </c>
      <c r="D36" s="352">
        <v>37</v>
      </c>
      <c r="E36" s="352">
        <v>37</v>
      </c>
      <c r="F36" s="352">
        <v>0</v>
      </c>
      <c r="G36" s="352">
        <v>37</v>
      </c>
      <c r="H36" s="352">
        <v>37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88</v>
      </c>
      <c r="Q36" s="352">
        <v>85</v>
      </c>
      <c r="R36" s="352">
        <v>3</v>
      </c>
      <c r="S36" s="352">
        <v>88</v>
      </c>
      <c r="T36" s="352">
        <v>85</v>
      </c>
      <c r="U36" s="352">
        <v>3</v>
      </c>
      <c r="V36" s="394">
        <v>0</v>
      </c>
      <c r="W36" s="394">
        <v>0</v>
      </c>
      <c r="X36" s="394">
        <v>0</v>
      </c>
      <c r="Y36" s="196" t="s">
        <v>171</v>
      </c>
    </row>
    <row r="37" spans="2:25" ht="21" customHeight="1">
      <c r="B37" s="183" t="s">
        <v>172</v>
      </c>
      <c r="C37" s="184">
        <v>5</v>
      </c>
      <c r="D37" s="393">
        <v>382</v>
      </c>
      <c r="E37" s="393">
        <v>119</v>
      </c>
      <c r="F37" s="393">
        <v>263</v>
      </c>
      <c r="G37" s="393">
        <v>344</v>
      </c>
      <c r="H37" s="393">
        <v>100</v>
      </c>
      <c r="I37" s="393">
        <v>244</v>
      </c>
      <c r="J37" s="393">
        <v>4</v>
      </c>
      <c r="K37" s="393">
        <v>3</v>
      </c>
      <c r="L37" s="393">
        <v>1</v>
      </c>
      <c r="M37" s="393">
        <v>0</v>
      </c>
      <c r="N37" s="393">
        <v>0</v>
      </c>
      <c r="O37" s="393">
        <v>0</v>
      </c>
      <c r="P37" s="393">
        <v>1295</v>
      </c>
      <c r="Q37" s="393">
        <v>466</v>
      </c>
      <c r="R37" s="393">
        <v>829</v>
      </c>
      <c r="S37" s="393">
        <v>997</v>
      </c>
      <c r="T37" s="393">
        <v>288</v>
      </c>
      <c r="U37" s="393">
        <v>709</v>
      </c>
      <c r="V37" s="393">
        <v>298</v>
      </c>
      <c r="W37" s="393">
        <v>178</v>
      </c>
      <c r="X37" s="393">
        <v>120</v>
      </c>
      <c r="Y37" s="186" t="s">
        <v>172</v>
      </c>
    </row>
    <row r="38" spans="2:25" s="159" customFormat="1" ht="21" customHeight="1">
      <c r="B38" s="187" t="s">
        <v>173</v>
      </c>
      <c r="C38" s="188">
        <v>3</v>
      </c>
      <c r="D38" s="352">
        <v>269</v>
      </c>
      <c r="E38" s="352">
        <v>113</v>
      </c>
      <c r="F38" s="352">
        <v>156</v>
      </c>
      <c r="G38" s="352">
        <v>231</v>
      </c>
      <c r="H38" s="352">
        <v>94</v>
      </c>
      <c r="I38" s="352">
        <v>137</v>
      </c>
      <c r="J38" s="352">
        <v>3</v>
      </c>
      <c r="K38" s="352">
        <v>3</v>
      </c>
      <c r="L38" s="352">
        <v>0</v>
      </c>
      <c r="M38" s="352">
        <v>0</v>
      </c>
      <c r="N38" s="352">
        <v>0</v>
      </c>
      <c r="O38" s="352">
        <v>0</v>
      </c>
      <c r="P38" s="352">
        <v>859</v>
      </c>
      <c r="Q38" s="352">
        <v>381</v>
      </c>
      <c r="R38" s="352">
        <v>478</v>
      </c>
      <c r="S38" s="352">
        <v>664</v>
      </c>
      <c r="T38" s="352">
        <v>269</v>
      </c>
      <c r="U38" s="352">
        <v>395</v>
      </c>
      <c r="V38" s="352">
        <v>195</v>
      </c>
      <c r="W38" s="352">
        <v>112</v>
      </c>
      <c r="X38" s="352">
        <v>83</v>
      </c>
      <c r="Y38" s="190" t="s">
        <v>174</v>
      </c>
    </row>
    <row r="39" spans="2:25" s="159" customFormat="1" ht="21" customHeight="1">
      <c r="B39" s="187" t="s">
        <v>175</v>
      </c>
      <c r="C39" s="188">
        <v>2</v>
      </c>
      <c r="D39" s="352">
        <v>113</v>
      </c>
      <c r="E39" s="352">
        <v>6</v>
      </c>
      <c r="F39" s="352">
        <v>107</v>
      </c>
      <c r="G39" s="352">
        <v>113</v>
      </c>
      <c r="H39" s="352">
        <v>6</v>
      </c>
      <c r="I39" s="352">
        <v>107</v>
      </c>
      <c r="J39" s="352">
        <v>1</v>
      </c>
      <c r="K39" s="352">
        <v>0</v>
      </c>
      <c r="L39" s="352">
        <v>1</v>
      </c>
      <c r="M39" s="352">
        <v>0</v>
      </c>
      <c r="N39" s="352">
        <v>0</v>
      </c>
      <c r="O39" s="352">
        <v>0</v>
      </c>
      <c r="P39" s="352">
        <v>436</v>
      </c>
      <c r="Q39" s="352">
        <v>85</v>
      </c>
      <c r="R39" s="352">
        <v>351</v>
      </c>
      <c r="S39" s="352">
        <v>333</v>
      </c>
      <c r="T39" s="352">
        <v>19</v>
      </c>
      <c r="U39" s="352">
        <v>314</v>
      </c>
      <c r="V39" s="352">
        <v>103</v>
      </c>
      <c r="W39" s="352">
        <v>66</v>
      </c>
      <c r="X39" s="352">
        <v>37</v>
      </c>
      <c r="Y39" s="190" t="s">
        <v>176</v>
      </c>
    </row>
    <row r="40" spans="2:25" ht="21" customHeight="1">
      <c r="B40" s="395" t="s">
        <v>177</v>
      </c>
      <c r="C40" s="396">
        <v>2</v>
      </c>
      <c r="D40" s="393">
        <v>61</v>
      </c>
      <c r="E40" s="393">
        <v>42</v>
      </c>
      <c r="F40" s="393">
        <v>19</v>
      </c>
      <c r="G40" s="393">
        <v>51</v>
      </c>
      <c r="H40" s="393">
        <v>33</v>
      </c>
      <c r="I40" s="393">
        <v>18</v>
      </c>
      <c r="J40" s="393">
        <v>0</v>
      </c>
      <c r="K40" s="393">
        <v>0</v>
      </c>
      <c r="L40" s="393">
        <v>0</v>
      </c>
      <c r="M40" s="393">
        <v>0</v>
      </c>
      <c r="N40" s="393">
        <v>0</v>
      </c>
      <c r="O40" s="393">
        <v>0</v>
      </c>
      <c r="P40" s="393">
        <v>171</v>
      </c>
      <c r="Q40" s="393">
        <v>108</v>
      </c>
      <c r="R40" s="393">
        <v>63</v>
      </c>
      <c r="S40" s="393">
        <v>171</v>
      </c>
      <c r="T40" s="393">
        <v>108</v>
      </c>
      <c r="U40" s="393">
        <v>63</v>
      </c>
      <c r="V40" s="397">
        <v>0</v>
      </c>
      <c r="W40" s="397">
        <v>0</v>
      </c>
      <c r="X40" s="397">
        <v>0</v>
      </c>
      <c r="Y40" s="186" t="s">
        <v>177</v>
      </c>
    </row>
    <row r="41" spans="2:25" s="159" customFormat="1" ht="21" customHeight="1">
      <c r="B41" s="187" t="s">
        <v>178</v>
      </c>
      <c r="C41" s="197">
        <v>1</v>
      </c>
      <c r="D41" s="352">
        <v>36</v>
      </c>
      <c r="E41" s="352">
        <v>33</v>
      </c>
      <c r="F41" s="352">
        <v>3</v>
      </c>
      <c r="G41" s="352">
        <v>28</v>
      </c>
      <c r="H41" s="352">
        <v>26</v>
      </c>
      <c r="I41" s="352">
        <v>2</v>
      </c>
      <c r="J41" s="352">
        <v>0</v>
      </c>
      <c r="K41" s="352">
        <v>0</v>
      </c>
      <c r="L41" s="352">
        <v>0</v>
      </c>
      <c r="M41" s="352">
        <v>0</v>
      </c>
      <c r="N41" s="352">
        <v>0</v>
      </c>
      <c r="O41" s="352">
        <v>0</v>
      </c>
      <c r="P41" s="352">
        <v>77</v>
      </c>
      <c r="Q41" s="352">
        <v>73</v>
      </c>
      <c r="R41" s="352">
        <v>4</v>
      </c>
      <c r="S41" s="352">
        <v>77</v>
      </c>
      <c r="T41" s="352">
        <v>73</v>
      </c>
      <c r="U41" s="352">
        <v>4</v>
      </c>
      <c r="V41" s="394">
        <v>0</v>
      </c>
      <c r="W41" s="394">
        <v>0</v>
      </c>
      <c r="X41" s="394">
        <v>0</v>
      </c>
      <c r="Y41" s="190" t="s">
        <v>179</v>
      </c>
    </row>
    <row r="42" spans="2:25" s="159" customFormat="1" ht="21" customHeight="1" hidden="1">
      <c r="B42" s="187" t="s">
        <v>180</v>
      </c>
      <c r="C42" s="188">
        <v>0</v>
      </c>
      <c r="D42" s="198">
        <v>36</v>
      </c>
      <c r="E42" s="198">
        <v>33</v>
      </c>
      <c r="F42" s="198">
        <v>3</v>
      </c>
      <c r="G42" s="394">
        <f>H42+I42</f>
        <v>0</v>
      </c>
      <c r="H42" s="394">
        <v>0</v>
      </c>
      <c r="I42" s="394">
        <v>0</v>
      </c>
      <c r="J42" s="394">
        <v>0</v>
      </c>
      <c r="K42" s="394">
        <v>0</v>
      </c>
      <c r="L42" s="394">
        <v>0</v>
      </c>
      <c r="M42" s="394">
        <v>0</v>
      </c>
      <c r="N42" s="394">
        <v>0</v>
      </c>
      <c r="O42" s="394">
        <v>0</v>
      </c>
      <c r="P42" s="394">
        <v>0</v>
      </c>
      <c r="Q42" s="394">
        <v>0</v>
      </c>
      <c r="R42" s="394">
        <v>0</v>
      </c>
      <c r="S42" s="394">
        <v>0</v>
      </c>
      <c r="T42" s="394">
        <v>0</v>
      </c>
      <c r="U42" s="394">
        <v>0</v>
      </c>
      <c r="V42" s="394">
        <v>0</v>
      </c>
      <c r="W42" s="394">
        <v>0</v>
      </c>
      <c r="X42" s="394">
        <v>0</v>
      </c>
      <c r="Y42" s="190" t="s">
        <v>181</v>
      </c>
    </row>
    <row r="43" spans="2:25" s="159" customFormat="1" ht="21" customHeight="1">
      <c r="B43" s="199" t="s">
        <v>182</v>
      </c>
      <c r="C43" s="188">
        <v>1</v>
      </c>
      <c r="D43" s="352">
        <v>25</v>
      </c>
      <c r="E43" s="352">
        <v>9</v>
      </c>
      <c r="F43" s="352">
        <v>16</v>
      </c>
      <c r="G43" s="352">
        <v>23</v>
      </c>
      <c r="H43" s="352">
        <v>7</v>
      </c>
      <c r="I43" s="352">
        <v>16</v>
      </c>
      <c r="J43" s="352">
        <v>0</v>
      </c>
      <c r="K43" s="352">
        <v>0</v>
      </c>
      <c r="L43" s="352">
        <v>0</v>
      </c>
      <c r="M43" s="352">
        <v>0</v>
      </c>
      <c r="N43" s="352">
        <v>0</v>
      </c>
      <c r="O43" s="352">
        <v>0</v>
      </c>
      <c r="P43" s="352">
        <v>94</v>
      </c>
      <c r="Q43" s="352">
        <v>35</v>
      </c>
      <c r="R43" s="352">
        <v>59</v>
      </c>
      <c r="S43" s="352">
        <v>94</v>
      </c>
      <c r="T43" s="352">
        <v>35</v>
      </c>
      <c r="U43" s="352">
        <v>59</v>
      </c>
      <c r="V43" s="352">
        <v>0</v>
      </c>
      <c r="W43" s="352">
        <v>0</v>
      </c>
      <c r="X43" s="352">
        <v>0</v>
      </c>
      <c r="Y43" s="190" t="s">
        <v>183</v>
      </c>
    </row>
    <row r="44" spans="2:25" ht="21" customHeight="1">
      <c r="B44" s="395" t="s">
        <v>184</v>
      </c>
      <c r="C44" s="396">
        <v>5</v>
      </c>
      <c r="D44" s="393">
        <v>269</v>
      </c>
      <c r="E44" s="393">
        <v>18</v>
      </c>
      <c r="F44" s="393">
        <v>251</v>
      </c>
      <c r="G44" s="393">
        <v>149</v>
      </c>
      <c r="H44" s="393">
        <v>11</v>
      </c>
      <c r="I44" s="393">
        <v>138</v>
      </c>
      <c r="J44" s="393">
        <v>1</v>
      </c>
      <c r="K44" s="393">
        <v>0</v>
      </c>
      <c r="L44" s="393">
        <v>1</v>
      </c>
      <c r="M44" s="393">
        <v>0</v>
      </c>
      <c r="N44" s="393">
        <v>0</v>
      </c>
      <c r="O44" s="393">
        <v>0</v>
      </c>
      <c r="P44" s="393">
        <v>444</v>
      </c>
      <c r="Q44" s="393">
        <v>37</v>
      </c>
      <c r="R44" s="393">
        <v>407</v>
      </c>
      <c r="S44" s="393">
        <v>335</v>
      </c>
      <c r="T44" s="393">
        <v>21</v>
      </c>
      <c r="U44" s="393">
        <v>314</v>
      </c>
      <c r="V44" s="393">
        <v>109</v>
      </c>
      <c r="W44" s="393">
        <v>16</v>
      </c>
      <c r="X44" s="393">
        <v>93</v>
      </c>
      <c r="Y44" s="186" t="s">
        <v>184</v>
      </c>
    </row>
    <row r="45" spans="2:25" s="159" customFormat="1" ht="21" customHeight="1">
      <c r="B45" s="187" t="s">
        <v>185</v>
      </c>
      <c r="C45" s="188">
        <v>3</v>
      </c>
      <c r="D45" s="352">
        <v>206</v>
      </c>
      <c r="E45" s="352">
        <v>9</v>
      </c>
      <c r="F45" s="352">
        <v>197</v>
      </c>
      <c r="G45" s="352">
        <v>100</v>
      </c>
      <c r="H45" s="352">
        <v>5</v>
      </c>
      <c r="I45" s="352">
        <v>95</v>
      </c>
      <c r="J45" s="352">
        <v>1</v>
      </c>
      <c r="K45" s="352">
        <v>0</v>
      </c>
      <c r="L45" s="352">
        <v>1</v>
      </c>
      <c r="M45" s="352">
        <v>0</v>
      </c>
      <c r="N45" s="352">
        <v>0</v>
      </c>
      <c r="O45" s="352">
        <v>0</v>
      </c>
      <c r="P45" s="352">
        <v>296</v>
      </c>
      <c r="Q45" s="352">
        <v>15</v>
      </c>
      <c r="R45" s="352">
        <v>281</v>
      </c>
      <c r="S45" s="352">
        <v>223</v>
      </c>
      <c r="T45" s="352">
        <v>15</v>
      </c>
      <c r="U45" s="352">
        <v>208</v>
      </c>
      <c r="V45" s="352">
        <v>73</v>
      </c>
      <c r="W45" s="352">
        <v>0</v>
      </c>
      <c r="X45" s="352">
        <v>73</v>
      </c>
      <c r="Y45" s="190" t="s">
        <v>186</v>
      </c>
    </row>
    <row r="46" spans="2:25" s="159" customFormat="1" ht="21" customHeight="1">
      <c r="B46" s="193" t="s">
        <v>187</v>
      </c>
      <c r="C46" s="188">
        <v>1</v>
      </c>
      <c r="D46" s="352">
        <v>25</v>
      </c>
      <c r="E46" s="352">
        <v>7</v>
      </c>
      <c r="F46" s="352">
        <v>18</v>
      </c>
      <c r="G46" s="352">
        <v>11</v>
      </c>
      <c r="H46" s="352">
        <v>4</v>
      </c>
      <c r="I46" s="352">
        <v>7</v>
      </c>
      <c r="J46" s="352">
        <v>0</v>
      </c>
      <c r="K46" s="352">
        <v>0</v>
      </c>
      <c r="L46" s="352">
        <v>0</v>
      </c>
      <c r="M46" s="352">
        <v>0</v>
      </c>
      <c r="N46" s="352">
        <v>0</v>
      </c>
      <c r="O46" s="352">
        <v>0</v>
      </c>
      <c r="P46" s="352">
        <v>36</v>
      </c>
      <c r="Q46" s="352">
        <v>16</v>
      </c>
      <c r="R46" s="352">
        <v>20</v>
      </c>
      <c r="S46" s="394">
        <v>0</v>
      </c>
      <c r="T46" s="394">
        <v>0</v>
      </c>
      <c r="U46" s="394">
        <v>0</v>
      </c>
      <c r="V46" s="352">
        <v>36</v>
      </c>
      <c r="W46" s="352">
        <v>16</v>
      </c>
      <c r="X46" s="352">
        <v>20</v>
      </c>
      <c r="Y46" s="190" t="s">
        <v>188</v>
      </c>
    </row>
    <row r="47" spans="2:25" s="159" customFormat="1" ht="21" customHeight="1">
      <c r="B47" s="187" t="s">
        <v>189</v>
      </c>
      <c r="C47" s="188">
        <v>1</v>
      </c>
      <c r="D47" s="352">
        <v>38</v>
      </c>
      <c r="E47" s="352">
        <v>2</v>
      </c>
      <c r="F47" s="352">
        <v>36</v>
      </c>
      <c r="G47" s="352">
        <v>38</v>
      </c>
      <c r="H47" s="352">
        <v>2</v>
      </c>
      <c r="I47" s="352">
        <v>36</v>
      </c>
      <c r="J47" s="352">
        <v>0</v>
      </c>
      <c r="K47" s="352">
        <v>0</v>
      </c>
      <c r="L47" s="352">
        <v>0</v>
      </c>
      <c r="M47" s="352">
        <v>0</v>
      </c>
      <c r="N47" s="352">
        <v>0</v>
      </c>
      <c r="O47" s="352">
        <v>0</v>
      </c>
      <c r="P47" s="352">
        <v>112</v>
      </c>
      <c r="Q47" s="352">
        <v>6</v>
      </c>
      <c r="R47" s="352">
        <v>106</v>
      </c>
      <c r="S47" s="352">
        <v>112</v>
      </c>
      <c r="T47" s="352">
        <v>6</v>
      </c>
      <c r="U47" s="352">
        <v>106</v>
      </c>
      <c r="V47" s="394">
        <v>0</v>
      </c>
      <c r="W47" s="394">
        <v>0</v>
      </c>
      <c r="X47" s="394">
        <v>0</v>
      </c>
      <c r="Y47" s="190" t="s">
        <v>190</v>
      </c>
    </row>
    <row r="48" spans="2:25" ht="21" customHeight="1">
      <c r="B48" s="395" t="s">
        <v>191</v>
      </c>
      <c r="C48" s="396">
        <v>1</v>
      </c>
      <c r="D48" s="393">
        <v>25</v>
      </c>
      <c r="E48" s="393">
        <v>4</v>
      </c>
      <c r="F48" s="393">
        <v>21</v>
      </c>
      <c r="G48" s="393">
        <v>16</v>
      </c>
      <c r="H48" s="393">
        <v>0</v>
      </c>
      <c r="I48" s="393">
        <v>16</v>
      </c>
      <c r="J48" s="393">
        <v>5</v>
      </c>
      <c r="K48" s="393">
        <v>0</v>
      </c>
      <c r="L48" s="393">
        <v>5</v>
      </c>
      <c r="M48" s="393">
        <v>0</v>
      </c>
      <c r="N48" s="393">
        <v>0</v>
      </c>
      <c r="O48" s="393">
        <v>0</v>
      </c>
      <c r="P48" s="393">
        <v>80</v>
      </c>
      <c r="Q48" s="393">
        <v>5</v>
      </c>
      <c r="R48" s="393">
        <v>75</v>
      </c>
      <c r="S48" s="393">
        <v>0</v>
      </c>
      <c r="T48" s="393">
        <v>0</v>
      </c>
      <c r="U48" s="393">
        <v>0</v>
      </c>
      <c r="V48" s="393">
        <v>80</v>
      </c>
      <c r="W48" s="393">
        <v>5</v>
      </c>
      <c r="X48" s="393">
        <v>75</v>
      </c>
      <c r="Y48" s="186" t="s">
        <v>191</v>
      </c>
    </row>
    <row r="49" spans="2:25" s="159" customFormat="1" ht="21" customHeight="1">
      <c r="B49" s="187" t="s">
        <v>192</v>
      </c>
      <c r="C49" s="188">
        <v>1</v>
      </c>
      <c r="D49" s="352">
        <v>25</v>
      </c>
      <c r="E49" s="352">
        <v>4</v>
      </c>
      <c r="F49" s="352">
        <v>21</v>
      </c>
      <c r="G49" s="352">
        <v>16</v>
      </c>
      <c r="H49" s="352">
        <v>0</v>
      </c>
      <c r="I49" s="352">
        <v>16</v>
      </c>
      <c r="J49" s="352">
        <v>5</v>
      </c>
      <c r="K49" s="352">
        <v>0</v>
      </c>
      <c r="L49" s="352">
        <v>5</v>
      </c>
      <c r="M49" s="352">
        <v>0</v>
      </c>
      <c r="N49" s="352">
        <v>0</v>
      </c>
      <c r="O49" s="352">
        <v>0</v>
      </c>
      <c r="P49" s="352">
        <v>80</v>
      </c>
      <c r="Q49" s="352">
        <v>5</v>
      </c>
      <c r="R49" s="352">
        <v>75</v>
      </c>
      <c r="S49" s="352">
        <v>0</v>
      </c>
      <c r="T49" s="352">
        <v>0</v>
      </c>
      <c r="U49" s="352">
        <v>0</v>
      </c>
      <c r="V49" s="352">
        <v>80</v>
      </c>
      <c r="W49" s="352">
        <v>5</v>
      </c>
      <c r="X49" s="352">
        <v>75</v>
      </c>
      <c r="Y49" s="190" t="s">
        <v>193</v>
      </c>
    </row>
    <row r="50" spans="2:25" s="159" customFormat="1" ht="21" customHeight="1">
      <c r="B50" s="395" t="s">
        <v>194</v>
      </c>
      <c r="C50" s="184">
        <v>1</v>
      </c>
      <c r="D50" s="393">
        <v>43</v>
      </c>
      <c r="E50" s="393">
        <v>19</v>
      </c>
      <c r="F50" s="393">
        <v>24</v>
      </c>
      <c r="G50" s="393">
        <v>39</v>
      </c>
      <c r="H50" s="393">
        <v>15</v>
      </c>
      <c r="I50" s="393">
        <v>24</v>
      </c>
      <c r="J50" s="393">
        <v>0</v>
      </c>
      <c r="K50" s="393">
        <v>0</v>
      </c>
      <c r="L50" s="393">
        <v>0</v>
      </c>
      <c r="M50" s="393">
        <v>0</v>
      </c>
      <c r="N50" s="393">
        <v>0</v>
      </c>
      <c r="O50" s="393">
        <v>0</v>
      </c>
      <c r="P50" s="393">
        <v>111</v>
      </c>
      <c r="Q50" s="393">
        <v>58</v>
      </c>
      <c r="R50" s="393">
        <v>53</v>
      </c>
      <c r="S50" s="393">
        <v>111</v>
      </c>
      <c r="T50" s="393">
        <v>58</v>
      </c>
      <c r="U50" s="393">
        <v>53</v>
      </c>
      <c r="V50" s="393">
        <v>0</v>
      </c>
      <c r="W50" s="393">
        <v>0</v>
      </c>
      <c r="X50" s="393">
        <v>0</v>
      </c>
      <c r="Y50" s="186" t="s">
        <v>194</v>
      </c>
    </row>
    <row r="51" spans="2:25" s="159" customFormat="1" ht="23.25" customHeight="1">
      <c r="B51" s="200" t="s">
        <v>195</v>
      </c>
      <c r="C51" s="188">
        <v>1</v>
      </c>
      <c r="D51" s="352">
        <v>43</v>
      </c>
      <c r="E51" s="352">
        <v>19</v>
      </c>
      <c r="F51" s="352">
        <v>24</v>
      </c>
      <c r="G51" s="352">
        <v>39</v>
      </c>
      <c r="H51" s="352">
        <v>15</v>
      </c>
      <c r="I51" s="352">
        <v>24</v>
      </c>
      <c r="J51" s="352">
        <v>0</v>
      </c>
      <c r="K51" s="352">
        <v>0</v>
      </c>
      <c r="L51" s="352">
        <v>0</v>
      </c>
      <c r="M51" s="352">
        <v>0</v>
      </c>
      <c r="N51" s="352">
        <v>0</v>
      </c>
      <c r="O51" s="352">
        <v>0</v>
      </c>
      <c r="P51" s="352">
        <v>111</v>
      </c>
      <c r="Q51" s="352">
        <v>58</v>
      </c>
      <c r="R51" s="352">
        <v>53</v>
      </c>
      <c r="S51" s="352">
        <v>111</v>
      </c>
      <c r="T51" s="352">
        <v>58</v>
      </c>
      <c r="U51" s="352">
        <v>53</v>
      </c>
      <c r="V51" s="352">
        <v>0</v>
      </c>
      <c r="W51" s="352">
        <v>0</v>
      </c>
      <c r="X51" s="352">
        <v>0</v>
      </c>
      <c r="Y51" s="201" t="s">
        <v>196</v>
      </c>
    </row>
    <row r="52" spans="2:25" s="159" customFormat="1" ht="21" customHeight="1" hidden="1">
      <c r="B52" s="200" t="s">
        <v>197</v>
      </c>
      <c r="C52" s="188">
        <v>0</v>
      </c>
      <c r="D52" s="394">
        <v>0</v>
      </c>
      <c r="E52" s="394">
        <v>0</v>
      </c>
      <c r="F52" s="394">
        <v>0</v>
      </c>
      <c r="G52" s="394">
        <f>H52+I52</f>
        <v>0</v>
      </c>
      <c r="H52" s="394">
        <v>0</v>
      </c>
      <c r="I52" s="394">
        <v>0</v>
      </c>
      <c r="J52" s="394">
        <v>0</v>
      </c>
      <c r="K52" s="394">
        <v>0</v>
      </c>
      <c r="L52" s="394">
        <v>0</v>
      </c>
      <c r="M52" s="394">
        <v>0</v>
      </c>
      <c r="N52" s="394">
        <v>0</v>
      </c>
      <c r="O52" s="394">
        <v>0</v>
      </c>
      <c r="P52" s="394">
        <v>0</v>
      </c>
      <c r="Q52" s="394">
        <v>0</v>
      </c>
      <c r="R52" s="394">
        <v>0</v>
      </c>
      <c r="S52" s="394">
        <v>0</v>
      </c>
      <c r="T52" s="394">
        <v>0</v>
      </c>
      <c r="U52" s="394">
        <v>0</v>
      </c>
      <c r="V52" s="394">
        <v>0</v>
      </c>
      <c r="W52" s="394">
        <v>0</v>
      </c>
      <c r="X52" s="394">
        <v>0</v>
      </c>
      <c r="Y52" s="202" t="s">
        <v>197</v>
      </c>
    </row>
    <row r="53" spans="2:25" s="159" customFormat="1" ht="21" customHeight="1">
      <c r="B53" s="395" t="s">
        <v>198</v>
      </c>
      <c r="C53" s="184">
        <v>1</v>
      </c>
      <c r="D53" s="393">
        <v>40</v>
      </c>
      <c r="E53" s="393">
        <v>5</v>
      </c>
      <c r="F53" s="393">
        <v>35</v>
      </c>
      <c r="G53" s="393">
        <v>38</v>
      </c>
      <c r="H53" s="393">
        <v>4</v>
      </c>
      <c r="I53" s="393">
        <v>34</v>
      </c>
      <c r="J53" s="393">
        <v>1</v>
      </c>
      <c r="K53" s="393">
        <v>0</v>
      </c>
      <c r="L53" s="393">
        <v>1</v>
      </c>
      <c r="M53" s="393">
        <v>0</v>
      </c>
      <c r="N53" s="393">
        <v>0</v>
      </c>
      <c r="O53" s="393">
        <v>0</v>
      </c>
      <c r="P53" s="393">
        <v>99</v>
      </c>
      <c r="Q53" s="393">
        <v>17</v>
      </c>
      <c r="R53" s="393">
        <v>82</v>
      </c>
      <c r="S53" s="393">
        <v>99</v>
      </c>
      <c r="T53" s="393">
        <v>17</v>
      </c>
      <c r="U53" s="393">
        <v>82</v>
      </c>
      <c r="V53" s="397">
        <v>0</v>
      </c>
      <c r="W53" s="397">
        <v>0</v>
      </c>
      <c r="X53" s="397">
        <v>0</v>
      </c>
      <c r="Y53" s="190" t="s">
        <v>199</v>
      </c>
    </row>
    <row r="54" spans="2:25" s="159" customFormat="1" ht="21" customHeight="1">
      <c r="B54" s="187" t="s">
        <v>200</v>
      </c>
      <c r="C54" s="188">
        <v>1</v>
      </c>
      <c r="D54" s="352">
        <v>40</v>
      </c>
      <c r="E54" s="352">
        <v>5</v>
      </c>
      <c r="F54" s="352">
        <v>35</v>
      </c>
      <c r="G54" s="352">
        <v>38</v>
      </c>
      <c r="H54" s="352">
        <v>4</v>
      </c>
      <c r="I54" s="352">
        <v>34</v>
      </c>
      <c r="J54" s="352">
        <v>1</v>
      </c>
      <c r="K54" s="352">
        <v>0</v>
      </c>
      <c r="L54" s="352">
        <v>1</v>
      </c>
      <c r="M54" s="352">
        <v>0</v>
      </c>
      <c r="N54" s="352">
        <v>0</v>
      </c>
      <c r="O54" s="352">
        <v>0</v>
      </c>
      <c r="P54" s="352">
        <v>99</v>
      </c>
      <c r="Q54" s="352">
        <v>17</v>
      </c>
      <c r="R54" s="352">
        <v>82</v>
      </c>
      <c r="S54" s="352">
        <v>99</v>
      </c>
      <c r="T54" s="352">
        <v>17</v>
      </c>
      <c r="U54" s="352">
        <v>82</v>
      </c>
      <c r="V54" s="394">
        <v>0</v>
      </c>
      <c r="W54" s="394">
        <v>0</v>
      </c>
      <c r="X54" s="394">
        <v>0</v>
      </c>
      <c r="Y54" s="190" t="s">
        <v>201</v>
      </c>
    </row>
    <row r="55" spans="2:25" ht="21" customHeight="1">
      <c r="B55" s="398" t="s">
        <v>202</v>
      </c>
      <c r="C55" s="396">
        <v>2</v>
      </c>
      <c r="D55" s="393">
        <v>47</v>
      </c>
      <c r="E55" s="393">
        <v>22</v>
      </c>
      <c r="F55" s="393">
        <v>25</v>
      </c>
      <c r="G55" s="393">
        <v>41</v>
      </c>
      <c r="H55" s="393">
        <v>19</v>
      </c>
      <c r="I55" s="393">
        <v>22</v>
      </c>
      <c r="J55" s="393">
        <v>0</v>
      </c>
      <c r="K55" s="393">
        <v>0</v>
      </c>
      <c r="L55" s="393">
        <v>0</v>
      </c>
      <c r="M55" s="393">
        <v>0</v>
      </c>
      <c r="N55" s="393">
        <v>0</v>
      </c>
      <c r="O55" s="393">
        <v>0</v>
      </c>
      <c r="P55" s="393">
        <v>183</v>
      </c>
      <c r="Q55" s="393">
        <v>121</v>
      </c>
      <c r="R55" s="393">
        <v>62</v>
      </c>
      <c r="S55" s="393">
        <v>183</v>
      </c>
      <c r="T55" s="393">
        <v>121</v>
      </c>
      <c r="U55" s="393">
        <v>62</v>
      </c>
      <c r="V55" s="397">
        <v>0</v>
      </c>
      <c r="W55" s="397">
        <v>0</v>
      </c>
      <c r="X55" s="397">
        <v>0</v>
      </c>
      <c r="Y55" s="399" t="s">
        <v>203</v>
      </c>
    </row>
    <row r="56" spans="2:25" s="159" customFormat="1" ht="21" customHeight="1">
      <c r="B56" s="203" t="s">
        <v>204</v>
      </c>
      <c r="C56" s="188">
        <v>1</v>
      </c>
      <c r="D56" s="352">
        <v>47</v>
      </c>
      <c r="E56" s="352">
        <v>22</v>
      </c>
      <c r="F56" s="352">
        <v>25</v>
      </c>
      <c r="G56" s="352">
        <v>41</v>
      </c>
      <c r="H56" s="352">
        <v>19</v>
      </c>
      <c r="I56" s="352">
        <v>22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123</v>
      </c>
      <c r="Q56" s="352">
        <v>67</v>
      </c>
      <c r="R56" s="352">
        <v>56</v>
      </c>
      <c r="S56" s="352">
        <v>123</v>
      </c>
      <c r="T56" s="352">
        <v>67</v>
      </c>
      <c r="U56" s="352">
        <v>56</v>
      </c>
      <c r="V56" s="394">
        <v>0</v>
      </c>
      <c r="W56" s="394">
        <v>0</v>
      </c>
      <c r="X56" s="394">
        <v>0</v>
      </c>
      <c r="Y56" s="190" t="s">
        <v>205</v>
      </c>
    </row>
    <row r="57" spans="2:25" s="159" customFormat="1" ht="21" customHeight="1" hidden="1">
      <c r="B57" s="204" t="s">
        <v>206</v>
      </c>
      <c r="C57" s="188">
        <v>0</v>
      </c>
      <c r="D57" s="198">
        <v>0</v>
      </c>
      <c r="E57" s="198">
        <v>0</v>
      </c>
      <c r="F57" s="198">
        <v>0</v>
      </c>
      <c r="G57" s="394">
        <f>H57+I57</f>
        <v>0</v>
      </c>
      <c r="H57" s="394">
        <v>0</v>
      </c>
      <c r="I57" s="394">
        <v>0</v>
      </c>
      <c r="J57" s="394">
        <v>0</v>
      </c>
      <c r="K57" s="394">
        <v>0</v>
      </c>
      <c r="L57" s="394">
        <v>0</v>
      </c>
      <c r="M57" s="394">
        <v>0</v>
      </c>
      <c r="N57" s="394">
        <v>0</v>
      </c>
      <c r="O57" s="394">
        <v>0</v>
      </c>
      <c r="P57" s="394">
        <v>0</v>
      </c>
      <c r="Q57" s="394">
        <v>0</v>
      </c>
      <c r="R57" s="394">
        <v>0</v>
      </c>
      <c r="S57" s="394">
        <v>0</v>
      </c>
      <c r="T57" s="394">
        <v>0</v>
      </c>
      <c r="U57" s="394">
        <v>0</v>
      </c>
      <c r="V57" s="394">
        <v>0</v>
      </c>
      <c r="W57" s="394">
        <v>0</v>
      </c>
      <c r="X57" s="394">
        <v>0</v>
      </c>
      <c r="Y57" s="205" t="s">
        <v>206</v>
      </c>
    </row>
    <row r="58" spans="2:25" s="159" customFormat="1" ht="21" customHeight="1">
      <c r="B58" s="187" t="s">
        <v>189</v>
      </c>
      <c r="C58" s="188">
        <v>1</v>
      </c>
      <c r="D58" s="352">
        <v>0</v>
      </c>
      <c r="E58" s="352">
        <v>0</v>
      </c>
      <c r="F58" s="352">
        <v>0</v>
      </c>
      <c r="G58" s="352">
        <v>0</v>
      </c>
      <c r="H58" s="352">
        <v>0</v>
      </c>
      <c r="I58" s="352">
        <v>0</v>
      </c>
      <c r="J58" s="352">
        <v>0</v>
      </c>
      <c r="K58" s="352">
        <v>0</v>
      </c>
      <c r="L58" s="352">
        <v>0</v>
      </c>
      <c r="M58" s="352">
        <v>0</v>
      </c>
      <c r="N58" s="352">
        <v>0</v>
      </c>
      <c r="O58" s="352">
        <v>0</v>
      </c>
      <c r="P58" s="352">
        <v>60</v>
      </c>
      <c r="Q58" s="352">
        <v>54</v>
      </c>
      <c r="R58" s="352">
        <v>6</v>
      </c>
      <c r="S58" s="352">
        <v>60</v>
      </c>
      <c r="T58" s="352">
        <v>54</v>
      </c>
      <c r="U58" s="352">
        <v>6</v>
      </c>
      <c r="V58" s="394">
        <v>0</v>
      </c>
      <c r="W58" s="394">
        <v>0</v>
      </c>
      <c r="X58" s="394">
        <v>0</v>
      </c>
      <c r="Y58" s="190" t="s">
        <v>190</v>
      </c>
    </row>
    <row r="59" spans="2:25" ht="21" customHeight="1">
      <c r="B59" s="183" t="s">
        <v>207</v>
      </c>
      <c r="C59" s="184">
        <v>3</v>
      </c>
      <c r="D59" s="393">
        <v>326</v>
      </c>
      <c r="E59" s="393">
        <v>138</v>
      </c>
      <c r="F59" s="393">
        <v>188</v>
      </c>
      <c r="G59" s="393">
        <v>271</v>
      </c>
      <c r="H59" s="393">
        <v>109</v>
      </c>
      <c r="I59" s="393">
        <v>162</v>
      </c>
      <c r="J59" s="393">
        <v>0</v>
      </c>
      <c r="K59" s="393">
        <v>0</v>
      </c>
      <c r="L59" s="393">
        <v>0</v>
      </c>
      <c r="M59" s="393">
        <v>0</v>
      </c>
      <c r="N59" s="393">
        <v>0</v>
      </c>
      <c r="O59" s="393">
        <v>0</v>
      </c>
      <c r="P59" s="393">
        <v>790</v>
      </c>
      <c r="Q59" s="393">
        <v>304</v>
      </c>
      <c r="R59" s="393">
        <v>486</v>
      </c>
      <c r="S59" s="393">
        <v>790</v>
      </c>
      <c r="T59" s="393">
        <v>304</v>
      </c>
      <c r="U59" s="393">
        <v>486</v>
      </c>
      <c r="V59" s="397">
        <v>0</v>
      </c>
      <c r="W59" s="397">
        <v>0</v>
      </c>
      <c r="X59" s="397">
        <v>0</v>
      </c>
      <c r="Y59" s="186" t="s">
        <v>208</v>
      </c>
    </row>
    <row r="60" spans="2:25" ht="21" customHeight="1">
      <c r="B60" s="175"/>
      <c r="C60" s="206"/>
      <c r="D60" s="198"/>
      <c r="E60" s="198"/>
      <c r="F60" s="198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78"/>
    </row>
    <row r="61" spans="2:25" s="174" customFormat="1" ht="21" customHeight="1">
      <c r="B61" s="179" t="s">
        <v>522</v>
      </c>
      <c r="C61" s="180">
        <v>4</v>
      </c>
      <c r="D61" s="181">
        <v>118</v>
      </c>
      <c r="E61" s="181">
        <v>71</v>
      </c>
      <c r="F61" s="181">
        <v>47</v>
      </c>
      <c r="G61" s="181">
        <v>95</v>
      </c>
      <c r="H61" s="181">
        <v>52</v>
      </c>
      <c r="I61" s="181">
        <v>43</v>
      </c>
      <c r="J61" s="181">
        <v>2</v>
      </c>
      <c r="K61" s="181">
        <v>1</v>
      </c>
      <c r="L61" s="181">
        <v>1</v>
      </c>
      <c r="M61" s="181">
        <v>6</v>
      </c>
      <c r="N61" s="181">
        <v>2</v>
      </c>
      <c r="O61" s="181">
        <v>4</v>
      </c>
      <c r="P61" s="181">
        <v>387</v>
      </c>
      <c r="Q61" s="181">
        <v>233</v>
      </c>
      <c r="R61" s="181">
        <v>154</v>
      </c>
      <c r="S61" s="181">
        <v>387</v>
      </c>
      <c r="T61" s="181">
        <v>233</v>
      </c>
      <c r="U61" s="181">
        <v>154</v>
      </c>
      <c r="V61" s="194">
        <v>0</v>
      </c>
      <c r="W61" s="194">
        <v>0</v>
      </c>
      <c r="X61" s="194">
        <v>0</v>
      </c>
      <c r="Y61" s="182" t="s">
        <v>522</v>
      </c>
    </row>
    <row r="62" spans="2:25" ht="21" customHeight="1">
      <c r="B62" s="193" t="s">
        <v>209</v>
      </c>
      <c r="C62" s="188">
        <v>2</v>
      </c>
      <c r="D62" s="189">
        <v>19</v>
      </c>
      <c r="E62" s="189">
        <v>9</v>
      </c>
      <c r="F62" s="189">
        <v>10</v>
      </c>
      <c r="G62" s="189">
        <v>17</v>
      </c>
      <c r="H62" s="189">
        <v>7</v>
      </c>
      <c r="I62" s="189">
        <v>10</v>
      </c>
      <c r="J62" s="189">
        <v>1</v>
      </c>
      <c r="K62" s="189">
        <v>0</v>
      </c>
      <c r="L62" s="189">
        <v>1</v>
      </c>
      <c r="M62" s="189">
        <v>3</v>
      </c>
      <c r="N62" s="189">
        <v>0</v>
      </c>
      <c r="O62" s="189">
        <v>3</v>
      </c>
      <c r="P62" s="189">
        <v>81</v>
      </c>
      <c r="Q62" s="189">
        <v>45</v>
      </c>
      <c r="R62" s="189">
        <v>36</v>
      </c>
      <c r="S62" s="189">
        <v>81</v>
      </c>
      <c r="T62" s="189">
        <v>45</v>
      </c>
      <c r="U62" s="189">
        <v>36</v>
      </c>
      <c r="V62" s="191">
        <v>0</v>
      </c>
      <c r="W62" s="191">
        <v>0</v>
      </c>
      <c r="X62" s="191">
        <v>0</v>
      </c>
      <c r="Y62" s="190" t="s">
        <v>210</v>
      </c>
    </row>
    <row r="63" spans="2:25" ht="21" customHeight="1">
      <c r="B63" s="193" t="s">
        <v>211</v>
      </c>
      <c r="C63" s="188">
        <v>2</v>
      </c>
      <c r="D63" s="189">
        <v>99</v>
      </c>
      <c r="E63" s="189">
        <v>62</v>
      </c>
      <c r="F63" s="189">
        <v>37</v>
      </c>
      <c r="G63" s="189">
        <v>78</v>
      </c>
      <c r="H63" s="189">
        <v>45</v>
      </c>
      <c r="I63" s="189">
        <v>33</v>
      </c>
      <c r="J63" s="189">
        <v>1</v>
      </c>
      <c r="K63" s="189">
        <v>1</v>
      </c>
      <c r="L63" s="189">
        <v>0</v>
      </c>
      <c r="M63" s="189">
        <v>3</v>
      </c>
      <c r="N63" s="189">
        <v>2</v>
      </c>
      <c r="O63" s="189">
        <v>1</v>
      </c>
      <c r="P63" s="189">
        <v>306</v>
      </c>
      <c r="Q63" s="189">
        <v>188</v>
      </c>
      <c r="R63" s="189">
        <v>118</v>
      </c>
      <c r="S63" s="189">
        <v>306</v>
      </c>
      <c r="T63" s="189">
        <v>188</v>
      </c>
      <c r="U63" s="189">
        <v>118</v>
      </c>
      <c r="V63" s="191">
        <v>0</v>
      </c>
      <c r="W63" s="191">
        <v>0</v>
      </c>
      <c r="X63" s="191">
        <v>0</v>
      </c>
      <c r="Y63" s="190" t="s">
        <v>212</v>
      </c>
    </row>
    <row r="64" spans="2:25" ht="8.25" customHeight="1">
      <c r="B64" s="207"/>
      <c r="C64" s="176"/>
      <c r="D64" s="148"/>
      <c r="E64" s="148"/>
      <c r="F64" s="148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208"/>
    </row>
    <row r="65" spans="2:25" ht="6.75" customHeight="1">
      <c r="B65" s="209"/>
      <c r="C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</row>
  </sheetData>
  <sheetProtection/>
  <mergeCells count="16">
    <mergeCell ref="M4:O4"/>
    <mergeCell ref="P4:R5"/>
    <mergeCell ref="S4:U5"/>
    <mergeCell ref="V4:X5"/>
    <mergeCell ref="J5:L5"/>
    <mergeCell ref="M5:O5"/>
    <mergeCell ref="C1:O1"/>
    <mergeCell ref="P1:Y1"/>
    <mergeCell ref="B3:B6"/>
    <mergeCell ref="C3:C6"/>
    <mergeCell ref="D3:O3"/>
    <mergeCell ref="P3:X3"/>
    <mergeCell ref="Y3:Y6"/>
    <mergeCell ref="D4:F5"/>
    <mergeCell ref="G4:I5"/>
    <mergeCell ref="J4:L4"/>
  </mergeCells>
  <printOptions horizontalCentered="1"/>
  <pageMargins left="0.5511811023622047" right="0.4724409448818898" top="0.7086614173228347" bottom="0.5118110236220472" header="0.5118110236220472" footer="0.5118110236220472"/>
  <pageSetup firstPageNumber="57" useFirstPageNumber="1" horizontalDpi="600" verticalDpi="600" orientation="landscape" paperSize="9" scale="37" r:id="rId1"/>
  <headerFooter alignWithMargins="0">
    <oddFooter>&amp;C&amp;"ＭＳ Ｐ明朝,標準"&amp;13-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07"/>
  <sheetViews>
    <sheetView showGridLines="0" zoomScaleSheetLayoutView="100" zoomScalePageLayoutView="0" workbookViewId="0" topLeftCell="A1">
      <pane xSplit="1" ySplit="5" topLeftCell="D32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L47" sqref="L47"/>
    </sheetView>
  </sheetViews>
  <sheetFormatPr defaultColWidth="9.00390625" defaultRowHeight="13.5"/>
  <cols>
    <col min="1" max="1" width="13.125" style="33" customWidth="1"/>
    <col min="2" max="9" width="9.625" style="33" customWidth="1"/>
    <col min="10" max="16" width="10.125" style="33" customWidth="1"/>
    <col min="17" max="17" width="13.75390625" style="33" customWidth="1"/>
    <col min="18" max="16384" width="9.00390625" style="33" customWidth="1"/>
  </cols>
  <sheetData>
    <row r="1" spans="1:17" s="93" customFormat="1" ht="17.25" customHeight="1">
      <c r="A1" s="126" t="s">
        <v>213</v>
      </c>
      <c r="B1" s="419" t="s">
        <v>214</v>
      </c>
      <c r="C1" s="419"/>
      <c r="D1" s="419"/>
      <c r="E1" s="419"/>
      <c r="F1" s="419"/>
      <c r="G1" s="419"/>
      <c r="H1" s="419"/>
      <c r="I1" s="419"/>
      <c r="J1" s="419" t="s">
        <v>215</v>
      </c>
      <c r="K1" s="419"/>
      <c r="L1" s="419"/>
      <c r="M1" s="419"/>
      <c r="N1" s="419"/>
      <c r="O1" s="419"/>
      <c r="P1" s="419"/>
      <c r="Q1" s="419"/>
    </row>
    <row r="2" spans="1:17" s="23" customFormat="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96" t="s">
        <v>216</v>
      </c>
    </row>
    <row r="3" spans="1:17" s="90" customFormat="1" ht="13.5" customHeight="1">
      <c r="A3" s="410" t="s">
        <v>0</v>
      </c>
      <c r="B3" s="420" t="s">
        <v>217</v>
      </c>
      <c r="C3" s="421"/>
      <c r="D3" s="422"/>
      <c r="E3" s="414" t="s">
        <v>218</v>
      </c>
      <c r="F3" s="415"/>
      <c r="G3" s="415"/>
      <c r="H3" s="415"/>
      <c r="I3" s="415"/>
      <c r="J3" s="415" t="s">
        <v>219</v>
      </c>
      <c r="K3" s="415"/>
      <c r="L3" s="415"/>
      <c r="M3" s="416"/>
      <c r="N3" s="420" t="s">
        <v>220</v>
      </c>
      <c r="O3" s="421"/>
      <c r="P3" s="421"/>
      <c r="Q3" s="410" t="s">
        <v>0</v>
      </c>
    </row>
    <row r="4" spans="1:17" s="90" customFormat="1" ht="12.75">
      <c r="A4" s="411"/>
      <c r="B4" s="423"/>
      <c r="C4" s="424"/>
      <c r="D4" s="425"/>
      <c r="E4" s="414" t="s">
        <v>221</v>
      </c>
      <c r="F4" s="415"/>
      <c r="G4" s="416"/>
      <c r="H4" s="413" t="s">
        <v>222</v>
      </c>
      <c r="I4" s="413"/>
      <c r="J4" s="413" t="s">
        <v>223</v>
      </c>
      <c r="K4" s="413"/>
      <c r="L4" s="413" t="s">
        <v>224</v>
      </c>
      <c r="M4" s="413"/>
      <c r="N4" s="423"/>
      <c r="O4" s="424"/>
      <c r="P4" s="424"/>
      <c r="Q4" s="411"/>
    </row>
    <row r="5" spans="1:18" s="90" customFormat="1" ht="12.75">
      <c r="A5" s="412"/>
      <c r="B5" s="88" t="s">
        <v>225</v>
      </c>
      <c r="C5" s="88" t="s">
        <v>226</v>
      </c>
      <c r="D5" s="88" t="s">
        <v>227</v>
      </c>
      <c r="E5" s="88" t="s">
        <v>225</v>
      </c>
      <c r="F5" s="88" t="s">
        <v>226</v>
      </c>
      <c r="G5" s="88" t="s">
        <v>227</v>
      </c>
      <c r="H5" s="88" t="s">
        <v>226</v>
      </c>
      <c r="I5" s="88" t="s">
        <v>227</v>
      </c>
      <c r="J5" s="88" t="s">
        <v>226</v>
      </c>
      <c r="K5" s="88" t="s">
        <v>227</v>
      </c>
      <c r="L5" s="88" t="s">
        <v>226</v>
      </c>
      <c r="M5" s="88" t="s">
        <v>227</v>
      </c>
      <c r="N5" s="88" t="s">
        <v>225</v>
      </c>
      <c r="O5" s="88" t="s">
        <v>226</v>
      </c>
      <c r="P5" s="86" t="s">
        <v>227</v>
      </c>
      <c r="Q5" s="412"/>
      <c r="R5" s="89"/>
    </row>
    <row r="6" spans="1:18" s="25" customFormat="1" ht="5.25" customHeight="1">
      <c r="A6" s="3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7"/>
      <c r="R6" s="24"/>
    </row>
    <row r="7" spans="1:17" s="25" customFormat="1" ht="12.75" customHeight="1" hidden="1">
      <c r="A7" s="49" t="s">
        <v>71</v>
      </c>
      <c r="B7" s="210">
        <v>17172</v>
      </c>
      <c r="C7" s="210">
        <v>8503</v>
      </c>
      <c r="D7" s="210">
        <v>8669</v>
      </c>
      <c r="E7" s="210">
        <v>16995</v>
      </c>
      <c r="F7" s="210">
        <v>8423</v>
      </c>
      <c r="G7" s="210">
        <v>8572</v>
      </c>
      <c r="H7" s="210">
        <v>2944</v>
      </c>
      <c r="I7" s="210">
        <v>3032</v>
      </c>
      <c r="J7" s="210">
        <v>2683</v>
      </c>
      <c r="K7" s="210">
        <v>2815</v>
      </c>
      <c r="L7" s="210">
        <v>2796</v>
      </c>
      <c r="M7" s="210">
        <v>2725</v>
      </c>
      <c r="N7" s="210">
        <v>177</v>
      </c>
      <c r="O7" s="210">
        <v>80</v>
      </c>
      <c r="P7" s="210">
        <v>97</v>
      </c>
      <c r="Q7" s="49" t="s">
        <v>71</v>
      </c>
    </row>
    <row r="8" spans="1:17" s="25" customFormat="1" ht="12.75" customHeight="1" hidden="1">
      <c r="A8" s="107" t="s">
        <v>72</v>
      </c>
      <c r="B8" s="210">
        <v>16649</v>
      </c>
      <c r="C8" s="210">
        <v>8206</v>
      </c>
      <c r="D8" s="210">
        <v>8443</v>
      </c>
      <c r="E8" s="210">
        <v>16460</v>
      </c>
      <c r="F8" s="210">
        <v>8123</v>
      </c>
      <c r="G8" s="210">
        <v>8337</v>
      </c>
      <c r="H8" s="210">
        <v>2732</v>
      </c>
      <c r="I8" s="210">
        <v>2738</v>
      </c>
      <c r="J8" s="210">
        <v>2762</v>
      </c>
      <c r="K8" s="210">
        <v>2895</v>
      </c>
      <c r="L8" s="210">
        <v>2629</v>
      </c>
      <c r="M8" s="210">
        <v>2704</v>
      </c>
      <c r="N8" s="210">
        <v>189</v>
      </c>
      <c r="O8" s="210">
        <v>83</v>
      </c>
      <c r="P8" s="210">
        <v>106</v>
      </c>
      <c r="Q8" s="107" t="s">
        <v>72</v>
      </c>
    </row>
    <row r="9" spans="1:17" s="25" customFormat="1" ht="12.75" customHeight="1" hidden="1">
      <c r="A9" s="107" t="s">
        <v>86</v>
      </c>
      <c r="B9" s="210">
        <v>16377</v>
      </c>
      <c r="C9" s="210">
        <v>8107</v>
      </c>
      <c r="D9" s="210">
        <v>8270</v>
      </c>
      <c r="E9" s="210">
        <v>16191</v>
      </c>
      <c r="F9" s="210">
        <v>8035</v>
      </c>
      <c r="G9" s="210">
        <v>8156</v>
      </c>
      <c r="H9" s="210">
        <v>2789</v>
      </c>
      <c r="I9" s="210">
        <v>2771</v>
      </c>
      <c r="J9" s="210">
        <v>2540</v>
      </c>
      <c r="K9" s="210">
        <v>2585</v>
      </c>
      <c r="L9" s="210">
        <v>2706</v>
      </c>
      <c r="M9" s="210">
        <v>2800</v>
      </c>
      <c r="N9" s="210">
        <v>186</v>
      </c>
      <c r="O9" s="210">
        <v>72</v>
      </c>
      <c r="P9" s="210">
        <v>114</v>
      </c>
      <c r="Q9" s="107" t="s">
        <v>86</v>
      </c>
    </row>
    <row r="10" spans="1:17" s="25" customFormat="1" ht="12.75" customHeight="1" hidden="1">
      <c r="A10" s="107" t="s">
        <v>84</v>
      </c>
      <c r="B10" s="210">
        <v>15547</v>
      </c>
      <c r="C10" s="210">
        <v>7784</v>
      </c>
      <c r="D10" s="210">
        <v>7763</v>
      </c>
      <c r="E10" s="210">
        <v>15547</v>
      </c>
      <c r="F10" s="210">
        <v>7784</v>
      </c>
      <c r="G10" s="210">
        <v>7763</v>
      </c>
      <c r="H10" s="210">
        <v>2711</v>
      </c>
      <c r="I10" s="210">
        <v>2620</v>
      </c>
      <c r="J10" s="210">
        <v>2613</v>
      </c>
      <c r="K10" s="210">
        <v>2636</v>
      </c>
      <c r="L10" s="210">
        <v>2460</v>
      </c>
      <c r="M10" s="210">
        <v>2507</v>
      </c>
      <c r="N10" s="210">
        <v>83</v>
      </c>
      <c r="O10" s="210">
        <v>3</v>
      </c>
      <c r="P10" s="210">
        <v>80</v>
      </c>
      <c r="Q10" s="107" t="s">
        <v>84</v>
      </c>
    </row>
    <row r="11" spans="1:17" s="25" customFormat="1" ht="12.75" customHeight="1">
      <c r="A11" s="107" t="s">
        <v>228</v>
      </c>
      <c r="B11" s="210">
        <v>15500</v>
      </c>
      <c r="C11" s="210">
        <v>7783</v>
      </c>
      <c r="D11" s="210">
        <v>7717</v>
      </c>
      <c r="E11" s="210">
        <v>15419</v>
      </c>
      <c r="F11" s="210">
        <v>7780</v>
      </c>
      <c r="G11" s="210">
        <v>7639</v>
      </c>
      <c r="H11" s="210">
        <v>2697</v>
      </c>
      <c r="I11" s="210">
        <v>2569</v>
      </c>
      <c r="J11" s="210">
        <v>2559</v>
      </c>
      <c r="K11" s="210">
        <v>2503</v>
      </c>
      <c r="L11" s="210">
        <v>2524</v>
      </c>
      <c r="M11" s="210">
        <v>2567</v>
      </c>
      <c r="N11" s="210">
        <v>81</v>
      </c>
      <c r="O11" s="210">
        <v>3</v>
      </c>
      <c r="P11" s="210">
        <v>78</v>
      </c>
      <c r="Q11" s="107" t="s">
        <v>228</v>
      </c>
    </row>
    <row r="12" spans="1:17" s="29" customFormat="1" ht="12.75" customHeight="1">
      <c r="A12" s="107" t="s">
        <v>229</v>
      </c>
      <c r="B12" s="84">
        <v>15369</v>
      </c>
      <c r="C12" s="84">
        <v>7808</v>
      </c>
      <c r="D12" s="84">
        <v>7561</v>
      </c>
      <c r="E12" s="210">
        <v>15300</v>
      </c>
      <c r="F12" s="210">
        <v>7806</v>
      </c>
      <c r="G12" s="210">
        <v>7494</v>
      </c>
      <c r="H12" s="210">
        <v>2771</v>
      </c>
      <c r="I12" s="210">
        <v>2581</v>
      </c>
      <c r="J12" s="210">
        <v>2547</v>
      </c>
      <c r="K12" s="210">
        <v>2468</v>
      </c>
      <c r="L12" s="210">
        <v>2488</v>
      </c>
      <c r="M12" s="210">
        <v>2445</v>
      </c>
      <c r="N12" s="210">
        <v>69</v>
      </c>
      <c r="O12" s="210">
        <v>2</v>
      </c>
      <c r="P12" s="210">
        <v>67</v>
      </c>
      <c r="Q12" s="107" t="s">
        <v>229</v>
      </c>
    </row>
    <row r="13" spans="1:17" s="29" customFormat="1" ht="12.75" customHeight="1">
      <c r="A13" s="107" t="s">
        <v>230</v>
      </c>
      <c r="B13" s="84">
        <v>15461</v>
      </c>
      <c r="C13" s="84">
        <v>7867</v>
      </c>
      <c r="D13" s="84">
        <v>7594</v>
      </c>
      <c r="E13" s="210">
        <v>15387</v>
      </c>
      <c r="F13" s="210">
        <v>7865</v>
      </c>
      <c r="G13" s="210">
        <v>7522</v>
      </c>
      <c r="H13" s="210">
        <v>2726</v>
      </c>
      <c r="I13" s="210">
        <v>2628</v>
      </c>
      <c r="J13" s="210">
        <v>2630</v>
      </c>
      <c r="K13" s="210">
        <v>2487</v>
      </c>
      <c r="L13" s="210">
        <v>2509</v>
      </c>
      <c r="M13" s="210">
        <v>2407</v>
      </c>
      <c r="N13" s="210">
        <v>74</v>
      </c>
      <c r="O13" s="210">
        <v>2</v>
      </c>
      <c r="P13" s="210">
        <v>72</v>
      </c>
      <c r="Q13" s="107" t="s">
        <v>231</v>
      </c>
    </row>
    <row r="14" spans="1:17" s="29" customFormat="1" ht="12.75" customHeight="1">
      <c r="A14" s="107" t="s">
        <v>232</v>
      </c>
      <c r="B14" s="84">
        <v>15316</v>
      </c>
      <c r="C14" s="84">
        <v>7732</v>
      </c>
      <c r="D14" s="84">
        <v>7584</v>
      </c>
      <c r="E14" s="210">
        <v>15242</v>
      </c>
      <c r="F14" s="210">
        <v>7727</v>
      </c>
      <c r="G14" s="210">
        <v>7515</v>
      </c>
      <c r="H14" s="210">
        <v>2615</v>
      </c>
      <c r="I14" s="210">
        <v>2570</v>
      </c>
      <c r="J14" s="210">
        <v>2563</v>
      </c>
      <c r="K14" s="210">
        <v>2519</v>
      </c>
      <c r="L14" s="210">
        <v>2549</v>
      </c>
      <c r="M14" s="210">
        <v>2426</v>
      </c>
      <c r="N14" s="210">
        <v>74</v>
      </c>
      <c r="O14" s="210">
        <v>5</v>
      </c>
      <c r="P14" s="210">
        <v>69</v>
      </c>
      <c r="Q14" s="107" t="s">
        <v>233</v>
      </c>
    </row>
    <row r="15" spans="1:17" s="56" customFormat="1" ht="12.75" customHeight="1">
      <c r="A15" s="211" t="s">
        <v>234</v>
      </c>
      <c r="B15" s="212">
        <f>SUM(C15:D15)</f>
        <v>15033</v>
      </c>
      <c r="C15" s="213">
        <f>F15+O15</f>
        <v>7503</v>
      </c>
      <c r="D15" s="213">
        <f>G15+P15</f>
        <v>7530</v>
      </c>
      <c r="E15" s="213">
        <f aca="true" t="shared" si="0" ref="E15:M15">SUM(E17,E35)</f>
        <v>14971</v>
      </c>
      <c r="F15" s="213">
        <f t="shared" si="0"/>
        <v>7500</v>
      </c>
      <c r="G15" s="213">
        <f t="shared" si="0"/>
        <v>7471</v>
      </c>
      <c r="H15" s="213">
        <f t="shared" si="0"/>
        <v>2548</v>
      </c>
      <c r="I15" s="213">
        <f t="shared" si="0"/>
        <v>2542</v>
      </c>
      <c r="J15" s="213">
        <f t="shared" si="0"/>
        <v>2486</v>
      </c>
      <c r="K15" s="213">
        <f t="shared" si="0"/>
        <v>2462</v>
      </c>
      <c r="L15" s="213">
        <f t="shared" si="0"/>
        <v>2466</v>
      </c>
      <c r="M15" s="213">
        <f t="shared" si="0"/>
        <v>2467</v>
      </c>
      <c r="N15" s="213">
        <f>N35</f>
        <v>62</v>
      </c>
      <c r="O15" s="213">
        <f>O35</f>
        <v>3</v>
      </c>
      <c r="P15" s="213">
        <f>P35</f>
        <v>59</v>
      </c>
      <c r="Q15" s="135" t="s">
        <v>235</v>
      </c>
    </row>
    <row r="16" spans="1:17" s="29" customFormat="1" ht="7.5" customHeight="1">
      <c r="A16" s="214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4"/>
    </row>
    <row r="17" spans="1:17" s="57" customFormat="1" ht="15" customHeight="1">
      <c r="A17" s="215" t="s">
        <v>523</v>
      </c>
      <c r="B17" s="216">
        <v>11588</v>
      </c>
      <c r="C17" s="216">
        <v>5791</v>
      </c>
      <c r="D17" s="216">
        <v>5797</v>
      </c>
      <c r="E17" s="216">
        <v>11588</v>
      </c>
      <c r="F17" s="216">
        <v>5791</v>
      </c>
      <c r="G17" s="216">
        <v>5797</v>
      </c>
      <c r="H17" s="217">
        <v>1993</v>
      </c>
      <c r="I17" s="217">
        <v>2004</v>
      </c>
      <c r="J17" s="217">
        <v>1913</v>
      </c>
      <c r="K17" s="217">
        <v>1914</v>
      </c>
      <c r="L17" s="217">
        <v>1885</v>
      </c>
      <c r="M17" s="217">
        <v>1879</v>
      </c>
      <c r="N17" s="217">
        <v>0</v>
      </c>
      <c r="O17" s="217">
        <v>0</v>
      </c>
      <c r="P17" s="217">
        <v>0</v>
      </c>
      <c r="Q17" s="215" t="s">
        <v>523</v>
      </c>
    </row>
    <row r="18" spans="1:17" s="25" customFormat="1" ht="8.25" customHeight="1">
      <c r="A18" s="218"/>
      <c r="B18" s="219"/>
      <c r="C18" s="219"/>
      <c r="D18" s="219"/>
      <c r="E18" s="219"/>
      <c r="F18" s="219"/>
      <c r="G18" s="219"/>
      <c r="H18" s="210"/>
      <c r="I18" s="210"/>
      <c r="J18" s="210"/>
      <c r="K18" s="210"/>
      <c r="L18" s="210"/>
      <c r="M18" s="210"/>
      <c r="N18" s="210"/>
      <c r="O18" s="210"/>
      <c r="P18" s="210"/>
      <c r="Q18" s="218"/>
    </row>
    <row r="19" spans="1:17" s="57" customFormat="1" ht="12.75" customHeight="1">
      <c r="A19" s="220" t="s">
        <v>236</v>
      </c>
      <c r="B19" s="221">
        <v>11201</v>
      </c>
      <c r="C19" s="221">
        <v>5558</v>
      </c>
      <c r="D19" s="221">
        <v>5643</v>
      </c>
      <c r="E19" s="221">
        <v>11201</v>
      </c>
      <c r="F19" s="221">
        <v>5558</v>
      </c>
      <c r="G19" s="221">
        <v>5643</v>
      </c>
      <c r="H19" s="221">
        <v>1871</v>
      </c>
      <c r="I19" s="222">
        <v>1905</v>
      </c>
      <c r="J19" s="221">
        <v>1840</v>
      </c>
      <c r="K19" s="222">
        <v>1889</v>
      </c>
      <c r="L19" s="221">
        <v>1847</v>
      </c>
      <c r="M19" s="222">
        <v>1849</v>
      </c>
      <c r="N19" s="222">
        <v>0</v>
      </c>
      <c r="O19" s="222">
        <v>0</v>
      </c>
      <c r="P19" s="222">
        <v>0</v>
      </c>
      <c r="Q19" s="220" t="s">
        <v>236</v>
      </c>
    </row>
    <row r="20" spans="1:17" s="25" customFormat="1" ht="12.75" customHeight="1">
      <c r="A20" s="223" t="s">
        <v>237</v>
      </c>
      <c r="B20" s="219">
        <v>6474</v>
      </c>
      <c r="C20" s="219">
        <v>2996</v>
      </c>
      <c r="D20" s="219">
        <v>3478</v>
      </c>
      <c r="E20" s="219">
        <v>6474</v>
      </c>
      <c r="F20" s="219">
        <v>2996</v>
      </c>
      <c r="G20" s="219">
        <v>3478</v>
      </c>
      <c r="H20" s="219">
        <v>997</v>
      </c>
      <c r="I20" s="219">
        <v>1170</v>
      </c>
      <c r="J20" s="219">
        <v>987</v>
      </c>
      <c r="K20" s="210">
        <v>1170</v>
      </c>
      <c r="L20" s="219">
        <v>1012</v>
      </c>
      <c r="M20" s="210">
        <v>1138</v>
      </c>
      <c r="N20" s="210">
        <v>0</v>
      </c>
      <c r="O20" s="210">
        <v>0</v>
      </c>
      <c r="P20" s="210">
        <v>0</v>
      </c>
      <c r="Q20" s="223" t="s">
        <v>237</v>
      </c>
    </row>
    <row r="21" spans="1:17" s="25" customFormat="1" ht="12.75" customHeight="1">
      <c r="A21" s="223" t="s">
        <v>238</v>
      </c>
      <c r="B21" s="219">
        <v>575</v>
      </c>
      <c r="C21" s="219">
        <v>254</v>
      </c>
      <c r="D21" s="219">
        <v>321</v>
      </c>
      <c r="E21" s="219">
        <v>575</v>
      </c>
      <c r="F21" s="219">
        <v>254</v>
      </c>
      <c r="G21" s="219">
        <v>321</v>
      </c>
      <c r="H21" s="219">
        <v>103</v>
      </c>
      <c r="I21" s="210">
        <v>98</v>
      </c>
      <c r="J21" s="219">
        <v>88</v>
      </c>
      <c r="K21" s="210">
        <v>102</v>
      </c>
      <c r="L21" s="219">
        <v>63</v>
      </c>
      <c r="M21" s="210">
        <v>121</v>
      </c>
      <c r="N21" s="210">
        <v>0</v>
      </c>
      <c r="O21" s="210">
        <v>0</v>
      </c>
      <c r="P21" s="210">
        <v>0</v>
      </c>
      <c r="Q21" s="223" t="s">
        <v>238</v>
      </c>
    </row>
    <row r="22" spans="1:17" s="25" customFormat="1" ht="12.75" customHeight="1">
      <c r="A22" s="223" t="s">
        <v>239</v>
      </c>
      <c r="B22" s="219">
        <v>1466</v>
      </c>
      <c r="C22" s="219">
        <v>1391</v>
      </c>
      <c r="D22" s="219">
        <v>75</v>
      </c>
      <c r="E22" s="219">
        <v>1466</v>
      </c>
      <c r="F22" s="219">
        <v>1391</v>
      </c>
      <c r="G22" s="219">
        <v>75</v>
      </c>
      <c r="H22" s="219">
        <v>483</v>
      </c>
      <c r="I22" s="219">
        <v>25</v>
      </c>
      <c r="J22" s="219">
        <v>453</v>
      </c>
      <c r="K22" s="219">
        <v>28</v>
      </c>
      <c r="L22" s="219">
        <v>455</v>
      </c>
      <c r="M22" s="210">
        <v>22</v>
      </c>
      <c r="N22" s="210">
        <v>0</v>
      </c>
      <c r="O22" s="210">
        <v>0</v>
      </c>
      <c r="P22" s="210">
        <v>0</v>
      </c>
      <c r="Q22" s="223" t="s">
        <v>239</v>
      </c>
    </row>
    <row r="23" spans="1:17" s="25" customFormat="1" ht="12.75" customHeight="1">
      <c r="A23" s="223" t="s">
        <v>240</v>
      </c>
      <c r="B23" s="219">
        <v>997</v>
      </c>
      <c r="C23" s="219">
        <v>288</v>
      </c>
      <c r="D23" s="219">
        <v>709</v>
      </c>
      <c r="E23" s="219">
        <v>997</v>
      </c>
      <c r="F23" s="219">
        <v>288</v>
      </c>
      <c r="G23" s="219">
        <v>709</v>
      </c>
      <c r="H23" s="219">
        <v>101</v>
      </c>
      <c r="I23" s="210">
        <v>244</v>
      </c>
      <c r="J23" s="219">
        <v>80</v>
      </c>
      <c r="K23" s="210">
        <v>231</v>
      </c>
      <c r="L23" s="219">
        <v>107</v>
      </c>
      <c r="M23" s="210">
        <v>234</v>
      </c>
      <c r="N23" s="210">
        <v>0</v>
      </c>
      <c r="O23" s="210">
        <v>0</v>
      </c>
      <c r="P23" s="210">
        <v>0</v>
      </c>
      <c r="Q23" s="223" t="s">
        <v>240</v>
      </c>
    </row>
    <row r="24" spans="1:17" s="25" customFormat="1" ht="12.75" customHeight="1">
      <c r="A24" s="223" t="s">
        <v>241</v>
      </c>
      <c r="B24" s="219">
        <v>171</v>
      </c>
      <c r="C24" s="219">
        <v>108</v>
      </c>
      <c r="D24" s="219">
        <v>63</v>
      </c>
      <c r="E24" s="219">
        <v>171</v>
      </c>
      <c r="F24" s="219">
        <v>108</v>
      </c>
      <c r="G24" s="219">
        <v>63</v>
      </c>
      <c r="H24" s="219">
        <v>33</v>
      </c>
      <c r="I24" s="210">
        <v>19</v>
      </c>
      <c r="J24" s="219">
        <v>42</v>
      </c>
      <c r="K24" s="210">
        <v>16</v>
      </c>
      <c r="L24" s="219">
        <v>33</v>
      </c>
      <c r="M24" s="210">
        <v>28</v>
      </c>
      <c r="N24" s="210">
        <v>0</v>
      </c>
      <c r="O24" s="210">
        <v>0</v>
      </c>
      <c r="P24" s="210">
        <v>0</v>
      </c>
      <c r="Q24" s="223" t="s">
        <v>241</v>
      </c>
    </row>
    <row r="25" spans="1:17" s="25" customFormat="1" ht="12.75" customHeight="1">
      <c r="A25" s="223" t="s">
        <v>242</v>
      </c>
      <c r="B25" s="219">
        <v>335</v>
      </c>
      <c r="C25" s="219">
        <v>21</v>
      </c>
      <c r="D25" s="219">
        <v>314</v>
      </c>
      <c r="E25" s="219">
        <v>335</v>
      </c>
      <c r="F25" s="219">
        <v>21</v>
      </c>
      <c r="G25" s="219">
        <v>314</v>
      </c>
      <c r="H25" s="219">
        <v>7</v>
      </c>
      <c r="I25" s="210">
        <v>107</v>
      </c>
      <c r="J25" s="219">
        <v>8</v>
      </c>
      <c r="K25" s="210">
        <v>105</v>
      </c>
      <c r="L25" s="219">
        <v>6</v>
      </c>
      <c r="M25" s="210">
        <v>102</v>
      </c>
      <c r="N25" s="210">
        <v>0</v>
      </c>
      <c r="O25" s="210">
        <v>0</v>
      </c>
      <c r="P25" s="210">
        <v>0</v>
      </c>
      <c r="Q25" s="223" t="s">
        <v>242</v>
      </c>
    </row>
    <row r="26" spans="1:17" s="25" customFormat="1" ht="12.75" customHeight="1">
      <c r="A26" s="223" t="s">
        <v>243</v>
      </c>
      <c r="B26" s="219">
        <v>111</v>
      </c>
      <c r="C26" s="219">
        <v>58</v>
      </c>
      <c r="D26" s="219">
        <v>53</v>
      </c>
      <c r="E26" s="219">
        <v>111</v>
      </c>
      <c r="F26" s="219">
        <v>58</v>
      </c>
      <c r="G26" s="219">
        <v>53</v>
      </c>
      <c r="H26" s="219">
        <v>15</v>
      </c>
      <c r="I26" s="210">
        <v>24</v>
      </c>
      <c r="J26" s="219">
        <v>20</v>
      </c>
      <c r="K26" s="210">
        <v>18</v>
      </c>
      <c r="L26" s="219">
        <v>23</v>
      </c>
      <c r="M26" s="210">
        <v>11</v>
      </c>
      <c r="N26" s="210">
        <v>0</v>
      </c>
      <c r="O26" s="210">
        <v>0</v>
      </c>
      <c r="P26" s="210">
        <v>0</v>
      </c>
      <c r="Q26" s="223" t="s">
        <v>243</v>
      </c>
    </row>
    <row r="27" spans="1:17" s="25" customFormat="1" ht="12.75" customHeight="1">
      <c r="A27" s="223" t="s">
        <v>244</v>
      </c>
      <c r="B27" s="219">
        <v>99</v>
      </c>
      <c r="C27" s="219">
        <v>17</v>
      </c>
      <c r="D27" s="219">
        <v>82</v>
      </c>
      <c r="E27" s="219">
        <v>99</v>
      </c>
      <c r="F27" s="219">
        <v>17</v>
      </c>
      <c r="G27" s="219">
        <v>82</v>
      </c>
      <c r="H27" s="219">
        <v>4</v>
      </c>
      <c r="I27" s="210">
        <v>34</v>
      </c>
      <c r="J27" s="219">
        <v>6</v>
      </c>
      <c r="K27" s="210">
        <v>23</v>
      </c>
      <c r="L27" s="219">
        <v>7</v>
      </c>
      <c r="M27" s="210">
        <v>25</v>
      </c>
      <c r="N27" s="210">
        <v>0</v>
      </c>
      <c r="O27" s="210">
        <v>0</v>
      </c>
      <c r="P27" s="210">
        <v>0</v>
      </c>
      <c r="Q27" s="223" t="s">
        <v>244</v>
      </c>
    </row>
    <row r="28" spans="1:17" s="25" customFormat="1" ht="12.75" customHeight="1">
      <c r="A28" s="223" t="s">
        <v>245</v>
      </c>
      <c r="B28" s="219">
        <v>183</v>
      </c>
      <c r="C28" s="219">
        <v>121</v>
      </c>
      <c r="D28" s="219">
        <v>62</v>
      </c>
      <c r="E28" s="219">
        <v>183</v>
      </c>
      <c r="F28" s="219">
        <v>121</v>
      </c>
      <c r="G28" s="219">
        <v>62</v>
      </c>
      <c r="H28" s="219">
        <v>19</v>
      </c>
      <c r="I28" s="210">
        <v>22</v>
      </c>
      <c r="J28" s="219">
        <v>50</v>
      </c>
      <c r="K28" s="210">
        <v>21</v>
      </c>
      <c r="L28" s="219">
        <v>52</v>
      </c>
      <c r="M28" s="210">
        <v>19</v>
      </c>
      <c r="N28" s="210">
        <v>0</v>
      </c>
      <c r="O28" s="210">
        <v>0</v>
      </c>
      <c r="P28" s="210">
        <v>0</v>
      </c>
      <c r="Q28" s="223" t="s">
        <v>245</v>
      </c>
    </row>
    <row r="29" spans="1:17" s="25" customFormat="1" ht="12.75" customHeight="1">
      <c r="A29" s="224" t="s">
        <v>246</v>
      </c>
      <c r="B29" s="219">
        <v>790</v>
      </c>
      <c r="C29" s="219">
        <v>304</v>
      </c>
      <c r="D29" s="219">
        <v>486</v>
      </c>
      <c r="E29" s="219">
        <v>790</v>
      </c>
      <c r="F29" s="219">
        <v>304</v>
      </c>
      <c r="G29" s="219">
        <v>486</v>
      </c>
      <c r="H29" s="219">
        <v>109</v>
      </c>
      <c r="I29" s="210">
        <v>162</v>
      </c>
      <c r="J29" s="219">
        <v>106</v>
      </c>
      <c r="K29" s="210">
        <v>175</v>
      </c>
      <c r="L29" s="219">
        <v>89</v>
      </c>
      <c r="M29" s="210">
        <v>149</v>
      </c>
      <c r="N29" s="210">
        <v>0</v>
      </c>
      <c r="O29" s="210">
        <v>0</v>
      </c>
      <c r="P29" s="210">
        <v>0</v>
      </c>
      <c r="Q29" s="225" t="s">
        <v>247</v>
      </c>
    </row>
    <row r="30" spans="1:17" s="29" customFormat="1" ht="7.5" customHeight="1">
      <c r="A30" s="49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49"/>
    </row>
    <row r="31" spans="1:17" s="57" customFormat="1" ht="15" customHeight="1">
      <c r="A31" s="220" t="s">
        <v>248</v>
      </c>
      <c r="B31" s="221">
        <v>387</v>
      </c>
      <c r="C31" s="221">
        <v>233</v>
      </c>
      <c r="D31" s="226">
        <v>154</v>
      </c>
      <c r="E31" s="221">
        <v>387</v>
      </c>
      <c r="F31" s="221">
        <v>233</v>
      </c>
      <c r="G31" s="221">
        <v>154</v>
      </c>
      <c r="H31" s="222">
        <v>122</v>
      </c>
      <c r="I31" s="222">
        <v>99</v>
      </c>
      <c r="J31" s="222">
        <v>73</v>
      </c>
      <c r="K31" s="222">
        <v>25</v>
      </c>
      <c r="L31" s="222">
        <v>38</v>
      </c>
      <c r="M31" s="222">
        <v>30</v>
      </c>
      <c r="N31" s="222">
        <v>0</v>
      </c>
      <c r="O31" s="222">
        <v>0</v>
      </c>
      <c r="P31" s="222">
        <v>0</v>
      </c>
      <c r="Q31" s="220" t="s">
        <v>248</v>
      </c>
    </row>
    <row r="32" spans="1:17" s="25" customFormat="1" ht="12.75" customHeight="1">
      <c r="A32" s="223" t="s">
        <v>237</v>
      </c>
      <c r="B32" s="219">
        <v>81</v>
      </c>
      <c r="C32" s="219">
        <v>45</v>
      </c>
      <c r="D32" s="219">
        <v>36</v>
      </c>
      <c r="E32" s="219">
        <v>81</v>
      </c>
      <c r="F32" s="219">
        <v>45</v>
      </c>
      <c r="G32" s="219">
        <v>36</v>
      </c>
      <c r="H32" s="210">
        <v>12</v>
      </c>
      <c r="I32" s="210">
        <v>14</v>
      </c>
      <c r="J32" s="210">
        <v>24</v>
      </c>
      <c r="K32" s="210">
        <v>11</v>
      </c>
      <c r="L32" s="210">
        <v>9</v>
      </c>
      <c r="M32" s="210">
        <v>11</v>
      </c>
      <c r="N32" s="210">
        <v>0</v>
      </c>
      <c r="O32" s="210">
        <v>0</v>
      </c>
      <c r="P32" s="210">
        <v>0</v>
      </c>
      <c r="Q32" s="223" t="s">
        <v>237</v>
      </c>
    </row>
    <row r="33" spans="1:17" s="25" customFormat="1" ht="12.75" customHeight="1">
      <c r="A33" s="107" t="s">
        <v>249</v>
      </c>
      <c r="B33" s="219">
        <v>306</v>
      </c>
      <c r="C33" s="219">
        <v>188</v>
      </c>
      <c r="D33" s="219">
        <v>118</v>
      </c>
      <c r="E33" s="219">
        <v>306</v>
      </c>
      <c r="F33" s="219">
        <v>188</v>
      </c>
      <c r="G33" s="219">
        <v>118</v>
      </c>
      <c r="H33" s="210">
        <v>110</v>
      </c>
      <c r="I33" s="210">
        <v>85</v>
      </c>
      <c r="J33" s="210">
        <v>49</v>
      </c>
      <c r="K33" s="210">
        <v>14</v>
      </c>
      <c r="L33" s="210">
        <v>29</v>
      </c>
      <c r="M33" s="210">
        <v>19</v>
      </c>
      <c r="N33" s="210">
        <v>0</v>
      </c>
      <c r="O33" s="210">
        <v>0</v>
      </c>
      <c r="P33" s="210">
        <v>0</v>
      </c>
      <c r="Q33" s="49" t="s">
        <v>247</v>
      </c>
    </row>
    <row r="34" spans="1:17" s="29" customFormat="1" ht="7.5" customHeight="1">
      <c r="A34" s="227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27"/>
    </row>
    <row r="35" spans="1:17" s="57" customFormat="1" ht="15" customHeight="1">
      <c r="A35" s="215" t="s">
        <v>524</v>
      </c>
      <c r="B35" s="216">
        <v>3445</v>
      </c>
      <c r="C35" s="216">
        <v>1712</v>
      </c>
      <c r="D35" s="216">
        <v>1733</v>
      </c>
      <c r="E35" s="216">
        <v>3383</v>
      </c>
      <c r="F35" s="216">
        <v>1709</v>
      </c>
      <c r="G35" s="216">
        <v>1674</v>
      </c>
      <c r="H35" s="217">
        <v>555</v>
      </c>
      <c r="I35" s="217">
        <v>538</v>
      </c>
      <c r="J35" s="217">
        <v>573</v>
      </c>
      <c r="K35" s="217">
        <v>548</v>
      </c>
      <c r="L35" s="217">
        <v>581</v>
      </c>
      <c r="M35" s="217">
        <v>588</v>
      </c>
      <c r="N35" s="217">
        <f>SUM(N37)</f>
        <v>62</v>
      </c>
      <c r="O35" s="217">
        <f>SUM(O37)</f>
        <v>3</v>
      </c>
      <c r="P35" s="217">
        <f>SUM(P37)</f>
        <v>59</v>
      </c>
      <c r="Q35" s="215" t="s">
        <v>524</v>
      </c>
    </row>
    <row r="36" spans="1:17" s="57" customFormat="1" ht="7.5" customHeight="1">
      <c r="A36" s="220"/>
      <c r="B36" s="221"/>
      <c r="C36" s="221"/>
      <c r="D36" s="221"/>
      <c r="E36" s="221"/>
      <c r="F36" s="221"/>
      <c r="G36" s="221"/>
      <c r="H36" s="222"/>
      <c r="I36" s="222"/>
      <c r="J36" s="222"/>
      <c r="K36" s="222"/>
      <c r="L36" s="222"/>
      <c r="M36" s="222"/>
      <c r="N36" s="222"/>
      <c r="O36" s="222"/>
      <c r="P36" s="222"/>
      <c r="Q36" s="220"/>
    </row>
    <row r="37" spans="1:17" s="57" customFormat="1" ht="12.75" customHeight="1">
      <c r="A37" s="220" t="s">
        <v>236</v>
      </c>
      <c r="B37" s="221">
        <v>3445</v>
      </c>
      <c r="C37" s="221">
        <v>1712</v>
      </c>
      <c r="D37" s="221">
        <v>1733</v>
      </c>
      <c r="E37" s="221">
        <v>3383</v>
      </c>
      <c r="F37" s="221">
        <v>1709</v>
      </c>
      <c r="G37" s="221">
        <v>1674</v>
      </c>
      <c r="H37" s="222">
        <v>555</v>
      </c>
      <c r="I37" s="222">
        <v>538</v>
      </c>
      <c r="J37" s="222">
        <v>573</v>
      </c>
      <c r="K37" s="222">
        <v>548</v>
      </c>
      <c r="L37" s="222">
        <v>581</v>
      </c>
      <c r="M37" s="222">
        <v>588</v>
      </c>
      <c r="N37" s="222">
        <f>SUM(N38:N42)</f>
        <v>62</v>
      </c>
      <c r="O37" s="222">
        <f>SUM(O38:O42)</f>
        <v>3</v>
      </c>
      <c r="P37" s="222">
        <f>SUM(P38:P42)</f>
        <v>59</v>
      </c>
      <c r="Q37" s="220" t="s">
        <v>236</v>
      </c>
    </row>
    <row r="38" spans="1:17" s="25" customFormat="1" ht="12.75" customHeight="1">
      <c r="A38" s="223" t="s">
        <v>237</v>
      </c>
      <c r="B38" s="219">
        <v>2896</v>
      </c>
      <c r="C38" s="219">
        <v>1510</v>
      </c>
      <c r="D38" s="219">
        <v>1386</v>
      </c>
      <c r="E38" s="219">
        <v>2896</v>
      </c>
      <c r="F38" s="219">
        <v>1510</v>
      </c>
      <c r="G38" s="219">
        <v>1386</v>
      </c>
      <c r="H38" s="210">
        <v>551</v>
      </c>
      <c r="I38" s="210">
        <v>491</v>
      </c>
      <c r="J38" s="210">
        <v>470</v>
      </c>
      <c r="K38" s="210">
        <v>429</v>
      </c>
      <c r="L38" s="210">
        <v>489</v>
      </c>
      <c r="M38" s="210">
        <v>466</v>
      </c>
      <c r="N38" s="210">
        <f>SUM(O38:P38)</f>
        <v>0</v>
      </c>
      <c r="O38" s="210">
        <v>0</v>
      </c>
      <c r="P38" s="210">
        <v>0</v>
      </c>
      <c r="Q38" s="223" t="s">
        <v>237</v>
      </c>
    </row>
    <row r="39" spans="1:17" s="25" customFormat="1" ht="12.75" customHeight="1">
      <c r="A39" s="223" t="s">
        <v>240</v>
      </c>
      <c r="B39" s="84">
        <v>298</v>
      </c>
      <c r="C39" s="84">
        <v>178</v>
      </c>
      <c r="D39" s="84">
        <v>120</v>
      </c>
      <c r="E39" s="84">
        <v>298</v>
      </c>
      <c r="F39" s="84">
        <v>178</v>
      </c>
      <c r="G39" s="84">
        <v>120</v>
      </c>
      <c r="H39" s="210">
        <v>0</v>
      </c>
      <c r="I39" s="210">
        <v>0</v>
      </c>
      <c r="J39" s="210">
        <v>95</v>
      </c>
      <c r="K39" s="210">
        <v>57</v>
      </c>
      <c r="L39" s="210">
        <v>83</v>
      </c>
      <c r="M39" s="210">
        <v>63</v>
      </c>
      <c r="N39" s="210">
        <f>SUM(O39:P39)</f>
        <v>0</v>
      </c>
      <c r="O39" s="210">
        <v>0</v>
      </c>
      <c r="P39" s="210">
        <v>0</v>
      </c>
      <c r="Q39" s="223" t="s">
        <v>240</v>
      </c>
    </row>
    <row r="40" spans="1:17" s="25" customFormat="1" ht="12.75" customHeight="1">
      <c r="A40" s="223" t="s">
        <v>242</v>
      </c>
      <c r="B40" s="84">
        <v>109</v>
      </c>
      <c r="C40" s="84">
        <v>16</v>
      </c>
      <c r="D40" s="84">
        <v>93</v>
      </c>
      <c r="E40" s="84">
        <v>109</v>
      </c>
      <c r="F40" s="84">
        <v>16</v>
      </c>
      <c r="G40" s="84">
        <v>93</v>
      </c>
      <c r="H40" s="210">
        <v>4</v>
      </c>
      <c r="I40" s="210">
        <v>31</v>
      </c>
      <c r="J40" s="210">
        <v>7</v>
      </c>
      <c r="K40" s="210">
        <v>32</v>
      </c>
      <c r="L40" s="210">
        <v>5</v>
      </c>
      <c r="M40" s="210">
        <v>30</v>
      </c>
      <c r="N40" s="210">
        <f>SUM(O40:P40)</f>
        <v>0</v>
      </c>
      <c r="O40" s="210">
        <v>0</v>
      </c>
      <c r="P40" s="210">
        <v>0</v>
      </c>
      <c r="Q40" s="223" t="s">
        <v>242</v>
      </c>
    </row>
    <row r="41" spans="1:17" s="25" customFormat="1" ht="12.75" customHeight="1">
      <c r="A41" s="223" t="s">
        <v>250</v>
      </c>
      <c r="B41" s="84">
        <v>142</v>
      </c>
      <c r="C41" s="84">
        <v>8</v>
      </c>
      <c r="D41" s="84">
        <v>134</v>
      </c>
      <c r="E41" s="84">
        <v>80</v>
      </c>
      <c r="F41" s="84">
        <v>5</v>
      </c>
      <c r="G41" s="84">
        <v>75</v>
      </c>
      <c r="H41" s="210">
        <v>0</v>
      </c>
      <c r="I41" s="210">
        <v>16</v>
      </c>
      <c r="J41" s="210">
        <v>1</v>
      </c>
      <c r="K41" s="210">
        <v>30</v>
      </c>
      <c r="L41" s="210">
        <v>4</v>
      </c>
      <c r="M41" s="210">
        <v>29</v>
      </c>
      <c r="N41" s="210">
        <f>SUM(O41:P41)</f>
        <v>62</v>
      </c>
      <c r="O41" s="210">
        <v>3</v>
      </c>
      <c r="P41" s="210">
        <v>59</v>
      </c>
      <c r="Q41" s="223" t="s">
        <v>250</v>
      </c>
    </row>
    <row r="42" spans="1:17" s="25" customFormat="1" ht="12.75" customHeight="1" hidden="1">
      <c r="A42" s="223" t="s">
        <v>251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23" t="s">
        <v>251</v>
      </c>
    </row>
    <row r="43" spans="1:17" s="25" customFormat="1" ht="7.5" customHeight="1">
      <c r="A43" s="22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28"/>
    </row>
    <row r="44" spans="1:17" ht="13.5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</row>
    <row r="45" spans="1:17" ht="13.5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</row>
    <row r="46" spans="1:17" ht="13.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</row>
    <row r="47" spans="1:17" ht="13.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</row>
    <row r="48" spans="1:17" ht="13.5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</row>
    <row r="49" spans="1:17" ht="13.5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</row>
    <row r="50" spans="1:17" ht="13.5">
      <c r="A50" s="229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</row>
    <row r="51" spans="1:17" ht="13.5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</row>
    <row r="52" spans="1:17" ht="13.5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</row>
    <row r="53" spans="1:17" ht="13.5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</row>
    <row r="54" spans="1:17" ht="13.5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</row>
    <row r="55" spans="1:17" ht="13.5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</row>
    <row r="56" spans="1:17" ht="13.5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</row>
    <row r="57" spans="1:17" ht="13.5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</row>
    <row r="58" spans="1:17" ht="13.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</row>
    <row r="59" spans="1:17" ht="13.5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</row>
    <row r="60" spans="1:17" ht="13.5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</row>
    <row r="61" spans="1:17" ht="13.5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</row>
    <row r="62" spans="1:17" ht="13.5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</row>
    <row r="63" spans="1:17" ht="13.5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</row>
    <row r="64" spans="1:17" ht="13.5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</row>
    <row r="65" spans="1:17" ht="13.5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</row>
    <row r="66" spans="1:17" ht="13.5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</row>
    <row r="67" spans="1:17" ht="13.5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</row>
    <row r="68" spans="1:17" ht="13.5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69" spans="1:17" ht="13.5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</row>
    <row r="70" spans="1:17" ht="13.5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</row>
    <row r="71" spans="1:17" ht="13.5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</row>
    <row r="72" spans="1:17" ht="13.5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</row>
    <row r="73" spans="1:17" ht="13.5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</row>
    <row r="74" spans="1:17" ht="13.5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</row>
    <row r="75" spans="1:17" ht="13.5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</row>
    <row r="76" spans="1:17" ht="13.5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</row>
    <row r="77" spans="1:17" ht="13.5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</row>
    <row r="78" spans="1:17" ht="13.5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</row>
    <row r="79" spans="1:17" ht="13.5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</row>
    <row r="80" spans="1:17" ht="13.5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</row>
    <row r="81" spans="1:17" ht="13.5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</row>
    <row r="82" spans="1:17" ht="13.5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</row>
    <row r="83" spans="1:17" ht="13.5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</row>
    <row r="84" spans="1:17" ht="13.5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</row>
    <row r="85" spans="1:17" ht="13.5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</row>
    <row r="86" spans="1:17" ht="13.5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</row>
    <row r="87" spans="1:17" ht="13.5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</row>
    <row r="88" spans="1:17" ht="13.5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</row>
    <row r="89" spans="1:17" ht="13.5">
      <c r="A89" s="229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</row>
    <row r="90" spans="1:17" ht="13.5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</row>
    <row r="91" spans="1:17" ht="13.5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</row>
    <row r="92" spans="1:17" ht="13.5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</row>
    <row r="93" spans="1:17" ht="13.5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</row>
    <row r="94" spans="1:17" ht="13.5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</row>
    <row r="95" spans="1:17" ht="13.5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</row>
    <row r="96" spans="1:17" ht="13.5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</row>
    <row r="97" spans="1:17" ht="13.5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</row>
    <row r="98" spans="1:17" ht="13.5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</row>
    <row r="99" spans="1:17" ht="13.5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</row>
    <row r="100" spans="1:17" ht="13.5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</row>
    <row r="101" spans="1:17" ht="13.5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</row>
    <row r="102" spans="1:17" ht="13.5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</row>
    <row r="103" spans="1:17" ht="13.5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</row>
    <row r="104" spans="1:17" ht="13.5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</row>
    <row r="105" spans="1:17" ht="13.5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</row>
    <row r="106" spans="1:17" ht="13.5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</row>
    <row r="107" spans="1:17" ht="13.5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</row>
  </sheetData>
  <sheetProtection/>
  <mergeCells count="12">
    <mergeCell ref="J4:K4"/>
    <mergeCell ref="L4:M4"/>
    <mergeCell ref="B1:I1"/>
    <mergeCell ref="J1:Q1"/>
    <mergeCell ref="A3:A5"/>
    <mergeCell ref="B3:D4"/>
    <mergeCell ref="E3:I3"/>
    <mergeCell ref="J3:M3"/>
    <mergeCell ref="N3:P4"/>
    <mergeCell ref="Q3:Q5"/>
    <mergeCell ref="E4:G4"/>
    <mergeCell ref="H4:I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1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I10" sqref="I10"/>
    </sheetView>
  </sheetViews>
  <sheetFormatPr defaultColWidth="9.00390625" defaultRowHeight="13.5"/>
  <cols>
    <col min="1" max="1" width="13.125" style="33" customWidth="1"/>
    <col min="2" max="11" width="9.625" style="33" customWidth="1"/>
    <col min="12" max="19" width="10.125" style="33" customWidth="1"/>
    <col min="20" max="20" width="13.125" style="33" customWidth="1"/>
    <col min="21" max="16384" width="9.00390625" style="33" customWidth="1"/>
  </cols>
  <sheetData>
    <row r="1" spans="1:19" s="93" customFormat="1" ht="17.25" customHeight="1">
      <c r="A1" s="230" t="s">
        <v>213</v>
      </c>
      <c r="C1" s="94"/>
      <c r="D1" s="94"/>
      <c r="E1" s="94"/>
      <c r="F1" s="94"/>
      <c r="G1" s="94"/>
      <c r="H1" s="94"/>
      <c r="I1" s="94"/>
      <c r="J1" s="94" t="s">
        <v>252</v>
      </c>
      <c r="K1" s="92" t="s">
        <v>253</v>
      </c>
      <c r="P1" s="92"/>
      <c r="Q1" s="92"/>
      <c r="R1" s="92"/>
      <c r="S1" s="92"/>
    </row>
    <row r="2" spans="1:20" s="23" customFormat="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T2" s="96" t="s">
        <v>216</v>
      </c>
    </row>
    <row r="3" spans="1:20" s="90" customFormat="1" ht="13.5" customHeight="1">
      <c r="A3" s="410" t="s">
        <v>0</v>
      </c>
      <c r="B3" s="420" t="s">
        <v>217</v>
      </c>
      <c r="C3" s="421"/>
      <c r="D3" s="422"/>
      <c r="E3" s="414" t="s">
        <v>218</v>
      </c>
      <c r="F3" s="415"/>
      <c r="G3" s="415"/>
      <c r="H3" s="415"/>
      <c r="I3" s="415"/>
      <c r="J3" s="415"/>
      <c r="K3" s="415" t="s">
        <v>219</v>
      </c>
      <c r="L3" s="415"/>
      <c r="M3" s="415"/>
      <c r="N3" s="415"/>
      <c r="O3" s="415"/>
      <c r="P3" s="416"/>
      <c r="Q3" s="420" t="s">
        <v>220</v>
      </c>
      <c r="R3" s="421"/>
      <c r="S3" s="421"/>
      <c r="T3" s="410" t="s">
        <v>0</v>
      </c>
    </row>
    <row r="4" spans="1:20" s="90" customFormat="1" ht="13.5" customHeight="1">
      <c r="A4" s="411"/>
      <c r="B4" s="423"/>
      <c r="C4" s="424"/>
      <c r="D4" s="425"/>
      <c r="E4" s="414" t="s">
        <v>221</v>
      </c>
      <c r="F4" s="415"/>
      <c r="G4" s="416"/>
      <c r="H4" s="414" t="s">
        <v>222</v>
      </c>
      <c r="I4" s="415"/>
      <c r="J4" s="416"/>
      <c r="K4" s="414" t="s">
        <v>223</v>
      </c>
      <c r="L4" s="415"/>
      <c r="M4" s="416"/>
      <c r="N4" s="414" t="s">
        <v>224</v>
      </c>
      <c r="O4" s="415"/>
      <c r="P4" s="416"/>
      <c r="Q4" s="423"/>
      <c r="R4" s="424"/>
      <c r="S4" s="424"/>
      <c r="T4" s="411"/>
    </row>
    <row r="5" spans="1:21" s="90" customFormat="1" ht="12.75">
      <c r="A5" s="412"/>
      <c r="B5" s="88" t="s">
        <v>225</v>
      </c>
      <c r="C5" s="88" t="s">
        <v>226</v>
      </c>
      <c r="D5" s="88" t="s">
        <v>227</v>
      </c>
      <c r="E5" s="88" t="s">
        <v>225</v>
      </c>
      <c r="F5" s="88" t="s">
        <v>226</v>
      </c>
      <c r="G5" s="88" t="s">
        <v>227</v>
      </c>
      <c r="H5" s="88" t="s">
        <v>225</v>
      </c>
      <c r="I5" s="88" t="s">
        <v>226</v>
      </c>
      <c r="J5" s="88" t="s">
        <v>227</v>
      </c>
      <c r="K5" s="88" t="s">
        <v>225</v>
      </c>
      <c r="L5" s="88" t="s">
        <v>226</v>
      </c>
      <c r="M5" s="88" t="s">
        <v>227</v>
      </c>
      <c r="N5" s="88" t="s">
        <v>225</v>
      </c>
      <c r="O5" s="88" t="s">
        <v>226</v>
      </c>
      <c r="P5" s="88" t="s">
        <v>227</v>
      </c>
      <c r="Q5" s="88" t="s">
        <v>225</v>
      </c>
      <c r="R5" s="88" t="s">
        <v>226</v>
      </c>
      <c r="S5" s="86" t="s">
        <v>227</v>
      </c>
      <c r="T5" s="412"/>
      <c r="U5" s="89"/>
    </row>
    <row r="6" spans="1:20" s="29" customFormat="1" ht="12.75" customHeight="1">
      <c r="A6" s="231" t="s">
        <v>254</v>
      </c>
      <c r="B6" s="232">
        <f>E6+Q6</f>
        <v>15033</v>
      </c>
      <c r="C6" s="232">
        <f>F6+R6</f>
        <v>7503</v>
      </c>
      <c r="D6" s="232">
        <f>G6+S6</f>
        <v>7530</v>
      </c>
      <c r="E6" s="232">
        <f>SUM(E8,E25)</f>
        <v>14971</v>
      </c>
      <c r="F6" s="232">
        <f>SUM(F8,F25)</f>
        <v>7500</v>
      </c>
      <c r="G6" s="232">
        <f>E6-F6</f>
        <v>7471</v>
      </c>
      <c r="H6" s="232">
        <f>SUM(H8,H25)</f>
        <v>5090</v>
      </c>
      <c r="I6" s="232">
        <f>SUM(I8,I25)</f>
        <v>2548</v>
      </c>
      <c r="J6" s="232">
        <f>H6-I6</f>
        <v>2542</v>
      </c>
      <c r="K6" s="232">
        <f>SUM(K8,K25)</f>
        <v>4948</v>
      </c>
      <c r="L6" s="232">
        <f>SUM(L8,L25)</f>
        <v>2486</v>
      </c>
      <c r="M6" s="232">
        <f>K6-L6</f>
        <v>2462</v>
      </c>
      <c r="N6" s="232">
        <f>SUM(N8,N25)</f>
        <v>4933</v>
      </c>
      <c r="O6" s="232">
        <f>SUM(O8,O25)</f>
        <v>2466</v>
      </c>
      <c r="P6" s="232">
        <f>N6-O6</f>
        <v>2467</v>
      </c>
      <c r="Q6" s="213">
        <f>SUM(Q8,Q25)</f>
        <v>62</v>
      </c>
      <c r="R6" s="213">
        <f>SUM(R8,R25)</f>
        <v>3</v>
      </c>
      <c r="S6" s="213">
        <f>SUM(S8,S25)</f>
        <v>59</v>
      </c>
      <c r="T6" s="214" t="s">
        <v>254</v>
      </c>
    </row>
    <row r="7" spans="1:20" s="29" customFormat="1" ht="3" customHeight="1">
      <c r="A7" s="233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13"/>
      <c r="R7" s="213"/>
      <c r="S7" s="213"/>
      <c r="T7" s="214"/>
    </row>
    <row r="8" spans="1:20" s="25" customFormat="1" ht="15" customHeight="1">
      <c r="A8" s="234" t="s">
        <v>255</v>
      </c>
      <c r="B8" s="235">
        <f>E8+Q8</f>
        <v>11588</v>
      </c>
      <c r="C8" s="235">
        <f aca="true" t="shared" si="0" ref="C8:D19">F8+R8</f>
        <v>5791</v>
      </c>
      <c r="D8" s="235">
        <f t="shared" si="0"/>
        <v>5797</v>
      </c>
      <c r="E8" s="235">
        <f>SUM(E9,E21)</f>
        <v>11588</v>
      </c>
      <c r="F8" s="235">
        <f>SUM(F9,F21)</f>
        <v>5791</v>
      </c>
      <c r="G8" s="235">
        <f>E8-F8</f>
        <v>5797</v>
      </c>
      <c r="H8" s="235">
        <f>SUM(H9,H21)</f>
        <v>3997</v>
      </c>
      <c r="I8" s="235">
        <f>SUM(I9,I21)</f>
        <v>1993</v>
      </c>
      <c r="J8" s="235">
        <f>H8-I8</f>
        <v>2004</v>
      </c>
      <c r="K8" s="235">
        <f>SUM(K9,K21)</f>
        <v>3827</v>
      </c>
      <c r="L8" s="235">
        <f>SUM(L9,L21)</f>
        <v>1913</v>
      </c>
      <c r="M8" s="235">
        <f>K8-L8</f>
        <v>1914</v>
      </c>
      <c r="N8" s="235">
        <f>SUM(N9,N21)</f>
        <v>3764</v>
      </c>
      <c r="O8" s="235">
        <f>SUM(O9,O21)</f>
        <v>1885</v>
      </c>
      <c r="P8" s="235">
        <f>N8-O8</f>
        <v>1879</v>
      </c>
      <c r="Q8" s="210">
        <f>SUM(Q9,Q21)</f>
        <v>0</v>
      </c>
      <c r="R8" s="210">
        <f>SUM(R9,R21)</f>
        <v>0</v>
      </c>
      <c r="S8" s="210">
        <f>SUM(S9,S21)</f>
        <v>0</v>
      </c>
      <c r="T8" s="236" t="s">
        <v>255</v>
      </c>
    </row>
    <row r="9" spans="1:20" s="25" customFormat="1" ht="12.75" customHeight="1">
      <c r="A9" s="39" t="s">
        <v>256</v>
      </c>
      <c r="B9" s="235">
        <f aca="true" t="shared" si="1" ref="B9:B19">E9+Q9</f>
        <v>11201</v>
      </c>
      <c r="C9" s="235">
        <f t="shared" si="0"/>
        <v>5558</v>
      </c>
      <c r="D9" s="235">
        <f t="shared" si="0"/>
        <v>5643</v>
      </c>
      <c r="E9" s="235">
        <f>SUM(E10:E19)</f>
        <v>11201</v>
      </c>
      <c r="F9" s="235">
        <f>SUM(F10:F19)</f>
        <v>5558</v>
      </c>
      <c r="G9" s="235">
        <f aca="true" t="shared" si="2" ref="G9:G31">E9-F9</f>
        <v>5643</v>
      </c>
      <c r="H9" s="235">
        <f>SUM(H10:H19)</f>
        <v>3776</v>
      </c>
      <c r="I9" s="235">
        <f>SUM(I10:I19)</f>
        <v>1871</v>
      </c>
      <c r="J9" s="235">
        <f aca="true" t="shared" si="3" ref="J9:J31">H9-I9</f>
        <v>1905</v>
      </c>
      <c r="K9" s="235">
        <f>SUM(K10:K19)</f>
        <v>3729</v>
      </c>
      <c r="L9" s="235">
        <f>SUM(L10:L19)</f>
        <v>1840</v>
      </c>
      <c r="M9" s="235">
        <f aca="true" t="shared" si="4" ref="M9:M31">K9-L9</f>
        <v>1889</v>
      </c>
      <c r="N9" s="235">
        <f>SUM(N10:N19)</f>
        <v>3696</v>
      </c>
      <c r="O9" s="235">
        <f>SUM(O10:O19)</f>
        <v>1847</v>
      </c>
      <c r="P9" s="235">
        <f aca="true" t="shared" si="5" ref="P9:P31">N9-O9</f>
        <v>1849</v>
      </c>
      <c r="Q9" s="210">
        <f>SUM(Q10:Q19)</f>
        <v>0</v>
      </c>
      <c r="R9" s="210">
        <f>SUM(R10:R19)</f>
        <v>0</v>
      </c>
      <c r="S9" s="210">
        <f>SUM(S10:S19)</f>
        <v>0</v>
      </c>
      <c r="T9" s="237" t="s">
        <v>256</v>
      </c>
    </row>
    <row r="10" spans="1:20" s="25" customFormat="1" ht="12.75" customHeight="1">
      <c r="A10" s="238" t="s">
        <v>237</v>
      </c>
      <c r="B10" s="235">
        <f t="shared" si="1"/>
        <v>6474</v>
      </c>
      <c r="C10" s="235">
        <f t="shared" si="0"/>
        <v>2996</v>
      </c>
      <c r="D10" s="235">
        <f t="shared" si="0"/>
        <v>3478</v>
      </c>
      <c r="E10" s="235">
        <f>H10+K10+N10</f>
        <v>6474</v>
      </c>
      <c r="F10" s="235">
        <f>I10+L10+O10</f>
        <v>2996</v>
      </c>
      <c r="G10" s="235">
        <f t="shared" si="2"/>
        <v>3478</v>
      </c>
      <c r="H10" s="239">
        <v>2167</v>
      </c>
      <c r="I10" s="239">
        <v>997</v>
      </c>
      <c r="J10" s="235">
        <f t="shared" si="3"/>
        <v>1170</v>
      </c>
      <c r="K10" s="239">
        <v>2157</v>
      </c>
      <c r="L10" s="239">
        <v>987</v>
      </c>
      <c r="M10" s="235">
        <f t="shared" si="4"/>
        <v>1170</v>
      </c>
      <c r="N10" s="239">
        <v>2150</v>
      </c>
      <c r="O10" s="239">
        <v>1012</v>
      </c>
      <c r="P10" s="235">
        <f t="shared" si="5"/>
        <v>1138</v>
      </c>
      <c r="Q10" s="210">
        <f>SUM(R10:S10)</f>
        <v>0</v>
      </c>
      <c r="R10" s="240"/>
      <c r="S10" s="240"/>
      <c r="T10" s="241" t="s">
        <v>237</v>
      </c>
    </row>
    <row r="11" spans="1:20" s="25" customFormat="1" ht="12.75" customHeight="1">
      <c r="A11" s="238" t="s">
        <v>238</v>
      </c>
      <c r="B11" s="235">
        <f t="shared" si="1"/>
        <v>575</v>
      </c>
      <c r="C11" s="235">
        <f t="shared" si="0"/>
        <v>254</v>
      </c>
      <c r="D11" s="235">
        <f t="shared" si="0"/>
        <v>321</v>
      </c>
      <c r="E11" s="235">
        <f aca="true" t="shared" si="6" ref="E11:F19">H11+K11+N11</f>
        <v>575</v>
      </c>
      <c r="F11" s="235">
        <f t="shared" si="6"/>
        <v>254</v>
      </c>
      <c r="G11" s="235">
        <f t="shared" si="2"/>
        <v>321</v>
      </c>
      <c r="H11" s="239">
        <v>201</v>
      </c>
      <c r="I11" s="239">
        <v>103</v>
      </c>
      <c r="J11" s="235">
        <f t="shared" si="3"/>
        <v>98</v>
      </c>
      <c r="K11" s="239">
        <v>190</v>
      </c>
      <c r="L11" s="239">
        <v>88</v>
      </c>
      <c r="M11" s="235">
        <f t="shared" si="4"/>
        <v>102</v>
      </c>
      <c r="N11" s="239">
        <v>184</v>
      </c>
      <c r="O11" s="239">
        <v>63</v>
      </c>
      <c r="P11" s="235">
        <f t="shared" si="5"/>
        <v>121</v>
      </c>
      <c r="Q11" s="210">
        <f aca="true" t="shared" si="7" ref="Q11:Q19">SUM(R11:S11)</f>
        <v>0</v>
      </c>
      <c r="R11" s="240">
        <v>0</v>
      </c>
      <c r="S11" s="240">
        <v>0</v>
      </c>
      <c r="T11" s="241" t="s">
        <v>238</v>
      </c>
    </row>
    <row r="12" spans="1:20" s="25" customFormat="1" ht="12.75" customHeight="1">
      <c r="A12" s="238" t="s">
        <v>239</v>
      </c>
      <c r="B12" s="235">
        <f t="shared" si="1"/>
        <v>1466</v>
      </c>
      <c r="C12" s="235">
        <f t="shared" si="0"/>
        <v>1391</v>
      </c>
      <c r="D12" s="235">
        <f t="shared" si="0"/>
        <v>75</v>
      </c>
      <c r="E12" s="235">
        <f t="shared" si="6"/>
        <v>1466</v>
      </c>
      <c r="F12" s="235">
        <f t="shared" si="6"/>
        <v>1391</v>
      </c>
      <c r="G12" s="235">
        <f t="shared" si="2"/>
        <v>75</v>
      </c>
      <c r="H12" s="239">
        <v>508</v>
      </c>
      <c r="I12" s="239">
        <v>483</v>
      </c>
      <c r="J12" s="235">
        <f t="shared" si="3"/>
        <v>25</v>
      </c>
      <c r="K12" s="239">
        <v>481</v>
      </c>
      <c r="L12" s="239">
        <v>453</v>
      </c>
      <c r="M12" s="235">
        <f t="shared" si="4"/>
        <v>28</v>
      </c>
      <c r="N12" s="239">
        <v>477</v>
      </c>
      <c r="O12" s="239">
        <v>455</v>
      </c>
      <c r="P12" s="235">
        <f t="shared" si="5"/>
        <v>22</v>
      </c>
      <c r="Q12" s="210">
        <f t="shared" si="7"/>
        <v>0</v>
      </c>
      <c r="R12" s="240">
        <v>0</v>
      </c>
      <c r="S12" s="240">
        <v>0</v>
      </c>
      <c r="T12" s="241" t="s">
        <v>239</v>
      </c>
    </row>
    <row r="13" spans="1:20" s="25" customFormat="1" ht="12.75" customHeight="1">
      <c r="A13" s="238" t="s">
        <v>240</v>
      </c>
      <c r="B13" s="235">
        <f t="shared" si="1"/>
        <v>997</v>
      </c>
      <c r="C13" s="235">
        <f t="shared" si="0"/>
        <v>288</v>
      </c>
      <c r="D13" s="235">
        <f t="shared" si="0"/>
        <v>709</v>
      </c>
      <c r="E13" s="235">
        <f t="shared" si="6"/>
        <v>997</v>
      </c>
      <c r="F13" s="235">
        <f t="shared" si="6"/>
        <v>288</v>
      </c>
      <c r="G13" s="235">
        <f t="shared" si="2"/>
        <v>709</v>
      </c>
      <c r="H13" s="239">
        <v>345</v>
      </c>
      <c r="I13" s="239">
        <v>101</v>
      </c>
      <c r="J13" s="235">
        <f t="shared" si="3"/>
        <v>244</v>
      </c>
      <c r="K13" s="239">
        <v>311</v>
      </c>
      <c r="L13" s="239">
        <v>80</v>
      </c>
      <c r="M13" s="235">
        <f t="shared" si="4"/>
        <v>231</v>
      </c>
      <c r="N13" s="239">
        <v>341</v>
      </c>
      <c r="O13" s="239">
        <v>107</v>
      </c>
      <c r="P13" s="235">
        <f t="shared" si="5"/>
        <v>234</v>
      </c>
      <c r="Q13" s="210">
        <f t="shared" si="7"/>
        <v>0</v>
      </c>
      <c r="R13" s="240">
        <v>0</v>
      </c>
      <c r="S13" s="240">
        <v>0</v>
      </c>
      <c r="T13" s="241" t="s">
        <v>240</v>
      </c>
    </row>
    <row r="14" spans="1:20" s="25" customFormat="1" ht="12.75" customHeight="1">
      <c r="A14" s="238" t="s">
        <v>241</v>
      </c>
      <c r="B14" s="235">
        <f t="shared" si="1"/>
        <v>171</v>
      </c>
      <c r="C14" s="235">
        <f t="shared" si="0"/>
        <v>108</v>
      </c>
      <c r="D14" s="235">
        <f t="shared" si="0"/>
        <v>63</v>
      </c>
      <c r="E14" s="235">
        <f t="shared" si="6"/>
        <v>171</v>
      </c>
      <c r="F14" s="235">
        <f t="shared" si="6"/>
        <v>108</v>
      </c>
      <c r="G14" s="235">
        <f t="shared" si="2"/>
        <v>63</v>
      </c>
      <c r="H14" s="239">
        <v>52</v>
      </c>
      <c r="I14" s="239">
        <v>33</v>
      </c>
      <c r="J14" s="235">
        <f t="shared" si="3"/>
        <v>19</v>
      </c>
      <c r="K14" s="239">
        <v>58</v>
      </c>
      <c r="L14" s="239">
        <v>42</v>
      </c>
      <c r="M14" s="235">
        <f t="shared" si="4"/>
        <v>16</v>
      </c>
      <c r="N14" s="239">
        <v>61</v>
      </c>
      <c r="O14" s="239">
        <v>33</v>
      </c>
      <c r="P14" s="235">
        <f t="shared" si="5"/>
        <v>28</v>
      </c>
      <c r="Q14" s="210">
        <f t="shared" si="7"/>
        <v>0</v>
      </c>
      <c r="R14" s="240">
        <v>0</v>
      </c>
      <c r="S14" s="240">
        <v>0</v>
      </c>
      <c r="T14" s="241" t="s">
        <v>241</v>
      </c>
    </row>
    <row r="15" spans="1:20" s="25" customFormat="1" ht="12.75" customHeight="1">
      <c r="A15" s="238" t="s">
        <v>242</v>
      </c>
      <c r="B15" s="235">
        <f t="shared" si="1"/>
        <v>335</v>
      </c>
      <c r="C15" s="235">
        <f t="shared" si="0"/>
        <v>21</v>
      </c>
      <c r="D15" s="235">
        <f t="shared" si="0"/>
        <v>314</v>
      </c>
      <c r="E15" s="235">
        <f t="shared" si="6"/>
        <v>335</v>
      </c>
      <c r="F15" s="235">
        <f t="shared" si="6"/>
        <v>21</v>
      </c>
      <c r="G15" s="235">
        <f t="shared" si="2"/>
        <v>314</v>
      </c>
      <c r="H15" s="239">
        <v>114</v>
      </c>
      <c r="I15" s="239">
        <v>7</v>
      </c>
      <c r="J15" s="235">
        <f t="shared" si="3"/>
        <v>107</v>
      </c>
      <c r="K15" s="239">
        <v>113</v>
      </c>
      <c r="L15" s="239">
        <v>8</v>
      </c>
      <c r="M15" s="235">
        <f t="shared" si="4"/>
        <v>105</v>
      </c>
      <c r="N15" s="239">
        <v>108</v>
      </c>
      <c r="O15" s="239">
        <v>6</v>
      </c>
      <c r="P15" s="235">
        <f t="shared" si="5"/>
        <v>102</v>
      </c>
      <c r="Q15" s="210">
        <f t="shared" si="7"/>
        <v>0</v>
      </c>
      <c r="R15" s="240">
        <v>0</v>
      </c>
      <c r="S15" s="240">
        <v>0</v>
      </c>
      <c r="T15" s="241" t="s">
        <v>242</v>
      </c>
    </row>
    <row r="16" spans="1:20" s="25" customFormat="1" ht="12.75" customHeight="1">
      <c r="A16" s="238" t="s">
        <v>243</v>
      </c>
      <c r="B16" s="235">
        <f t="shared" si="1"/>
        <v>111</v>
      </c>
      <c r="C16" s="235">
        <f t="shared" si="0"/>
        <v>58</v>
      </c>
      <c r="D16" s="235">
        <f t="shared" si="0"/>
        <v>53</v>
      </c>
      <c r="E16" s="235">
        <f t="shared" si="6"/>
        <v>111</v>
      </c>
      <c r="F16" s="235">
        <f t="shared" si="6"/>
        <v>58</v>
      </c>
      <c r="G16" s="235">
        <f t="shared" si="2"/>
        <v>53</v>
      </c>
      <c r="H16" s="239">
        <v>39</v>
      </c>
      <c r="I16" s="239">
        <v>15</v>
      </c>
      <c r="J16" s="235">
        <f t="shared" si="3"/>
        <v>24</v>
      </c>
      <c r="K16" s="239">
        <v>38</v>
      </c>
      <c r="L16" s="239">
        <v>20</v>
      </c>
      <c r="M16" s="235">
        <f t="shared" si="4"/>
        <v>18</v>
      </c>
      <c r="N16" s="239">
        <v>34</v>
      </c>
      <c r="O16" s="239">
        <v>23</v>
      </c>
      <c r="P16" s="235">
        <f t="shared" si="5"/>
        <v>11</v>
      </c>
      <c r="Q16" s="210">
        <f t="shared" si="7"/>
        <v>0</v>
      </c>
      <c r="R16" s="240">
        <v>0</v>
      </c>
      <c r="S16" s="240">
        <v>0</v>
      </c>
      <c r="T16" s="241" t="s">
        <v>243</v>
      </c>
    </row>
    <row r="17" spans="1:20" s="25" customFormat="1" ht="12.75" customHeight="1">
      <c r="A17" s="238" t="s">
        <v>244</v>
      </c>
      <c r="B17" s="235">
        <f t="shared" si="1"/>
        <v>99</v>
      </c>
      <c r="C17" s="235">
        <f t="shared" si="0"/>
        <v>17</v>
      </c>
      <c r="D17" s="235">
        <f t="shared" si="0"/>
        <v>82</v>
      </c>
      <c r="E17" s="235">
        <f t="shared" si="6"/>
        <v>99</v>
      </c>
      <c r="F17" s="235">
        <f t="shared" si="6"/>
        <v>17</v>
      </c>
      <c r="G17" s="235">
        <f t="shared" si="2"/>
        <v>82</v>
      </c>
      <c r="H17" s="239">
        <v>38</v>
      </c>
      <c r="I17" s="239">
        <v>4</v>
      </c>
      <c r="J17" s="235">
        <f t="shared" si="3"/>
        <v>34</v>
      </c>
      <c r="K17" s="239">
        <v>29</v>
      </c>
      <c r="L17" s="239">
        <v>6</v>
      </c>
      <c r="M17" s="235">
        <f t="shared" si="4"/>
        <v>23</v>
      </c>
      <c r="N17" s="239">
        <v>32</v>
      </c>
      <c r="O17" s="239">
        <v>7</v>
      </c>
      <c r="P17" s="235">
        <f t="shared" si="5"/>
        <v>25</v>
      </c>
      <c r="Q17" s="210">
        <f t="shared" si="7"/>
        <v>0</v>
      </c>
      <c r="R17" s="240">
        <v>0</v>
      </c>
      <c r="S17" s="240">
        <v>0</v>
      </c>
      <c r="T17" s="241" t="s">
        <v>244</v>
      </c>
    </row>
    <row r="18" spans="1:20" s="25" customFormat="1" ht="12.75" customHeight="1">
      <c r="A18" s="238" t="s">
        <v>245</v>
      </c>
      <c r="B18" s="235">
        <f t="shared" si="1"/>
        <v>183</v>
      </c>
      <c r="C18" s="235">
        <f t="shared" si="0"/>
        <v>121</v>
      </c>
      <c r="D18" s="235">
        <f t="shared" si="0"/>
        <v>62</v>
      </c>
      <c r="E18" s="235">
        <f t="shared" si="6"/>
        <v>183</v>
      </c>
      <c r="F18" s="235">
        <f t="shared" si="6"/>
        <v>121</v>
      </c>
      <c r="G18" s="235">
        <f t="shared" si="2"/>
        <v>62</v>
      </c>
      <c r="H18" s="239">
        <v>41</v>
      </c>
      <c r="I18" s="239">
        <v>19</v>
      </c>
      <c r="J18" s="235">
        <f t="shared" si="3"/>
        <v>22</v>
      </c>
      <c r="K18" s="239">
        <v>71</v>
      </c>
      <c r="L18" s="239">
        <v>50</v>
      </c>
      <c r="M18" s="235">
        <f t="shared" si="4"/>
        <v>21</v>
      </c>
      <c r="N18" s="239">
        <v>71</v>
      </c>
      <c r="O18" s="239">
        <v>52</v>
      </c>
      <c r="P18" s="235">
        <f t="shared" si="5"/>
        <v>19</v>
      </c>
      <c r="Q18" s="210">
        <f t="shared" si="7"/>
        <v>0</v>
      </c>
      <c r="R18" s="240">
        <v>0</v>
      </c>
      <c r="S18" s="240">
        <v>0</v>
      </c>
      <c r="T18" s="241" t="s">
        <v>245</v>
      </c>
    </row>
    <row r="19" spans="1:20" s="25" customFormat="1" ht="12.75" customHeight="1">
      <c r="A19" s="242" t="s">
        <v>257</v>
      </c>
      <c r="B19" s="235">
        <f t="shared" si="1"/>
        <v>790</v>
      </c>
      <c r="C19" s="235">
        <f t="shared" si="0"/>
        <v>304</v>
      </c>
      <c r="D19" s="235">
        <f t="shared" si="0"/>
        <v>486</v>
      </c>
      <c r="E19" s="235">
        <f t="shared" si="6"/>
        <v>790</v>
      </c>
      <c r="F19" s="235">
        <f t="shared" si="6"/>
        <v>304</v>
      </c>
      <c r="G19" s="235">
        <f t="shared" si="2"/>
        <v>486</v>
      </c>
      <c r="H19" s="239">
        <v>271</v>
      </c>
      <c r="I19" s="239">
        <v>109</v>
      </c>
      <c r="J19" s="235">
        <f t="shared" si="3"/>
        <v>162</v>
      </c>
      <c r="K19" s="239">
        <v>281</v>
      </c>
      <c r="L19" s="239">
        <v>106</v>
      </c>
      <c r="M19" s="235">
        <f t="shared" si="4"/>
        <v>175</v>
      </c>
      <c r="N19" s="239">
        <v>238</v>
      </c>
      <c r="O19" s="239">
        <v>89</v>
      </c>
      <c r="P19" s="235">
        <f t="shared" si="5"/>
        <v>149</v>
      </c>
      <c r="Q19" s="210">
        <f t="shared" si="7"/>
        <v>0</v>
      </c>
      <c r="R19" s="240">
        <v>0</v>
      </c>
      <c r="S19" s="240">
        <v>0</v>
      </c>
      <c r="T19" s="243" t="s">
        <v>257</v>
      </c>
    </row>
    <row r="20" spans="1:20" s="29" customFormat="1" ht="3" customHeight="1">
      <c r="A20" s="233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13"/>
      <c r="R20" s="213"/>
      <c r="S20" s="213"/>
      <c r="T20" s="214"/>
    </row>
    <row r="21" spans="1:20" s="25" customFormat="1" ht="15" customHeight="1">
      <c r="A21" s="39" t="s">
        <v>258</v>
      </c>
      <c r="B21" s="235">
        <f aca="true" t="shared" si="8" ref="B21:D23">E21+Q21</f>
        <v>387</v>
      </c>
      <c r="C21" s="235">
        <f t="shared" si="8"/>
        <v>233</v>
      </c>
      <c r="D21" s="235">
        <f t="shared" si="8"/>
        <v>154</v>
      </c>
      <c r="E21" s="235">
        <f>SUM(E22:E23)</f>
        <v>387</v>
      </c>
      <c r="F21" s="235">
        <f>SUM(F22:F23)</f>
        <v>233</v>
      </c>
      <c r="G21" s="235">
        <f t="shared" si="2"/>
        <v>154</v>
      </c>
      <c r="H21" s="235">
        <f>SUM(H22:H23)</f>
        <v>221</v>
      </c>
      <c r="I21" s="235">
        <f>SUM(I22:I23)</f>
        <v>122</v>
      </c>
      <c r="J21" s="235">
        <f t="shared" si="3"/>
        <v>99</v>
      </c>
      <c r="K21" s="235">
        <f>SUM(K22:K23)</f>
        <v>98</v>
      </c>
      <c r="L21" s="235">
        <f>SUM(L22:L23)</f>
        <v>73</v>
      </c>
      <c r="M21" s="235">
        <f t="shared" si="4"/>
        <v>25</v>
      </c>
      <c r="N21" s="235">
        <f>SUM(N22:N23)</f>
        <v>68</v>
      </c>
      <c r="O21" s="235">
        <f>SUM(O22:O23)</f>
        <v>38</v>
      </c>
      <c r="P21" s="235">
        <f>N21-O21</f>
        <v>30</v>
      </c>
      <c r="Q21" s="210">
        <f>SUM(Q22:Q23)</f>
        <v>0</v>
      </c>
      <c r="R21" s="210">
        <f>SUM(R22:R23)</f>
        <v>0</v>
      </c>
      <c r="S21" s="210">
        <f>SUM(S22:S23)</f>
        <v>0</v>
      </c>
      <c r="T21" s="237" t="s">
        <v>258</v>
      </c>
    </row>
    <row r="22" spans="1:20" s="25" customFormat="1" ht="12.75" customHeight="1">
      <c r="A22" s="238" t="s">
        <v>237</v>
      </c>
      <c r="B22" s="235">
        <f t="shared" si="8"/>
        <v>81</v>
      </c>
      <c r="C22" s="235">
        <f t="shared" si="8"/>
        <v>45</v>
      </c>
      <c r="D22" s="235">
        <f t="shared" si="8"/>
        <v>36</v>
      </c>
      <c r="E22" s="235">
        <f>H22+K22+N22</f>
        <v>81</v>
      </c>
      <c r="F22" s="235">
        <f>I22+L22+O22</f>
        <v>45</v>
      </c>
      <c r="G22" s="235">
        <f t="shared" si="2"/>
        <v>36</v>
      </c>
      <c r="H22" s="239">
        <v>26</v>
      </c>
      <c r="I22" s="239">
        <v>12</v>
      </c>
      <c r="J22" s="235">
        <f t="shared" si="3"/>
        <v>14</v>
      </c>
      <c r="K22" s="239">
        <v>35</v>
      </c>
      <c r="L22" s="239">
        <v>24</v>
      </c>
      <c r="M22" s="235">
        <f t="shared" si="4"/>
        <v>11</v>
      </c>
      <c r="N22" s="239">
        <v>20</v>
      </c>
      <c r="O22" s="239">
        <v>9</v>
      </c>
      <c r="P22" s="235">
        <f t="shared" si="5"/>
        <v>11</v>
      </c>
      <c r="Q22" s="210">
        <f>SUM(R22:S22)</f>
        <v>0</v>
      </c>
      <c r="R22" s="240">
        <v>0</v>
      </c>
      <c r="S22" s="240">
        <v>0</v>
      </c>
      <c r="T22" s="241" t="s">
        <v>237</v>
      </c>
    </row>
    <row r="23" spans="1:20" s="25" customFormat="1" ht="12.75" customHeight="1">
      <c r="A23" s="244" t="s">
        <v>257</v>
      </c>
      <c r="B23" s="235">
        <f t="shared" si="8"/>
        <v>306</v>
      </c>
      <c r="C23" s="235">
        <f t="shared" si="8"/>
        <v>188</v>
      </c>
      <c r="D23" s="235">
        <f t="shared" si="8"/>
        <v>118</v>
      </c>
      <c r="E23" s="235">
        <f>H23+K23+N23</f>
        <v>306</v>
      </c>
      <c r="F23" s="235">
        <f>I23+L23+O23</f>
        <v>188</v>
      </c>
      <c r="G23" s="235">
        <f t="shared" si="2"/>
        <v>118</v>
      </c>
      <c r="H23" s="239">
        <v>195</v>
      </c>
      <c r="I23" s="239">
        <v>110</v>
      </c>
      <c r="J23" s="235">
        <f t="shared" si="3"/>
        <v>85</v>
      </c>
      <c r="K23" s="239">
        <v>63</v>
      </c>
      <c r="L23" s="239">
        <v>49</v>
      </c>
      <c r="M23" s="235">
        <f t="shared" si="4"/>
        <v>14</v>
      </c>
      <c r="N23" s="239">
        <v>48</v>
      </c>
      <c r="O23" s="239">
        <v>29</v>
      </c>
      <c r="P23" s="235">
        <f t="shared" si="5"/>
        <v>19</v>
      </c>
      <c r="Q23" s="210">
        <f>SUM(R23:S23)</f>
        <v>0</v>
      </c>
      <c r="R23" s="240">
        <v>0</v>
      </c>
      <c r="S23" s="240">
        <v>0</v>
      </c>
      <c r="T23" s="245" t="s">
        <v>257</v>
      </c>
    </row>
    <row r="24" spans="1:20" s="29" customFormat="1" ht="3" customHeight="1">
      <c r="A24" s="233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13"/>
      <c r="R24" s="213"/>
      <c r="S24" s="213"/>
      <c r="T24" s="214"/>
    </row>
    <row r="25" spans="1:20" s="25" customFormat="1" ht="15" customHeight="1">
      <c r="A25" s="234" t="s">
        <v>259</v>
      </c>
      <c r="B25" s="235">
        <f>E25+Q25</f>
        <v>3445</v>
      </c>
      <c r="C25" s="235">
        <f aca="true" t="shared" si="9" ref="C25:D31">F25+R25</f>
        <v>1712</v>
      </c>
      <c r="D25" s="235">
        <f t="shared" si="9"/>
        <v>1733</v>
      </c>
      <c r="E25" s="235">
        <f>SUM(E26)</f>
        <v>3383</v>
      </c>
      <c r="F25" s="235">
        <f>SUM(F26)</f>
        <v>1709</v>
      </c>
      <c r="G25" s="235">
        <f t="shared" si="2"/>
        <v>1674</v>
      </c>
      <c r="H25" s="235">
        <f>SUM(H26)</f>
        <v>1093</v>
      </c>
      <c r="I25" s="235">
        <f>SUM(I26)</f>
        <v>555</v>
      </c>
      <c r="J25" s="235">
        <f t="shared" si="3"/>
        <v>538</v>
      </c>
      <c r="K25" s="235">
        <f>SUM(K26)</f>
        <v>1121</v>
      </c>
      <c r="L25" s="235">
        <f>SUM(L26)</f>
        <v>573</v>
      </c>
      <c r="M25" s="235">
        <f t="shared" si="4"/>
        <v>548</v>
      </c>
      <c r="N25" s="235">
        <f>SUM(N26)</f>
        <v>1169</v>
      </c>
      <c r="O25" s="235">
        <f>SUM(O26)</f>
        <v>581</v>
      </c>
      <c r="P25" s="235">
        <f t="shared" si="5"/>
        <v>588</v>
      </c>
      <c r="Q25" s="210">
        <f>SUM(Q26)</f>
        <v>62</v>
      </c>
      <c r="R25" s="210">
        <f>SUM(R26)</f>
        <v>3</v>
      </c>
      <c r="S25" s="210">
        <f>SUM(S26)</f>
        <v>59</v>
      </c>
      <c r="T25" s="236" t="s">
        <v>259</v>
      </c>
    </row>
    <row r="26" spans="1:20" s="25" customFormat="1" ht="12.75" customHeight="1">
      <c r="A26" s="39" t="s">
        <v>256</v>
      </c>
      <c r="B26" s="235">
        <f aca="true" t="shared" si="10" ref="B26:B31">E26+Q26</f>
        <v>3445</v>
      </c>
      <c r="C26" s="235">
        <f t="shared" si="9"/>
        <v>1712</v>
      </c>
      <c r="D26" s="235">
        <f t="shared" si="9"/>
        <v>1733</v>
      </c>
      <c r="E26" s="235">
        <f>SUM(E27:E31)</f>
        <v>3383</v>
      </c>
      <c r="F26" s="235">
        <f>SUM(F27:F31)</f>
        <v>1709</v>
      </c>
      <c r="G26" s="235">
        <f t="shared" si="2"/>
        <v>1674</v>
      </c>
      <c r="H26" s="235">
        <f>SUM(H27:H31)</f>
        <v>1093</v>
      </c>
      <c r="I26" s="235">
        <f>SUM(I27:I31)</f>
        <v>555</v>
      </c>
      <c r="J26" s="235">
        <f t="shared" si="3"/>
        <v>538</v>
      </c>
      <c r="K26" s="235">
        <f>SUM(K27:K31)</f>
        <v>1121</v>
      </c>
      <c r="L26" s="235">
        <f>SUM(L27:L31)</f>
        <v>573</v>
      </c>
      <c r="M26" s="235">
        <f t="shared" si="4"/>
        <v>548</v>
      </c>
      <c r="N26" s="235">
        <f>SUM(N27:N31)</f>
        <v>1169</v>
      </c>
      <c r="O26" s="235">
        <f>SUM(O27:O31)</f>
        <v>581</v>
      </c>
      <c r="P26" s="235">
        <f t="shared" si="5"/>
        <v>588</v>
      </c>
      <c r="Q26" s="210">
        <f>SUM(Q27:Q31)</f>
        <v>62</v>
      </c>
      <c r="R26" s="210">
        <f>SUM(R27:R31)</f>
        <v>3</v>
      </c>
      <c r="S26" s="210">
        <f>SUM(S27:S31)</f>
        <v>59</v>
      </c>
      <c r="T26" s="237" t="s">
        <v>256</v>
      </c>
    </row>
    <row r="27" spans="1:20" s="25" customFormat="1" ht="12.75" customHeight="1">
      <c r="A27" s="238" t="s">
        <v>237</v>
      </c>
      <c r="B27" s="235">
        <f t="shared" si="10"/>
        <v>2896</v>
      </c>
      <c r="C27" s="235">
        <f t="shared" si="9"/>
        <v>1510</v>
      </c>
      <c r="D27" s="235">
        <f t="shared" si="9"/>
        <v>1386</v>
      </c>
      <c r="E27" s="235">
        <f aca="true" t="shared" si="11" ref="E27:F31">H27+K27+N27</f>
        <v>2896</v>
      </c>
      <c r="F27" s="235">
        <f t="shared" si="11"/>
        <v>1510</v>
      </c>
      <c r="G27" s="235">
        <f t="shared" si="2"/>
        <v>1386</v>
      </c>
      <c r="H27" s="239">
        <v>1042</v>
      </c>
      <c r="I27" s="239">
        <v>551</v>
      </c>
      <c r="J27" s="235">
        <f t="shared" si="3"/>
        <v>491</v>
      </c>
      <c r="K27" s="239">
        <v>899</v>
      </c>
      <c r="L27" s="239">
        <v>470</v>
      </c>
      <c r="M27" s="235">
        <f t="shared" si="4"/>
        <v>429</v>
      </c>
      <c r="N27" s="239">
        <v>955</v>
      </c>
      <c r="O27" s="239">
        <v>489</v>
      </c>
      <c r="P27" s="235">
        <f t="shared" si="5"/>
        <v>466</v>
      </c>
      <c r="Q27" s="210">
        <f>SUM(R27:S27)</f>
        <v>0</v>
      </c>
      <c r="R27" s="240">
        <v>0</v>
      </c>
      <c r="S27" s="240">
        <v>0</v>
      </c>
      <c r="T27" s="241" t="s">
        <v>237</v>
      </c>
    </row>
    <row r="28" spans="1:20" s="25" customFormat="1" ht="12.75" customHeight="1">
      <c r="A28" s="238" t="s">
        <v>240</v>
      </c>
      <c r="B28" s="235">
        <f t="shared" si="10"/>
        <v>298</v>
      </c>
      <c r="C28" s="235">
        <f t="shared" si="9"/>
        <v>178</v>
      </c>
      <c r="D28" s="235">
        <f t="shared" si="9"/>
        <v>120</v>
      </c>
      <c r="E28" s="235">
        <f t="shared" si="11"/>
        <v>298</v>
      </c>
      <c r="F28" s="235">
        <f t="shared" si="11"/>
        <v>178</v>
      </c>
      <c r="G28" s="235">
        <f t="shared" si="2"/>
        <v>120</v>
      </c>
      <c r="H28" s="239">
        <v>0</v>
      </c>
      <c r="I28" s="239">
        <v>0</v>
      </c>
      <c r="J28" s="235">
        <f t="shared" si="3"/>
        <v>0</v>
      </c>
      <c r="K28" s="239">
        <v>152</v>
      </c>
      <c r="L28" s="239">
        <v>95</v>
      </c>
      <c r="M28" s="235">
        <f t="shared" si="4"/>
        <v>57</v>
      </c>
      <c r="N28" s="239">
        <v>146</v>
      </c>
      <c r="O28" s="239">
        <v>83</v>
      </c>
      <c r="P28" s="235">
        <f t="shared" si="5"/>
        <v>63</v>
      </c>
      <c r="Q28" s="210">
        <f>SUM(R28:S28)</f>
        <v>0</v>
      </c>
      <c r="R28" s="240">
        <v>0</v>
      </c>
      <c r="S28" s="240">
        <v>0</v>
      </c>
      <c r="T28" s="241" t="s">
        <v>240</v>
      </c>
    </row>
    <row r="29" spans="1:20" s="25" customFormat="1" ht="12.75" customHeight="1">
      <c r="A29" s="238" t="s">
        <v>242</v>
      </c>
      <c r="B29" s="235">
        <f t="shared" si="10"/>
        <v>109</v>
      </c>
      <c r="C29" s="235">
        <f t="shared" si="9"/>
        <v>16</v>
      </c>
      <c r="D29" s="235">
        <f t="shared" si="9"/>
        <v>93</v>
      </c>
      <c r="E29" s="235">
        <f t="shared" si="11"/>
        <v>109</v>
      </c>
      <c r="F29" s="235">
        <f t="shared" si="11"/>
        <v>16</v>
      </c>
      <c r="G29" s="235">
        <f>E29-F29</f>
        <v>93</v>
      </c>
      <c r="H29" s="239">
        <v>35</v>
      </c>
      <c r="I29" s="239">
        <v>4</v>
      </c>
      <c r="J29" s="235">
        <f>H29-I29</f>
        <v>31</v>
      </c>
      <c r="K29" s="239">
        <v>39</v>
      </c>
      <c r="L29" s="239">
        <v>7</v>
      </c>
      <c r="M29" s="235">
        <f>K29-L29</f>
        <v>32</v>
      </c>
      <c r="N29" s="239">
        <v>35</v>
      </c>
      <c r="O29" s="239">
        <v>5</v>
      </c>
      <c r="P29" s="235">
        <f>N29-O29</f>
        <v>30</v>
      </c>
      <c r="Q29" s="210">
        <f>SUM(R29:S29)</f>
        <v>0</v>
      </c>
      <c r="R29" s="240">
        <v>0</v>
      </c>
      <c r="S29" s="240">
        <v>0</v>
      </c>
      <c r="T29" s="241" t="s">
        <v>242</v>
      </c>
    </row>
    <row r="30" spans="1:20" s="25" customFormat="1" ht="12.75" customHeight="1">
      <c r="A30" s="238" t="s">
        <v>250</v>
      </c>
      <c r="B30" s="235">
        <f t="shared" si="10"/>
        <v>142</v>
      </c>
      <c r="C30" s="235">
        <f t="shared" si="9"/>
        <v>8</v>
      </c>
      <c r="D30" s="235">
        <f t="shared" si="9"/>
        <v>134</v>
      </c>
      <c r="E30" s="235">
        <f t="shared" si="11"/>
        <v>80</v>
      </c>
      <c r="F30" s="235">
        <f t="shared" si="11"/>
        <v>5</v>
      </c>
      <c r="G30" s="235">
        <f t="shared" si="2"/>
        <v>75</v>
      </c>
      <c r="H30" s="239">
        <v>16</v>
      </c>
      <c r="I30" s="239">
        <v>0</v>
      </c>
      <c r="J30" s="235">
        <f t="shared" si="3"/>
        <v>16</v>
      </c>
      <c r="K30" s="239">
        <v>31</v>
      </c>
      <c r="L30" s="239">
        <v>1</v>
      </c>
      <c r="M30" s="235">
        <f t="shared" si="4"/>
        <v>30</v>
      </c>
      <c r="N30" s="239">
        <v>33</v>
      </c>
      <c r="O30" s="239">
        <v>4</v>
      </c>
      <c r="P30" s="235">
        <f t="shared" si="5"/>
        <v>29</v>
      </c>
      <c r="Q30" s="210">
        <f>SUM(R30:S30)</f>
        <v>62</v>
      </c>
      <c r="R30" s="240">
        <v>3</v>
      </c>
      <c r="S30" s="240">
        <v>59</v>
      </c>
      <c r="T30" s="241" t="s">
        <v>250</v>
      </c>
    </row>
    <row r="31" spans="1:20" s="25" customFormat="1" ht="12.75" customHeight="1">
      <c r="A31" s="238" t="s">
        <v>251</v>
      </c>
      <c r="B31" s="235">
        <f t="shared" si="10"/>
        <v>0</v>
      </c>
      <c r="C31" s="235">
        <f t="shared" si="9"/>
        <v>0</v>
      </c>
      <c r="D31" s="235">
        <f t="shared" si="9"/>
        <v>0</v>
      </c>
      <c r="E31" s="235">
        <f t="shared" si="11"/>
        <v>0</v>
      </c>
      <c r="F31" s="235">
        <f t="shared" si="11"/>
        <v>0</v>
      </c>
      <c r="G31" s="235">
        <f t="shared" si="2"/>
        <v>0</v>
      </c>
      <c r="H31" s="239">
        <v>0</v>
      </c>
      <c r="I31" s="239">
        <v>0</v>
      </c>
      <c r="J31" s="235">
        <f t="shared" si="3"/>
        <v>0</v>
      </c>
      <c r="K31" s="239">
        <v>0</v>
      </c>
      <c r="L31" s="239">
        <v>0</v>
      </c>
      <c r="M31" s="235">
        <f t="shared" si="4"/>
        <v>0</v>
      </c>
      <c r="N31" s="239">
        <v>0</v>
      </c>
      <c r="O31" s="239">
        <v>0</v>
      </c>
      <c r="P31" s="235">
        <f t="shared" si="5"/>
        <v>0</v>
      </c>
      <c r="Q31" s="210">
        <f>SUM(R31:S31)</f>
        <v>0</v>
      </c>
      <c r="R31" s="240">
        <v>0</v>
      </c>
      <c r="S31" s="240">
        <v>0</v>
      </c>
      <c r="T31" s="241" t="s">
        <v>260</v>
      </c>
    </row>
    <row r="32" spans="1:20" s="25" customFormat="1" ht="5.25" customHeight="1">
      <c r="A32" s="4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28"/>
    </row>
    <row r="33" spans="1:20" ht="13.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</row>
    <row r="34" spans="1:20" ht="13.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</row>
    <row r="35" spans="1:20" ht="13.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</row>
    <row r="36" spans="1:20" ht="13.5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</row>
    <row r="37" spans="1:20" ht="13.5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</row>
    <row r="38" spans="1:20" ht="13.5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</row>
    <row r="39" spans="1:20" ht="13.5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</row>
    <row r="40" spans="1:20" ht="13.5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</row>
    <row r="41" spans="1:20" ht="13.5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</row>
    <row r="42" spans="1:20" ht="13.5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</row>
    <row r="43" spans="1:20" ht="13.5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</row>
    <row r="44" spans="1:20" ht="13.5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</row>
    <row r="45" spans="1:20" ht="13.5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</row>
    <row r="46" spans="1:20" ht="13.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1:20" ht="13.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  <row r="48" spans="1:20" ht="13.5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 spans="1:20" ht="13.5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</row>
    <row r="50" spans="1:20" ht="13.5">
      <c r="A50" s="229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</row>
    <row r="51" spans="1:20" ht="13.5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</row>
    <row r="52" spans="1:20" ht="13.5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</row>
    <row r="53" spans="1:20" ht="13.5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</row>
    <row r="54" spans="1:20" ht="13.5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</row>
    <row r="55" spans="1:20" ht="13.5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</row>
    <row r="56" spans="1:20" ht="13.5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</row>
    <row r="57" spans="1:20" ht="13.5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</row>
    <row r="58" spans="1:20" ht="13.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</row>
    <row r="59" spans="1:20" ht="13.5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</row>
    <row r="60" spans="1:20" ht="13.5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</row>
    <row r="61" spans="1:20" ht="13.5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</row>
    <row r="62" spans="1:20" ht="13.5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</row>
    <row r="63" spans="1:20" ht="13.5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</row>
    <row r="64" spans="1:20" ht="13.5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</row>
    <row r="65" spans="1:20" ht="13.5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</row>
    <row r="66" spans="1:20" ht="13.5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</row>
    <row r="67" spans="1:20" ht="13.5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</row>
    <row r="68" spans="1:20" ht="13.5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</row>
    <row r="69" spans="1:20" ht="13.5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</row>
    <row r="70" spans="1:20" ht="13.5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</row>
    <row r="71" spans="1:20" ht="13.5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</row>
    <row r="72" spans="1:20" ht="13.5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</row>
    <row r="73" spans="1:20" ht="13.5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</row>
    <row r="74" spans="1:20" ht="13.5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</row>
    <row r="75" spans="1:20" ht="13.5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</row>
    <row r="76" spans="1:20" ht="13.5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</row>
    <row r="77" spans="1:20" ht="13.5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</row>
    <row r="78" spans="1:20" ht="13.5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</row>
    <row r="79" spans="1:20" ht="13.5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</row>
    <row r="80" spans="1:20" ht="13.5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</row>
    <row r="81" spans="1:20" ht="13.5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</row>
    <row r="82" spans="1:20" ht="13.5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</row>
    <row r="83" spans="1:20" ht="13.5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</row>
    <row r="84" spans="1:20" ht="13.5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</row>
    <row r="85" spans="1:20" ht="13.5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</row>
    <row r="86" spans="1:20" ht="13.5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</row>
    <row r="87" spans="1:20" ht="13.5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</row>
    <row r="88" spans="1:20" ht="13.5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</row>
    <row r="89" spans="1:20" ht="13.5">
      <c r="A89" s="229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</row>
    <row r="90" spans="1:20" ht="13.5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</row>
    <row r="91" spans="1:20" ht="13.5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</row>
    <row r="92" spans="1:20" ht="13.5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</row>
    <row r="93" spans="1:20" ht="13.5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</row>
    <row r="94" spans="1:20" ht="13.5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</row>
    <row r="95" spans="1:20" ht="13.5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</row>
    <row r="96" spans="1:20" ht="13.5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</row>
  </sheetData>
  <sheetProtection/>
  <mergeCells count="10">
    <mergeCell ref="A3:A5"/>
    <mergeCell ref="B3:D4"/>
    <mergeCell ref="E3:J3"/>
    <mergeCell ref="K3:P3"/>
    <mergeCell ref="Q3:S4"/>
    <mergeCell ref="T3:T5"/>
    <mergeCell ref="E4:G4"/>
    <mergeCell ref="H4:J4"/>
    <mergeCell ref="K4:M4"/>
    <mergeCell ref="N4:P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SheetLayoutView="130" zoomScalePageLayoutView="0" workbookViewId="0" topLeftCell="A1">
      <selection activeCell="N21" sqref="N21"/>
    </sheetView>
  </sheetViews>
  <sheetFormatPr defaultColWidth="9.00390625" defaultRowHeight="13.5"/>
  <cols>
    <col min="1" max="1" width="14.25390625" style="276" customWidth="1"/>
    <col min="2" max="4" width="8.625" style="276" customWidth="1"/>
    <col min="5" max="12" width="6.125" style="276" customWidth="1"/>
    <col min="13" max="24" width="6.25390625" style="276" customWidth="1"/>
    <col min="25" max="25" width="16.125" style="276" bestFit="1" customWidth="1"/>
    <col min="26" max="16384" width="9.00390625" style="276" customWidth="1"/>
  </cols>
  <sheetData>
    <row r="1" spans="1:23" s="247" customFormat="1" ht="18" customHeight="1">
      <c r="A1" s="246" t="s">
        <v>213</v>
      </c>
      <c r="B1" s="467" t="s">
        <v>261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8" t="s">
        <v>262</v>
      </c>
      <c r="N1" s="468"/>
      <c r="O1" s="468"/>
      <c r="P1" s="468"/>
      <c r="Q1" s="468"/>
      <c r="R1" s="468"/>
      <c r="S1" s="468"/>
      <c r="T1" s="468"/>
      <c r="U1" s="468"/>
      <c r="V1" s="468"/>
      <c r="W1" s="468"/>
    </row>
    <row r="2" spans="1:25" s="249" customFormat="1" ht="13.5">
      <c r="A2" s="248"/>
      <c r="K2" s="248"/>
      <c r="L2" s="248"/>
      <c r="M2" s="248"/>
      <c r="N2" s="248"/>
      <c r="O2" s="248"/>
      <c r="P2" s="248"/>
      <c r="Y2" s="250" t="s">
        <v>216</v>
      </c>
    </row>
    <row r="3" spans="1:25" s="253" customFormat="1" ht="12.75">
      <c r="A3" s="462" t="s">
        <v>263</v>
      </c>
      <c r="B3" s="464" t="s">
        <v>264</v>
      </c>
      <c r="C3" s="464"/>
      <c r="D3" s="464"/>
      <c r="E3" s="464" t="s">
        <v>265</v>
      </c>
      <c r="F3" s="464"/>
      <c r="G3" s="464" t="s">
        <v>266</v>
      </c>
      <c r="H3" s="464"/>
      <c r="I3" s="464" t="s">
        <v>267</v>
      </c>
      <c r="J3" s="464"/>
      <c r="K3" s="465" t="s">
        <v>268</v>
      </c>
      <c r="L3" s="466"/>
      <c r="M3" s="465" t="s">
        <v>269</v>
      </c>
      <c r="N3" s="466"/>
      <c r="O3" s="465" t="s">
        <v>270</v>
      </c>
      <c r="P3" s="466"/>
      <c r="Q3" s="464" t="s">
        <v>271</v>
      </c>
      <c r="R3" s="464"/>
      <c r="S3" s="464" t="s">
        <v>272</v>
      </c>
      <c r="T3" s="464"/>
      <c r="U3" s="464" t="s">
        <v>273</v>
      </c>
      <c r="V3" s="464"/>
      <c r="W3" s="464" t="s">
        <v>274</v>
      </c>
      <c r="X3" s="465"/>
      <c r="Y3" s="462" t="s">
        <v>263</v>
      </c>
    </row>
    <row r="4" spans="1:26" s="253" customFormat="1" ht="12.75">
      <c r="A4" s="463"/>
      <c r="B4" s="251" t="s">
        <v>275</v>
      </c>
      <c r="C4" s="251" t="s">
        <v>226</v>
      </c>
      <c r="D4" s="251" t="s">
        <v>227</v>
      </c>
      <c r="E4" s="251" t="s">
        <v>226</v>
      </c>
      <c r="F4" s="251" t="s">
        <v>227</v>
      </c>
      <c r="G4" s="251" t="s">
        <v>226</v>
      </c>
      <c r="H4" s="251" t="s">
        <v>227</v>
      </c>
      <c r="I4" s="251" t="s">
        <v>226</v>
      </c>
      <c r="J4" s="251" t="s">
        <v>227</v>
      </c>
      <c r="K4" s="251" t="s">
        <v>226</v>
      </c>
      <c r="L4" s="251" t="s">
        <v>227</v>
      </c>
      <c r="M4" s="251" t="s">
        <v>226</v>
      </c>
      <c r="N4" s="251" t="s">
        <v>227</v>
      </c>
      <c r="O4" s="251" t="s">
        <v>226</v>
      </c>
      <c r="P4" s="251" t="s">
        <v>227</v>
      </c>
      <c r="Q4" s="251" t="s">
        <v>226</v>
      </c>
      <c r="R4" s="251" t="s">
        <v>227</v>
      </c>
      <c r="S4" s="251" t="s">
        <v>226</v>
      </c>
      <c r="T4" s="252" t="s">
        <v>227</v>
      </c>
      <c r="U4" s="251" t="s">
        <v>226</v>
      </c>
      <c r="V4" s="251" t="s">
        <v>227</v>
      </c>
      <c r="W4" s="251" t="s">
        <v>226</v>
      </c>
      <c r="X4" s="252" t="s">
        <v>227</v>
      </c>
      <c r="Y4" s="463"/>
      <c r="Z4" s="254"/>
    </row>
    <row r="5" spans="1:25" s="259" customFormat="1" ht="6" customHeight="1">
      <c r="A5" s="255"/>
      <c r="B5" s="256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8"/>
    </row>
    <row r="6" spans="1:26" s="265" customFormat="1" ht="12.75">
      <c r="A6" s="260" t="s">
        <v>276</v>
      </c>
      <c r="B6" s="261">
        <f aca="true" t="shared" si="0" ref="B6:X6">B8+B12</f>
        <v>1355</v>
      </c>
      <c r="C6" s="262">
        <f t="shared" si="0"/>
        <v>923</v>
      </c>
      <c r="D6" s="262">
        <f t="shared" si="0"/>
        <v>432</v>
      </c>
      <c r="E6" s="262">
        <f t="shared" si="0"/>
        <v>30</v>
      </c>
      <c r="F6" s="262">
        <f t="shared" si="0"/>
        <v>1</v>
      </c>
      <c r="G6" s="262">
        <f t="shared" si="0"/>
        <v>10</v>
      </c>
      <c r="H6" s="262">
        <f t="shared" si="0"/>
        <v>2</v>
      </c>
      <c r="I6" s="262">
        <f t="shared" si="0"/>
        <v>45</v>
      </c>
      <c r="J6" s="262">
        <f t="shared" si="0"/>
        <v>5</v>
      </c>
      <c r="K6" s="262">
        <f t="shared" si="0"/>
        <v>25</v>
      </c>
      <c r="L6" s="262">
        <f t="shared" si="0"/>
        <v>3</v>
      </c>
      <c r="M6" s="262">
        <f t="shared" si="0"/>
        <v>0</v>
      </c>
      <c r="N6" s="262">
        <f t="shared" si="0"/>
        <v>0</v>
      </c>
      <c r="O6" s="262">
        <f t="shared" si="0"/>
        <v>699</v>
      </c>
      <c r="P6" s="262">
        <f t="shared" si="0"/>
        <v>324</v>
      </c>
      <c r="Q6" s="262">
        <f t="shared" si="0"/>
        <v>6</v>
      </c>
      <c r="R6" s="262">
        <f t="shared" si="0"/>
        <v>4</v>
      </c>
      <c r="S6" s="262">
        <f t="shared" si="0"/>
        <v>0</v>
      </c>
      <c r="T6" s="262">
        <f t="shared" si="0"/>
        <v>30</v>
      </c>
      <c r="U6" s="262">
        <f t="shared" si="0"/>
        <v>0</v>
      </c>
      <c r="V6" s="262">
        <f t="shared" si="0"/>
        <v>9</v>
      </c>
      <c r="W6" s="262">
        <f t="shared" si="0"/>
        <v>108</v>
      </c>
      <c r="X6" s="262">
        <f t="shared" si="0"/>
        <v>54</v>
      </c>
      <c r="Y6" s="263" t="s">
        <v>276</v>
      </c>
      <c r="Z6" s="264"/>
    </row>
    <row r="7" spans="1:26" s="265" customFormat="1" ht="7.5" customHeight="1">
      <c r="A7" s="260"/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  <c r="Z7" s="264"/>
    </row>
    <row r="8" spans="1:26" s="259" customFormat="1" ht="12.75">
      <c r="A8" s="266" t="s">
        <v>277</v>
      </c>
      <c r="B8" s="267">
        <f>SUM(B9+B10)</f>
        <v>1063</v>
      </c>
      <c r="C8" s="268">
        <f>SUM(C9+C10)</f>
        <v>722</v>
      </c>
      <c r="D8" s="268">
        <f>SUM(D9+D10)</f>
        <v>341</v>
      </c>
      <c r="E8" s="268">
        <f aca="true" t="shared" si="1" ref="E8:X8">SUM(E9+E10)</f>
        <v>23</v>
      </c>
      <c r="F8" s="268">
        <f t="shared" si="1"/>
        <v>1</v>
      </c>
      <c r="G8" s="268">
        <f t="shared" si="1"/>
        <v>7</v>
      </c>
      <c r="H8" s="268">
        <f t="shared" si="1"/>
        <v>2</v>
      </c>
      <c r="I8" s="268">
        <f t="shared" si="1"/>
        <v>35</v>
      </c>
      <c r="J8" s="268">
        <f t="shared" si="1"/>
        <v>5</v>
      </c>
      <c r="K8" s="268">
        <f t="shared" si="1"/>
        <v>22</v>
      </c>
      <c r="L8" s="268">
        <f t="shared" si="1"/>
        <v>2</v>
      </c>
      <c r="M8" s="268">
        <f t="shared" si="1"/>
        <v>0</v>
      </c>
      <c r="N8" s="268">
        <f t="shared" si="1"/>
        <v>0</v>
      </c>
      <c r="O8" s="268">
        <f t="shared" si="1"/>
        <v>576</v>
      </c>
      <c r="P8" s="268">
        <f t="shared" si="1"/>
        <v>268</v>
      </c>
      <c r="Q8" s="268">
        <f t="shared" si="1"/>
        <v>0</v>
      </c>
      <c r="R8" s="268">
        <f t="shared" si="1"/>
        <v>0</v>
      </c>
      <c r="S8" s="268">
        <f t="shared" si="1"/>
        <v>0</v>
      </c>
      <c r="T8" s="268">
        <f t="shared" si="1"/>
        <v>25</v>
      </c>
      <c r="U8" s="268">
        <f t="shared" si="1"/>
        <v>0</v>
      </c>
      <c r="V8" s="268">
        <f t="shared" si="1"/>
        <v>8</v>
      </c>
      <c r="W8" s="268">
        <f t="shared" si="1"/>
        <v>59</v>
      </c>
      <c r="X8" s="268">
        <f t="shared" si="1"/>
        <v>30</v>
      </c>
      <c r="Y8" s="269" t="s">
        <v>277</v>
      </c>
      <c r="Z8" s="255"/>
    </row>
    <row r="9" spans="1:26" s="259" customFormat="1" ht="12.75">
      <c r="A9" s="270" t="s">
        <v>278</v>
      </c>
      <c r="B9" s="267">
        <v>992</v>
      </c>
      <c r="C9" s="268">
        <v>676</v>
      </c>
      <c r="D9" s="268">
        <v>316</v>
      </c>
      <c r="E9" s="84">
        <v>21</v>
      </c>
      <c r="F9" s="84">
        <v>1</v>
      </c>
      <c r="G9" s="84">
        <v>7</v>
      </c>
      <c r="H9" s="84">
        <v>2</v>
      </c>
      <c r="I9" s="84">
        <v>31</v>
      </c>
      <c r="J9" s="84">
        <v>4</v>
      </c>
      <c r="K9" s="84">
        <v>21</v>
      </c>
      <c r="L9" s="84">
        <v>2</v>
      </c>
      <c r="M9" s="84">
        <v>0</v>
      </c>
      <c r="N9" s="84">
        <v>0</v>
      </c>
      <c r="O9" s="84">
        <v>541</v>
      </c>
      <c r="P9" s="84">
        <v>250</v>
      </c>
      <c r="Q9" s="84">
        <v>0</v>
      </c>
      <c r="R9" s="84">
        <v>0</v>
      </c>
      <c r="S9" s="84">
        <v>0</v>
      </c>
      <c r="T9" s="84">
        <v>21</v>
      </c>
      <c r="U9" s="271">
        <v>0</v>
      </c>
      <c r="V9" s="271">
        <v>8</v>
      </c>
      <c r="W9" s="271">
        <v>55</v>
      </c>
      <c r="X9" s="271">
        <v>28</v>
      </c>
      <c r="Y9" s="269" t="s">
        <v>279</v>
      </c>
      <c r="Z9" s="255"/>
    </row>
    <row r="10" spans="1:26" s="259" customFormat="1" ht="12.75">
      <c r="A10" s="270" t="s">
        <v>280</v>
      </c>
      <c r="B10" s="267">
        <v>71</v>
      </c>
      <c r="C10" s="268">
        <v>46</v>
      </c>
      <c r="D10" s="268">
        <v>25</v>
      </c>
      <c r="E10" s="84">
        <v>2</v>
      </c>
      <c r="F10" s="84">
        <v>0</v>
      </c>
      <c r="G10" s="84">
        <v>0</v>
      </c>
      <c r="H10" s="84">
        <v>0</v>
      </c>
      <c r="I10" s="84">
        <v>4</v>
      </c>
      <c r="J10" s="84">
        <v>1</v>
      </c>
      <c r="K10" s="84">
        <v>1</v>
      </c>
      <c r="L10" s="84">
        <v>0</v>
      </c>
      <c r="M10" s="84">
        <v>0</v>
      </c>
      <c r="N10" s="84">
        <v>0</v>
      </c>
      <c r="O10" s="84">
        <v>35</v>
      </c>
      <c r="P10" s="84">
        <v>18</v>
      </c>
      <c r="Q10" s="84">
        <v>0</v>
      </c>
      <c r="R10" s="84">
        <v>0</v>
      </c>
      <c r="S10" s="84">
        <v>0</v>
      </c>
      <c r="T10" s="84">
        <v>4</v>
      </c>
      <c r="U10" s="271">
        <v>0</v>
      </c>
      <c r="V10" s="271">
        <v>0</v>
      </c>
      <c r="W10" s="271">
        <v>4</v>
      </c>
      <c r="X10" s="271">
        <v>2</v>
      </c>
      <c r="Y10" s="269" t="s">
        <v>281</v>
      </c>
      <c r="Z10" s="255"/>
    </row>
    <row r="11" spans="1:26" s="259" customFormat="1" ht="7.5" customHeight="1">
      <c r="A11" s="270"/>
      <c r="B11" s="267"/>
      <c r="C11" s="268"/>
      <c r="D11" s="268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271"/>
      <c r="V11" s="271"/>
      <c r="W11" s="271"/>
      <c r="X11" s="271"/>
      <c r="Y11" s="269"/>
      <c r="Z11" s="255"/>
    </row>
    <row r="12" spans="1:26" s="259" customFormat="1" ht="12.75">
      <c r="A12" s="266" t="s">
        <v>282</v>
      </c>
      <c r="B12" s="267">
        <f>SUM(B13)</f>
        <v>292</v>
      </c>
      <c r="C12" s="268">
        <f aca="true" t="shared" si="2" ref="C12:X12">SUM(C13)</f>
        <v>201</v>
      </c>
      <c r="D12" s="268">
        <f t="shared" si="2"/>
        <v>91</v>
      </c>
      <c r="E12" s="268">
        <f t="shared" si="2"/>
        <v>7</v>
      </c>
      <c r="F12" s="268">
        <f t="shared" si="2"/>
        <v>0</v>
      </c>
      <c r="G12" s="268">
        <f t="shared" si="2"/>
        <v>3</v>
      </c>
      <c r="H12" s="268">
        <f t="shared" si="2"/>
        <v>0</v>
      </c>
      <c r="I12" s="268">
        <f t="shared" si="2"/>
        <v>10</v>
      </c>
      <c r="J12" s="268">
        <f t="shared" si="2"/>
        <v>0</v>
      </c>
      <c r="K12" s="268">
        <f t="shared" si="2"/>
        <v>3</v>
      </c>
      <c r="L12" s="268">
        <f t="shared" si="2"/>
        <v>1</v>
      </c>
      <c r="M12" s="268">
        <f t="shared" si="2"/>
        <v>0</v>
      </c>
      <c r="N12" s="268">
        <f t="shared" si="2"/>
        <v>0</v>
      </c>
      <c r="O12" s="268">
        <f t="shared" si="2"/>
        <v>123</v>
      </c>
      <c r="P12" s="268">
        <f t="shared" si="2"/>
        <v>56</v>
      </c>
      <c r="Q12" s="268">
        <f t="shared" si="2"/>
        <v>6</v>
      </c>
      <c r="R12" s="268">
        <f t="shared" si="2"/>
        <v>4</v>
      </c>
      <c r="S12" s="268">
        <f t="shared" si="2"/>
        <v>0</v>
      </c>
      <c r="T12" s="268">
        <f t="shared" si="2"/>
        <v>5</v>
      </c>
      <c r="U12" s="268">
        <f t="shared" si="2"/>
        <v>0</v>
      </c>
      <c r="V12" s="268">
        <f t="shared" si="2"/>
        <v>1</v>
      </c>
      <c r="W12" s="268">
        <f t="shared" si="2"/>
        <v>49</v>
      </c>
      <c r="X12" s="268">
        <f t="shared" si="2"/>
        <v>24</v>
      </c>
      <c r="Y12" s="269" t="s">
        <v>282</v>
      </c>
      <c r="Z12" s="255"/>
    </row>
    <row r="13" spans="1:26" s="259" customFormat="1" ht="12.75">
      <c r="A13" s="270" t="s">
        <v>278</v>
      </c>
      <c r="B13" s="267">
        <v>292</v>
      </c>
      <c r="C13" s="268">
        <v>201</v>
      </c>
      <c r="D13" s="268">
        <v>91</v>
      </c>
      <c r="E13" s="84">
        <v>7</v>
      </c>
      <c r="F13" s="84">
        <v>0</v>
      </c>
      <c r="G13" s="84">
        <v>3</v>
      </c>
      <c r="H13" s="84">
        <v>0</v>
      </c>
      <c r="I13" s="84">
        <v>10</v>
      </c>
      <c r="J13" s="84">
        <v>0</v>
      </c>
      <c r="K13" s="84">
        <v>3</v>
      </c>
      <c r="L13" s="84">
        <v>1</v>
      </c>
      <c r="M13" s="84">
        <v>0</v>
      </c>
      <c r="N13" s="84">
        <v>0</v>
      </c>
      <c r="O13" s="84">
        <v>123</v>
      </c>
      <c r="P13" s="84">
        <v>56</v>
      </c>
      <c r="Q13" s="84">
        <v>6</v>
      </c>
      <c r="R13" s="84">
        <v>4</v>
      </c>
      <c r="S13" s="84">
        <v>0</v>
      </c>
      <c r="T13" s="84">
        <v>5</v>
      </c>
      <c r="U13" s="271">
        <v>0</v>
      </c>
      <c r="V13" s="271">
        <v>1</v>
      </c>
      <c r="W13" s="271">
        <v>49</v>
      </c>
      <c r="X13" s="271">
        <v>24</v>
      </c>
      <c r="Y13" s="269" t="s">
        <v>279</v>
      </c>
      <c r="Z13" s="255"/>
    </row>
    <row r="14" spans="1:25" s="259" customFormat="1" ht="6" customHeight="1">
      <c r="A14" s="272"/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4"/>
      <c r="Y14" s="275"/>
    </row>
  </sheetData>
  <sheetProtection/>
  <mergeCells count="15">
    <mergeCell ref="Q3:R3"/>
    <mergeCell ref="S3:T3"/>
    <mergeCell ref="U3:V3"/>
    <mergeCell ref="W3:X3"/>
    <mergeCell ref="Y3:Y4"/>
    <mergeCell ref="B1:L1"/>
    <mergeCell ref="M1:W1"/>
    <mergeCell ref="M3:N3"/>
    <mergeCell ref="O3:P3"/>
    <mergeCell ref="A3:A4"/>
    <mergeCell ref="B3:D3"/>
    <mergeCell ref="E3:F3"/>
    <mergeCell ref="G3:H3"/>
    <mergeCell ref="I3:J3"/>
    <mergeCell ref="K3:L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12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SheetLayoutView="100" zoomScalePageLayoutView="0" workbookViewId="0" topLeftCell="A1">
      <selection activeCell="L22" sqref="L22"/>
    </sheetView>
  </sheetViews>
  <sheetFormatPr defaultColWidth="9.00390625" defaultRowHeight="13.5"/>
  <cols>
    <col min="1" max="1" width="14.625" style="1" customWidth="1"/>
    <col min="2" max="2" width="6.75390625" style="1" bestFit="1" customWidth="1"/>
    <col min="3" max="4" width="6.375" style="1" bestFit="1" customWidth="1"/>
    <col min="5" max="5" width="5.375" style="1" bestFit="1" customWidth="1"/>
    <col min="6" max="6" width="6.375" style="1" bestFit="1" customWidth="1"/>
    <col min="7" max="8" width="7.50390625" style="1" customWidth="1"/>
    <col min="9" max="10" width="5.375" style="1" bestFit="1" customWidth="1"/>
    <col min="11" max="11" width="5.75390625" style="1" customWidth="1"/>
    <col min="12" max="12" width="5.625" style="1" customWidth="1"/>
    <col min="13" max="13" width="5.375" style="1" bestFit="1" customWidth="1"/>
    <col min="14" max="14" width="4.375" style="1" bestFit="1" customWidth="1"/>
    <col min="15" max="17" width="5.375" style="1" bestFit="1" customWidth="1"/>
    <col min="18" max="18" width="4.375" style="1" bestFit="1" customWidth="1"/>
    <col min="19" max="20" width="7.50390625" style="1" customWidth="1"/>
    <col min="21" max="21" width="13.75390625" style="1" customWidth="1"/>
    <col min="22" max="16384" width="9.00390625" style="1" customWidth="1"/>
  </cols>
  <sheetData>
    <row r="1" spans="1:19" s="68" customFormat="1" ht="14.25">
      <c r="A1" s="122" t="s">
        <v>213</v>
      </c>
      <c r="B1" s="405" t="s">
        <v>283</v>
      </c>
      <c r="C1" s="405"/>
      <c r="D1" s="405"/>
      <c r="E1" s="405"/>
      <c r="F1" s="405"/>
      <c r="G1" s="405"/>
      <c r="H1" s="405"/>
      <c r="I1" s="405"/>
      <c r="J1" s="405"/>
      <c r="K1" s="475" t="s">
        <v>284</v>
      </c>
      <c r="L1" s="475"/>
      <c r="M1" s="475"/>
      <c r="N1" s="475"/>
      <c r="O1" s="475"/>
      <c r="P1" s="475"/>
      <c r="Q1" s="475"/>
      <c r="R1" s="475"/>
      <c r="S1" s="475"/>
    </row>
    <row r="2" spans="1:21" ht="10.5" customHeight="1">
      <c r="A2" s="277"/>
      <c r="K2" s="277"/>
      <c r="L2" s="277"/>
      <c r="M2" s="277"/>
      <c r="N2" s="277"/>
      <c r="U2" s="71" t="s">
        <v>216</v>
      </c>
    </row>
    <row r="3" spans="1:21" s="64" customFormat="1" ht="12.75">
      <c r="A3" s="402" t="s">
        <v>0</v>
      </c>
      <c r="B3" s="469" t="s">
        <v>217</v>
      </c>
      <c r="C3" s="470"/>
      <c r="D3" s="471"/>
      <c r="E3" s="469" t="s">
        <v>285</v>
      </c>
      <c r="F3" s="470"/>
      <c r="G3" s="470"/>
      <c r="H3" s="470"/>
      <c r="I3" s="470"/>
      <c r="J3" s="471"/>
      <c r="K3" s="469" t="s">
        <v>286</v>
      </c>
      <c r="L3" s="471"/>
      <c r="M3" s="469" t="s">
        <v>287</v>
      </c>
      <c r="N3" s="471"/>
      <c r="O3" s="469" t="s">
        <v>288</v>
      </c>
      <c r="P3" s="471"/>
      <c r="Q3" s="469" t="s">
        <v>289</v>
      </c>
      <c r="R3" s="471"/>
      <c r="S3" s="469" t="s">
        <v>290</v>
      </c>
      <c r="T3" s="471"/>
      <c r="U3" s="402" t="s">
        <v>0</v>
      </c>
    </row>
    <row r="4" spans="1:21" s="64" customFormat="1" ht="12.75">
      <c r="A4" s="403"/>
      <c r="B4" s="472"/>
      <c r="C4" s="473"/>
      <c r="D4" s="474"/>
      <c r="E4" s="408" t="s">
        <v>291</v>
      </c>
      <c r="F4" s="401"/>
      <c r="G4" s="408" t="s">
        <v>292</v>
      </c>
      <c r="H4" s="401"/>
      <c r="I4" s="408" t="s">
        <v>293</v>
      </c>
      <c r="J4" s="401"/>
      <c r="K4" s="472" t="s">
        <v>294</v>
      </c>
      <c r="L4" s="474"/>
      <c r="M4" s="472"/>
      <c r="N4" s="474"/>
      <c r="O4" s="472"/>
      <c r="P4" s="474"/>
      <c r="Q4" s="472"/>
      <c r="R4" s="474"/>
      <c r="S4" s="472"/>
      <c r="T4" s="474"/>
      <c r="U4" s="403"/>
    </row>
    <row r="5" spans="1:21" s="64" customFormat="1" ht="12.75">
      <c r="A5" s="404"/>
      <c r="B5" s="66" t="s">
        <v>295</v>
      </c>
      <c r="C5" s="66" t="s">
        <v>226</v>
      </c>
      <c r="D5" s="66" t="s">
        <v>227</v>
      </c>
      <c r="E5" s="66" t="s">
        <v>226</v>
      </c>
      <c r="F5" s="66" t="s">
        <v>227</v>
      </c>
      <c r="G5" s="66" t="s">
        <v>226</v>
      </c>
      <c r="H5" s="66" t="s">
        <v>227</v>
      </c>
      <c r="I5" s="66" t="s">
        <v>226</v>
      </c>
      <c r="J5" s="66" t="s">
        <v>227</v>
      </c>
      <c r="K5" s="66" t="s">
        <v>226</v>
      </c>
      <c r="L5" s="66" t="s">
        <v>227</v>
      </c>
      <c r="M5" s="63" t="s">
        <v>226</v>
      </c>
      <c r="N5" s="63" t="s">
        <v>227</v>
      </c>
      <c r="O5" s="66" t="s">
        <v>226</v>
      </c>
      <c r="P5" s="66" t="s">
        <v>227</v>
      </c>
      <c r="Q5" s="66" t="s">
        <v>226</v>
      </c>
      <c r="R5" s="66" t="s">
        <v>227</v>
      </c>
      <c r="S5" s="66" t="s">
        <v>226</v>
      </c>
      <c r="T5" s="278" t="s">
        <v>227</v>
      </c>
      <c r="U5" s="404"/>
    </row>
    <row r="6" spans="1:21" s="5" customFormat="1" ht="6" customHeight="1">
      <c r="A6" s="14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35"/>
    </row>
    <row r="7" spans="1:21" s="5" customFormat="1" ht="12.75">
      <c r="A7" s="279" t="s">
        <v>296</v>
      </c>
      <c r="B7" s="280">
        <f>SUM(B9,B13)</f>
        <v>351</v>
      </c>
      <c r="C7" s="281">
        <f>SUM(C9,C13)</f>
        <v>190</v>
      </c>
      <c r="D7" s="281">
        <f>SUM(D9,D13)</f>
        <v>161</v>
      </c>
      <c r="E7" s="262">
        <f>SUM(E9,E13)</f>
        <v>58</v>
      </c>
      <c r="F7" s="262">
        <f>SUM(F9,F13)</f>
        <v>123</v>
      </c>
      <c r="G7" s="262">
        <f aca="true" t="shared" si="0" ref="G7:T7">SUM(G9,G13)</f>
        <v>44</v>
      </c>
      <c r="H7" s="262">
        <f t="shared" si="0"/>
        <v>98</v>
      </c>
      <c r="I7" s="262">
        <f t="shared" si="0"/>
        <v>14</v>
      </c>
      <c r="J7" s="262">
        <f t="shared" si="0"/>
        <v>25</v>
      </c>
      <c r="K7" s="262">
        <f t="shared" si="0"/>
        <v>0</v>
      </c>
      <c r="L7" s="262">
        <f t="shared" si="0"/>
        <v>6</v>
      </c>
      <c r="M7" s="262">
        <f t="shared" si="0"/>
        <v>28</v>
      </c>
      <c r="N7" s="262">
        <f t="shared" si="0"/>
        <v>4</v>
      </c>
      <c r="O7" s="262">
        <f t="shared" si="0"/>
        <v>66</v>
      </c>
      <c r="P7" s="262">
        <f t="shared" si="0"/>
        <v>23</v>
      </c>
      <c r="Q7" s="262">
        <f t="shared" si="0"/>
        <v>28</v>
      </c>
      <c r="R7" s="262">
        <f t="shared" si="0"/>
        <v>0</v>
      </c>
      <c r="S7" s="262">
        <f t="shared" si="0"/>
        <v>10</v>
      </c>
      <c r="T7" s="262">
        <f t="shared" si="0"/>
        <v>5</v>
      </c>
      <c r="U7" s="282" t="s">
        <v>297</v>
      </c>
    </row>
    <row r="8" spans="1:21" s="5" customFormat="1" ht="8.25" customHeight="1">
      <c r="A8" s="279"/>
      <c r="B8" s="280"/>
      <c r="C8" s="281"/>
      <c r="D8" s="281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82"/>
    </row>
    <row r="9" spans="1:21" s="5" customFormat="1" ht="12.75">
      <c r="A9" s="45" t="s">
        <v>277</v>
      </c>
      <c r="B9" s="255">
        <f aca="true" t="shared" si="1" ref="B9:T9">SUM(B10:B11)</f>
        <v>282</v>
      </c>
      <c r="C9" s="257">
        <f t="shared" si="1"/>
        <v>157</v>
      </c>
      <c r="D9" s="257">
        <f t="shared" si="1"/>
        <v>125</v>
      </c>
      <c r="E9" s="268">
        <f t="shared" si="1"/>
        <v>44</v>
      </c>
      <c r="F9" s="268">
        <f t="shared" si="1"/>
        <v>98</v>
      </c>
      <c r="G9" s="268">
        <f t="shared" si="1"/>
        <v>44</v>
      </c>
      <c r="H9" s="268">
        <f t="shared" si="1"/>
        <v>98</v>
      </c>
      <c r="I9" s="268">
        <f t="shared" si="1"/>
        <v>0</v>
      </c>
      <c r="J9" s="268">
        <f t="shared" si="1"/>
        <v>0</v>
      </c>
      <c r="K9" s="268">
        <f t="shared" si="1"/>
        <v>0</v>
      </c>
      <c r="L9" s="268">
        <f t="shared" si="1"/>
        <v>0</v>
      </c>
      <c r="M9" s="268">
        <f t="shared" si="1"/>
        <v>18</v>
      </c>
      <c r="N9" s="268">
        <f t="shared" si="1"/>
        <v>4</v>
      </c>
      <c r="O9" s="268">
        <f t="shared" si="1"/>
        <v>66</v>
      </c>
      <c r="P9" s="268">
        <f t="shared" si="1"/>
        <v>23</v>
      </c>
      <c r="Q9" s="268">
        <f t="shared" si="1"/>
        <v>25</v>
      </c>
      <c r="R9" s="268">
        <f t="shared" si="1"/>
        <v>0</v>
      </c>
      <c r="S9" s="268">
        <f t="shared" si="1"/>
        <v>4</v>
      </c>
      <c r="T9" s="268">
        <f t="shared" si="1"/>
        <v>0</v>
      </c>
      <c r="U9" s="46" t="s">
        <v>298</v>
      </c>
    </row>
    <row r="10" spans="1:21" s="5" customFormat="1" ht="12.75">
      <c r="A10" s="45" t="s">
        <v>299</v>
      </c>
      <c r="B10" s="255">
        <v>264</v>
      </c>
      <c r="C10" s="257">
        <v>148</v>
      </c>
      <c r="D10" s="257">
        <v>116</v>
      </c>
      <c r="E10" s="257">
        <v>39</v>
      </c>
      <c r="F10" s="257">
        <v>93</v>
      </c>
      <c r="G10" s="84">
        <v>39</v>
      </c>
      <c r="H10" s="84">
        <v>93</v>
      </c>
      <c r="I10" s="84">
        <v>0</v>
      </c>
      <c r="J10" s="84">
        <v>0</v>
      </c>
      <c r="K10" s="84">
        <v>0</v>
      </c>
      <c r="L10" s="84">
        <v>0</v>
      </c>
      <c r="M10" s="84">
        <v>18</v>
      </c>
      <c r="N10" s="84">
        <v>2</v>
      </c>
      <c r="O10" s="84">
        <v>64</v>
      </c>
      <c r="P10" s="84">
        <v>21</v>
      </c>
      <c r="Q10" s="84">
        <v>23</v>
      </c>
      <c r="R10" s="84">
        <v>0</v>
      </c>
      <c r="S10" s="84">
        <v>4</v>
      </c>
      <c r="T10" s="84">
        <v>0</v>
      </c>
      <c r="U10" s="283" t="s">
        <v>300</v>
      </c>
    </row>
    <row r="11" spans="1:21" s="5" customFormat="1" ht="12.75">
      <c r="A11" s="45" t="s">
        <v>301</v>
      </c>
      <c r="B11" s="255">
        <v>18</v>
      </c>
      <c r="C11" s="257">
        <v>9</v>
      </c>
      <c r="D11" s="257">
        <v>9</v>
      </c>
      <c r="E11" s="257">
        <v>5</v>
      </c>
      <c r="F11" s="257">
        <v>5</v>
      </c>
      <c r="G11" s="84">
        <v>5</v>
      </c>
      <c r="H11" s="84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2</v>
      </c>
      <c r="O11" s="84">
        <v>2</v>
      </c>
      <c r="P11" s="84">
        <v>2</v>
      </c>
      <c r="Q11" s="84">
        <v>2</v>
      </c>
      <c r="R11" s="84">
        <v>0</v>
      </c>
      <c r="S11" s="84">
        <v>0</v>
      </c>
      <c r="T11" s="84">
        <v>0</v>
      </c>
      <c r="U11" s="283" t="s">
        <v>302</v>
      </c>
    </row>
    <row r="12" spans="1:21" s="5" customFormat="1" ht="7.5" customHeight="1">
      <c r="A12" s="45"/>
      <c r="B12" s="255"/>
      <c r="C12" s="257"/>
      <c r="D12" s="257"/>
      <c r="E12" s="257"/>
      <c r="F12" s="25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283"/>
    </row>
    <row r="13" spans="1:21" s="5" customFormat="1" ht="12.75">
      <c r="A13" s="45" t="s">
        <v>282</v>
      </c>
      <c r="B13" s="255">
        <f aca="true" t="shared" si="2" ref="B13:T13">SUM(B14)</f>
        <v>69</v>
      </c>
      <c r="C13" s="257">
        <f t="shared" si="2"/>
        <v>33</v>
      </c>
      <c r="D13" s="257">
        <f t="shared" si="2"/>
        <v>36</v>
      </c>
      <c r="E13" s="268">
        <f t="shared" si="2"/>
        <v>14</v>
      </c>
      <c r="F13" s="268">
        <f t="shared" si="2"/>
        <v>25</v>
      </c>
      <c r="G13" s="268">
        <f t="shared" si="2"/>
        <v>0</v>
      </c>
      <c r="H13" s="268">
        <f t="shared" si="2"/>
        <v>0</v>
      </c>
      <c r="I13" s="268">
        <f t="shared" si="2"/>
        <v>14</v>
      </c>
      <c r="J13" s="268">
        <f t="shared" si="2"/>
        <v>25</v>
      </c>
      <c r="K13" s="268">
        <f t="shared" si="2"/>
        <v>0</v>
      </c>
      <c r="L13" s="268">
        <f t="shared" si="2"/>
        <v>6</v>
      </c>
      <c r="M13" s="268">
        <f t="shared" si="2"/>
        <v>10</v>
      </c>
      <c r="N13" s="268">
        <f t="shared" si="2"/>
        <v>0</v>
      </c>
      <c r="O13" s="268">
        <f t="shared" si="2"/>
        <v>0</v>
      </c>
      <c r="P13" s="268">
        <f t="shared" si="2"/>
        <v>0</v>
      </c>
      <c r="Q13" s="268">
        <f t="shared" si="2"/>
        <v>3</v>
      </c>
      <c r="R13" s="268">
        <f t="shared" si="2"/>
        <v>0</v>
      </c>
      <c r="S13" s="268">
        <f t="shared" si="2"/>
        <v>6</v>
      </c>
      <c r="T13" s="268">
        <f t="shared" si="2"/>
        <v>5</v>
      </c>
      <c r="U13" s="46" t="s">
        <v>303</v>
      </c>
    </row>
    <row r="14" spans="1:21" s="5" customFormat="1" ht="12.75">
      <c r="A14" s="45" t="s">
        <v>304</v>
      </c>
      <c r="B14" s="255">
        <v>69</v>
      </c>
      <c r="C14" s="257">
        <v>33</v>
      </c>
      <c r="D14" s="257">
        <v>36</v>
      </c>
      <c r="E14" s="257">
        <v>14</v>
      </c>
      <c r="F14" s="257">
        <v>25</v>
      </c>
      <c r="G14" s="84">
        <v>0</v>
      </c>
      <c r="H14" s="84">
        <v>0</v>
      </c>
      <c r="I14" s="84">
        <v>14</v>
      </c>
      <c r="J14" s="84">
        <v>25</v>
      </c>
      <c r="K14" s="84">
        <v>0</v>
      </c>
      <c r="L14" s="84">
        <v>6</v>
      </c>
      <c r="M14" s="84">
        <v>10</v>
      </c>
      <c r="N14" s="84">
        <v>0</v>
      </c>
      <c r="O14" s="84">
        <v>0</v>
      </c>
      <c r="P14" s="84">
        <v>0</v>
      </c>
      <c r="Q14" s="84">
        <v>3</v>
      </c>
      <c r="R14" s="84">
        <v>0</v>
      </c>
      <c r="S14" s="84">
        <v>6</v>
      </c>
      <c r="T14" s="84">
        <v>5</v>
      </c>
      <c r="U14" s="283" t="s">
        <v>305</v>
      </c>
    </row>
    <row r="15" spans="1:21" s="5" customFormat="1" ht="6" customHeight="1">
      <c r="A15" s="284"/>
      <c r="B15" s="285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7"/>
    </row>
  </sheetData>
  <sheetProtection/>
  <mergeCells count="15">
    <mergeCell ref="U3:U5"/>
    <mergeCell ref="E4:F4"/>
    <mergeCell ref="G4:H4"/>
    <mergeCell ref="I4:J4"/>
    <mergeCell ref="K4:L4"/>
    <mergeCell ref="B1:J1"/>
    <mergeCell ref="K1:S1"/>
    <mergeCell ref="Q3:R4"/>
    <mergeCell ref="S3:T4"/>
    <mergeCell ref="A3:A5"/>
    <mergeCell ref="B3:D4"/>
    <mergeCell ref="E3:J3"/>
    <mergeCell ref="K3:L3"/>
    <mergeCell ref="M3:N4"/>
    <mergeCell ref="O3:P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61" r:id="rId1"/>
  <colBreaks count="1" manualBreakCount="1">
    <brk id="1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2019-02-25T07:25:55Z</cp:lastPrinted>
  <dcterms:created xsi:type="dcterms:W3CDTF">2004-01-23T06:24:16Z</dcterms:created>
  <dcterms:modified xsi:type="dcterms:W3CDTF">2019-02-25T07:40:38Z</dcterms:modified>
  <cp:category/>
  <cp:version/>
  <cp:contentType/>
  <cp:contentStatus/>
</cp:coreProperties>
</file>