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月～12月）\HP統計表（第1表～第17表）\"/>
    </mc:Choice>
  </mc:AlternateContent>
  <bookViews>
    <workbookView xWindow="600" yWindow="120" windowWidth="19395" windowHeight="7830"/>
  </bookViews>
  <sheets>
    <sheet name="男女計" sheetId="1" r:id="rId1"/>
    <sheet name="男計" sheetId="4" r:id="rId2"/>
    <sheet name="女計" sheetId="5" r:id="rId3"/>
  </sheets>
  <definedNames>
    <definedName name="_xlnm.Print_Area" localSheetId="2">女計!$A$1:$X$39</definedName>
    <definedName name="_xlnm.Print_Area" localSheetId="1">男計!$A$1:$X$39</definedName>
    <definedName name="_xlnm.Print_Area" localSheetId="0">男女計!$A$1:$X$39</definedName>
  </definedNames>
  <calcPr calcId="152511" forceFullCalc="1"/>
</workbook>
</file>

<file path=xl/calcChain.xml><?xml version="1.0" encoding="utf-8"?>
<calcChain xmlns="http://schemas.openxmlformats.org/spreadsheetml/2006/main">
  <c r="E30" i="4" l="1"/>
  <c r="E20" i="4"/>
  <c r="E25" i="4"/>
  <c r="E29" i="1"/>
  <c r="T25" i="1"/>
  <c r="P22" i="1"/>
  <c r="E20" i="1"/>
  <c r="E25" i="1" l="1"/>
  <c r="T38" i="5" l="1"/>
  <c r="P38" i="5"/>
  <c r="O38" i="5"/>
  <c r="M38" i="5"/>
  <c r="L38" i="5"/>
  <c r="F38" i="5"/>
  <c r="E38" i="5"/>
  <c r="T37" i="5"/>
  <c r="P37" i="5"/>
  <c r="O37" i="5"/>
  <c r="M37" i="5"/>
  <c r="L37" i="5"/>
  <c r="F37" i="5"/>
  <c r="E37" i="5"/>
  <c r="T36" i="5"/>
  <c r="P36" i="5"/>
  <c r="O36" i="5"/>
  <c r="M36" i="5"/>
  <c r="L36" i="5"/>
  <c r="F36" i="5"/>
  <c r="E36" i="5"/>
  <c r="T35" i="5"/>
  <c r="P35" i="5"/>
  <c r="O35" i="5"/>
  <c r="M35" i="5"/>
  <c r="L35" i="5"/>
  <c r="F35" i="5"/>
  <c r="E35" i="5"/>
  <c r="T34" i="5"/>
  <c r="P34" i="5"/>
  <c r="O34" i="5"/>
  <c r="M34" i="5"/>
  <c r="L34" i="5"/>
  <c r="F34" i="5"/>
  <c r="E34" i="5"/>
  <c r="T33" i="5"/>
  <c r="P33" i="5"/>
  <c r="O33" i="5"/>
  <c r="M33" i="5"/>
  <c r="L33" i="5"/>
  <c r="F33" i="5"/>
  <c r="E33" i="5"/>
  <c r="T32" i="5"/>
  <c r="P32" i="5"/>
  <c r="O32" i="5"/>
  <c r="M32" i="5"/>
  <c r="L32" i="5"/>
  <c r="F32" i="5"/>
  <c r="E32" i="5"/>
  <c r="T31" i="5"/>
  <c r="P31" i="5"/>
  <c r="O31" i="5"/>
  <c r="M31" i="5"/>
  <c r="L31" i="5"/>
  <c r="F31" i="5"/>
  <c r="E31" i="5"/>
  <c r="T30" i="5"/>
  <c r="P30" i="5"/>
  <c r="O30" i="5"/>
  <c r="M30" i="5"/>
  <c r="L30" i="5"/>
  <c r="F30" i="5"/>
  <c r="E30" i="5"/>
  <c r="T29" i="5"/>
  <c r="P29" i="5"/>
  <c r="O29" i="5"/>
  <c r="M29" i="5"/>
  <c r="L29" i="5"/>
  <c r="F29" i="5"/>
  <c r="E29" i="5"/>
  <c r="T28" i="5"/>
  <c r="P28" i="5"/>
  <c r="O28" i="5"/>
  <c r="M28" i="5"/>
  <c r="L28" i="5"/>
  <c r="F28" i="5"/>
  <c r="E28" i="5"/>
  <c r="T27" i="5"/>
  <c r="P27" i="5"/>
  <c r="O27" i="5"/>
  <c r="M27" i="5"/>
  <c r="L27" i="5"/>
  <c r="F27" i="5"/>
  <c r="E27" i="5"/>
  <c r="T26" i="5"/>
  <c r="P26" i="5"/>
  <c r="O26" i="5"/>
  <c r="M26" i="5"/>
  <c r="L26" i="5"/>
  <c r="F26" i="5"/>
  <c r="E26" i="5"/>
  <c r="T25" i="5"/>
  <c r="P25" i="5"/>
  <c r="O25" i="5"/>
  <c r="M25" i="5"/>
  <c r="L25" i="5"/>
  <c r="F25" i="5"/>
  <c r="E25" i="5"/>
  <c r="T24" i="5"/>
  <c r="T12" i="5" s="1"/>
  <c r="P24" i="5"/>
  <c r="P12" i="5" s="1"/>
  <c r="O24" i="5"/>
  <c r="O12" i="5" s="1"/>
  <c r="M24" i="5"/>
  <c r="L24" i="5"/>
  <c r="F24" i="5"/>
  <c r="F12" i="5" s="1"/>
  <c r="E24" i="5"/>
  <c r="T23" i="5"/>
  <c r="P23" i="5"/>
  <c r="O23" i="5"/>
  <c r="M23" i="5"/>
  <c r="L23" i="5"/>
  <c r="F23" i="5"/>
  <c r="E23" i="5"/>
  <c r="T22" i="5"/>
  <c r="P22" i="5"/>
  <c r="O22" i="5"/>
  <c r="M22" i="5"/>
  <c r="L22" i="5"/>
  <c r="F22" i="5"/>
  <c r="E22" i="5"/>
  <c r="T21" i="5"/>
  <c r="P21" i="5"/>
  <c r="O21" i="5"/>
  <c r="M21" i="5"/>
  <c r="L21" i="5"/>
  <c r="F21" i="5"/>
  <c r="E21" i="5"/>
  <c r="T20" i="5"/>
  <c r="P20" i="5"/>
  <c r="O20" i="5"/>
  <c r="M20" i="5"/>
  <c r="L20" i="5"/>
  <c r="F20" i="5"/>
  <c r="E20" i="5"/>
  <c r="W16" i="5"/>
  <c r="V16" i="5"/>
  <c r="U16" i="5"/>
  <c r="S16" i="5"/>
  <c r="R16" i="5"/>
  <c r="Q16" i="5"/>
  <c r="J16" i="5"/>
  <c r="I16" i="5"/>
  <c r="H16" i="5"/>
  <c r="G16" i="5"/>
  <c r="C16" i="5"/>
  <c r="W15" i="5"/>
  <c r="V15" i="5"/>
  <c r="U15" i="5"/>
  <c r="S15" i="5"/>
  <c r="R15" i="5"/>
  <c r="Q15" i="5"/>
  <c r="J15" i="5"/>
  <c r="I15" i="5"/>
  <c r="H15" i="5"/>
  <c r="G15" i="5"/>
  <c r="C15" i="5"/>
  <c r="W14" i="5"/>
  <c r="W18" i="5" s="1"/>
  <c r="V14" i="5"/>
  <c r="V18" i="5" s="1"/>
  <c r="U14" i="5"/>
  <c r="U18" i="5" s="1"/>
  <c r="S14" i="5"/>
  <c r="S18" i="5" s="1"/>
  <c r="R14" i="5"/>
  <c r="R18" i="5" s="1"/>
  <c r="Q14" i="5"/>
  <c r="Q18" i="5" s="1"/>
  <c r="J14" i="5"/>
  <c r="J18" i="5" s="1"/>
  <c r="I14" i="5"/>
  <c r="I18" i="5" s="1"/>
  <c r="H14" i="5"/>
  <c r="H18" i="5" s="1"/>
  <c r="G14" i="5"/>
  <c r="G18" i="5" s="1"/>
  <c r="C14" i="5"/>
  <c r="C18" i="5" s="1"/>
  <c r="W13" i="5"/>
  <c r="V13" i="5"/>
  <c r="U13" i="5"/>
  <c r="S13" i="5"/>
  <c r="R13" i="5"/>
  <c r="Q13" i="5"/>
  <c r="J13" i="5"/>
  <c r="I13" i="5"/>
  <c r="H13" i="5"/>
  <c r="G13" i="5"/>
  <c r="C13" i="5"/>
  <c r="W12" i="5"/>
  <c r="V12" i="5"/>
  <c r="U12" i="5"/>
  <c r="S12" i="5"/>
  <c r="R12" i="5"/>
  <c r="Q12" i="5"/>
  <c r="J12" i="5"/>
  <c r="I12" i="5"/>
  <c r="H12" i="5"/>
  <c r="G12" i="5"/>
  <c r="C12" i="5"/>
  <c r="W10" i="5"/>
  <c r="V10" i="5"/>
  <c r="U10" i="5"/>
  <c r="S10" i="5"/>
  <c r="R10" i="5"/>
  <c r="Q10" i="5"/>
  <c r="J10" i="5"/>
  <c r="I10" i="5"/>
  <c r="H10" i="5"/>
  <c r="G10" i="5"/>
  <c r="C10" i="5"/>
  <c r="T38" i="4"/>
  <c r="P38" i="4"/>
  <c r="O38" i="4"/>
  <c r="M38" i="4"/>
  <c r="L38" i="4"/>
  <c r="F38" i="4"/>
  <c r="E38" i="4"/>
  <c r="T37" i="4"/>
  <c r="P37" i="4"/>
  <c r="O37" i="4"/>
  <c r="M37" i="4"/>
  <c r="L37" i="4"/>
  <c r="F37" i="4"/>
  <c r="E37" i="4"/>
  <c r="T36" i="4"/>
  <c r="P36" i="4"/>
  <c r="O36" i="4"/>
  <c r="M36" i="4"/>
  <c r="L36" i="4"/>
  <c r="F36" i="4"/>
  <c r="E36" i="4"/>
  <c r="T35" i="4"/>
  <c r="P35" i="4"/>
  <c r="O35" i="4"/>
  <c r="M35" i="4"/>
  <c r="L35" i="4"/>
  <c r="F35" i="4"/>
  <c r="E35" i="4"/>
  <c r="T34" i="4"/>
  <c r="P34" i="4"/>
  <c r="O34" i="4"/>
  <c r="M34" i="4"/>
  <c r="L34" i="4"/>
  <c r="F34" i="4"/>
  <c r="E34" i="4"/>
  <c r="T33" i="4"/>
  <c r="P33" i="4"/>
  <c r="O33" i="4"/>
  <c r="M33" i="4"/>
  <c r="L33" i="4"/>
  <c r="F33" i="4"/>
  <c r="E33" i="4"/>
  <c r="T32" i="4"/>
  <c r="P32" i="4"/>
  <c r="O32" i="4"/>
  <c r="M32" i="4"/>
  <c r="L32" i="4"/>
  <c r="F32" i="4"/>
  <c r="E32" i="4"/>
  <c r="T31" i="4"/>
  <c r="P31" i="4"/>
  <c r="O31" i="4"/>
  <c r="M31" i="4"/>
  <c r="L31" i="4"/>
  <c r="F31" i="4"/>
  <c r="E31" i="4"/>
  <c r="T30" i="4"/>
  <c r="P30" i="4"/>
  <c r="O30" i="4"/>
  <c r="M30" i="4"/>
  <c r="L30" i="4"/>
  <c r="F30" i="4"/>
  <c r="T29" i="4"/>
  <c r="P29" i="4"/>
  <c r="O29" i="4"/>
  <c r="M29" i="4"/>
  <c r="L29" i="4"/>
  <c r="F29" i="4"/>
  <c r="E29" i="4"/>
  <c r="T28" i="4"/>
  <c r="P28" i="4"/>
  <c r="O28" i="4"/>
  <c r="M28" i="4"/>
  <c r="L28" i="4"/>
  <c r="F28" i="4"/>
  <c r="E28" i="4"/>
  <c r="T27" i="4"/>
  <c r="P27" i="4"/>
  <c r="O27" i="4"/>
  <c r="M27" i="4"/>
  <c r="L27" i="4"/>
  <c r="F27" i="4"/>
  <c r="E27" i="4"/>
  <c r="T26" i="4"/>
  <c r="P26" i="4"/>
  <c r="O26" i="4"/>
  <c r="M26" i="4"/>
  <c r="L26" i="4"/>
  <c r="F26" i="4"/>
  <c r="E26" i="4"/>
  <c r="T25" i="4"/>
  <c r="P25" i="4"/>
  <c r="O25" i="4"/>
  <c r="M25" i="4"/>
  <c r="L25" i="4"/>
  <c r="F25" i="4"/>
  <c r="T24" i="4"/>
  <c r="T12" i="4" s="1"/>
  <c r="P24" i="4"/>
  <c r="O24" i="4"/>
  <c r="O12" i="4" s="1"/>
  <c r="M24" i="4"/>
  <c r="L24" i="4"/>
  <c r="F24" i="4"/>
  <c r="F12" i="4" s="1"/>
  <c r="E24" i="4"/>
  <c r="T23" i="4"/>
  <c r="P23" i="4"/>
  <c r="O23" i="4"/>
  <c r="M23" i="4"/>
  <c r="L23" i="4"/>
  <c r="F23" i="4"/>
  <c r="E23" i="4"/>
  <c r="T22" i="4"/>
  <c r="P22" i="4"/>
  <c r="O22" i="4"/>
  <c r="M22" i="4"/>
  <c r="L22" i="4"/>
  <c r="F22" i="4"/>
  <c r="E22" i="4"/>
  <c r="T21" i="4"/>
  <c r="P21" i="4"/>
  <c r="O21" i="4"/>
  <c r="M21" i="4"/>
  <c r="L21" i="4"/>
  <c r="F21" i="4"/>
  <c r="E21" i="4"/>
  <c r="T20" i="4"/>
  <c r="P20" i="4"/>
  <c r="O20" i="4"/>
  <c r="M20" i="4"/>
  <c r="L20" i="4"/>
  <c r="F20" i="4"/>
  <c r="W16" i="4"/>
  <c r="V16" i="4"/>
  <c r="U16" i="4"/>
  <c r="S16" i="4"/>
  <c r="R16" i="4"/>
  <c r="Q16" i="4"/>
  <c r="J16" i="4"/>
  <c r="I16" i="4"/>
  <c r="H16" i="4"/>
  <c r="G16" i="4"/>
  <c r="C16" i="4"/>
  <c r="W15" i="4"/>
  <c r="V15" i="4"/>
  <c r="U15" i="4"/>
  <c r="S15" i="4"/>
  <c r="R15" i="4"/>
  <c r="Q15" i="4"/>
  <c r="J15" i="4"/>
  <c r="I15" i="4"/>
  <c r="H15" i="4"/>
  <c r="G15" i="4"/>
  <c r="C15" i="4"/>
  <c r="W14" i="4"/>
  <c r="W18" i="4" s="1"/>
  <c r="V14" i="4"/>
  <c r="V18" i="4" s="1"/>
  <c r="U14" i="4"/>
  <c r="U18" i="4" s="1"/>
  <c r="S14" i="4"/>
  <c r="S18" i="4" s="1"/>
  <c r="R14" i="4"/>
  <c r="R18" i="4" s="1"/>
  <c r="Q14" i="4"/>
  <c r="J14" i="4"/>
  <c r="J18" i="4" s="1"/>
  <c r="I14" i="4"/>
  <c r="H14" i="4"/>
  <c r="H18" i="4" s="1"/>
  <c r="G14" i="4"/>
  <c r="G18" i="4" s="1"/>
  <c r="C14" i="4"/>
  <c r="C18" i="4" s="1"/>
  <c r="W13" i="4"/>
  <c r="V13" i="4"/>
  <c r="U13" i="4"/>
  <c r="S13" i="4"/>
  <c r="R13" i="4"/>
  <c r="Q13" i="4"/>
  <c r="J13" i="4"/>
  <c r="I13" i="4"/>
  <c r="H13" i="4"/>
  <c r="G13" i="4"/>
  <c r="C13" i="4"/>
  <c r="W12" i="4"/>
  <c r="V12" i="4"/>
  <c r="U12" i="4"/>
  <c r="S12" i="4"/>
  <c r="R12" i="4"/>
  <c r="Q12" i="4"/>
  <c r="J12" i="4"/>
  <c r="I12" i="4"/>
  <c r="H12" i="4"/>
  <c r="G12" i="4"/>
  <c r="C12" i="4"/>
  <c r="W10" i="4"/>
  <c r="V10" i="4"/>
  <c r="U10" i="4"/>
  <c r="S10" i="4"/>
  <c r="R10" i="4"/>
  <c r="Q10" i="4"/>
  <c r="J10" i="4"/>
  <c r="I10" i="4"/>
  <c r="H10" i="4"/>
  <c r="G10" i="4"/>
  <c r="C10" i="4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0" i="1"/>
  <c r="G17" i="4" l="1"/>
  <c r="E12" i="4"/>
  <c r="K28" i="4"/>
  <c r="K36" i="4"/>
  <c r="K23" i="5"/>
  <c r="K27" i="5"/>
  <c r="K31" i="5"/>
  <c r="K35" i="5"/>
  <c r="K23" i="4"/>
  <c r="K31" i="4"/>
  <c r="K35" i="4"/>
  <c r="C19" i="5"/>
  <c r="U19" i="5"/>
  <c r="K22" i="5"/>
  <c r="K26" i="5"/>
  <c r="K30" i="5"/>
  <c r="K34" i="5"/>
  <c r="P15" i="5"/>
  <c r="K38" i="5"/>
  <c r="K22" i="4"/>
  <c r="K26" i="4"/>
  <c r="K30" i="4"/>
  <c r="K34" i="4"/>
  <c r="K38" i="4"/>
  <c r="K21" i="5"/>
  <c r="K25" i="5"/>
  <c r="K29" i="5"/>
  <c r="K33" i="5"/>
  <c r="K37" i="5"/>
  <c r="K21" i="4"/>
  <c r="K25" i="4"/>
  <c r="K29" i="4"/>
  <c r="K33" i="4"/>
  <c r="K37" i="4"/>
  <c r="K32" i="5"/>
  <c r="K20" i="4"/>
  <c r="F16" i="5"/>
  <c r="V17" i="4"/>
  <c r="C19" i="4"/>
  <c r="V19" i="5"/>
  <c r="R19" i="4"/>
  <c r="U17" i="5"/>
  <c r="H19" i="4"/>
  <c r="W19" i="5"/>
  <c r="G19" i="4"/>
  <c r="Q19" i="4"/>
  <c r="V19" i="4"/>
  <c r="T10" i="4"/>
  <c r="F16" i="4"/>
  <c r="P10" i="5"/>
  <c r="F13" i="5"/>
  <c r="P13" i="5"/>
  <c r="P17" i="5" s="1"/>
  <c r="T16" i="5"/>
  <c r="S17" i="5"/>
  <c r="N28" i="4"/>
  <c r="B28" i="4" s="1"/>
  <c r="N32" i="4"/>
  <c r="B32" i="4" s="1"/>
  <c r="N36" i="4"/>
  <c r="B36" i="4" s="1"/>
  <c r="E13" i="5"/>
  <c r="E16" i="5"/>
  <c r="P16" i="5"/>
  <c r="P14" i="5"/>
  <c r="P18" i="5" s="1"/>
  <c r="J11" i="4"/>
  <c r="J9" i="4" s="1"/>
  <c r="N27" i="4"/>
  <c r="B27" i="4" s="1"/>
  <c r="T14" i="4"/>
  <c r="T18" i="4" s="1"/>
  <c r="N31" i="4"/>
  <c r="I11" i="5"/>
  <c r="I9" i="5" s="1"/>
  <c r="W17" i="5"/>
  <c r="S19" i="5"/>
  <c r="F10" i="5"/>
  <c r="F14" i="5"/>
  <c r="F18" i="5" s="1"/>
  <c r="N33" i="5"/>
  <c r="B33" i="5" s="1"/>
  <c r="I19" i="4"/>
  <c r="F13" i="4"/>
  <c r="F17" i="4" s="1"/>
  <c r="N37" i="4"/>
  <c r="B37" i="4" s="1"/>
  <c r="T16" i="4"/>
  <c r="H19" i="5"/>
  <c r="Q19" i="5"/>
  <c r="N27" i="5"/>
  <c r="B27" i="5" s="1"/>
  <c r="N28" i="5"/>
  <c r="B28" i="5" s="1"/>
  <c r="N29" i="5"/>
  <c r="B29" i="5" s="1"/>
  <c r="N30" i="5"/>
  <c r="B30" i="5" s="1"/>
  <c r="F15" i="5"/>
  <c r="O15" i="5"/>
  <c r="N38" i="5"/>
  <c r="B38" i="5" s="1"/>
  <c r="T13" i="4"/>
  <c r="T17" i="4" s="1"/>
  <c r="F15" i="4"/>
  <c r="U11" i="5"/>
  <c r="U9" i="5" s="1"/>
  <c r="W11" i="5"/>
  <c r="W9" i="5" s="1"/>
  <c r="I17" i="5"/>
  <c r="N22" i="5"/>
  <c r="B22" i="5" s="1"/>
  <c r="O13" i="5"/>
  <c r="O17" i="5" s="1"/>
  <c r="N31" i="5"/>
  <c r="B31" i="5" s="1"/>
  <c r="N34" i="5"/>
  <c r="B34" i="5" s="1"/>
  <c r="P14" i="4"/>
  <c r="P18" i="4" s="1"/>
  <c r="N20" i="4"/>
  <c r="B20" i="4" s="1"/>
  <c r="N21" i="4"/>
  <c r="B21" i="4" s="1"/>
  <c r="N22" i="4"/>
  <c r="B22" i="4" s="1"/>
  <c r="K24" i="4"/>
  <c r="P13" i="4"/>
  <c r="N26" i="4"/>
  <c r="B26" i="4" s="1"/>
  <c r="F14" i="4"/>
  <c r="N35" i="4"/>
  <c r="B35" i="4" s="1"/>
  <c r="N23" i="5"/>
  <c r="B23" i="5" s="1"/>
  <c r="N24" i="5"/>
  <c r="B24" i="5" s="1"/>
  <c r="N26" i="5"/>
  <c r="B26" i="5" s="1"/>
  <c r="N35" i="5"/>
  <c r="B35" i="5" s="1"/>
  <c r="N36" i="5"/>
  <c r="B36" i="5" s="1"/>
  <c r="N37" i="5"/>
  <c r="B37" i="5" s="1"/>
  <c r="T15" i="4"/>
  <c r="N20" i="5"/>
  <c r="B20" i="5" s="1"/>
  <c r="U19" i="4"/>
  <c r="E16" i="4"/>
  <c r="N29" i="4"/>
  <c r="B29" i="4" s="1"/>
  <c r="N33" i="4"/>
  <c r="B33" i="4" s="1"/>
  <c r="C17" i="5"/>
  <c r="G11" i="5"/>
  <c r="G17" i="5"/>
  <c r="E14" i="4"/>
  <c r="E18" i="4" s="1"/>
  <c r="E10" i="4"/>
  <c r="R17" i="4"/>
  <c r="R11" i="4"/>
  <c r="R9" i="4" s="1"/>
  <c r="E13" i="4"/>
  <c r="K27" i="4"/>
  <c r="E15" i="4"/>
  <c r="K32" i="4"/>
  <c r="Q11" i="5"/>
  <c r="Q9" i="5" s="1"/>
  <c r="G19" i="5"/>
  <c r="P10" i="4"/>
  <c r="J17" i="4"/>
  <c r="H11" i="4"/>
  <c r="H9" i="4" s="1"/>
  <c r="J19" i="4"/>
  <c r="F10" i="4"/>
  <c r="T14" i="5"/>
  <c r="T18" i="5" s="1"/>
  <c r="Q17" i="5"/>
  <c r="E10" i="5"/>
  <c r="K20" i="5"/>
  <c r="N25" i="5"/>
  <c r="B25" i="5" s="1"/>
  <c r="T13" i="5"/>
  <c r="E14" i="5"/>
  <c r="K28" i="5"/>
  <c r="I18" i="4"/>
  <c r="I11" i="4"/>
  <c r="I9" i="4" s="1"/>
  <c r="C11" i="4"/>
  <c r="C9" i="4" s="1"/>
  <c r="N21" i="5"/>
  <c r="B21" i="5" s="1"/>
  <c r="T10" i="5"/>
  <c r="E12" i="5"/>
  <c r="K24" i="5"/>
  <c r="R17" i="5"/>
  <c r="R11" i="5"/>
  <c r="R9" i="5" s="1"/>
  <c r="V17" i="5"/>
  <c r="V11" i="5"/>
  <c r="V9" i="5" s="1"/>
  <c r="E15" i="5"/>
  <c r="K36" i="5"/>
  <c r="S11" i="4"/>
  <c r="S9" i="4" s="1"/>
  <c r="W11" i="4"/>
  <c r="W9" i="4" s="1"/>
  <c r="Q11" i="4"/>
  <c r="Q9" i="4" s="1"/>
  <c r="S19" i="4"/>
  <c r="W19" i="4"/>
  <c r="O10" i="4"/>
  <c r="C11" i="5"/>
  <c r="C9" i="5" s="1"/>
  <c r="S11" i="5"/>
  <c r="S9" i="5" s="1"/>
  <c r="H11" i="5"/>
  <c r="H9" i="5" s="1"/>
  <c r="H17" i="5"/>
  <c r="J19" i="5"/>
  <c r="I19" i="5"/>
  <c r="N32" i="5"/>
  <c r="B32" i="5" s="1"/>
  <c r="T15" i="5"/>
  <c r="Q17" i="4"/>
  <c r="U17" i="4"/>
  <c r="N23" i="4"/>
  <c r="B23" i="4" s="1"/>
  <c r="N24" i="4"/>
  <c r="B24" i="4" s="1"/>
  <c r="N25" i="4"/>
  <c r="B25" i="4" s="1"/>
  <c r="J17" i="5"/>
  <c r="J11" i="5"/>
  <c r="J9" i="5" s="1"/>
  <c r="R19" i="5"/>
  <c r="O10" i="5"/>
  <c r="O14" i="5"/>
  <c r="O18" i="5" s="1"/>
  <c r="O16" i="5"/>
  <c r="O13" i="4"/>
  <c r="O17" i="4" s="1"/>
  <c r="N30" i="4"/>
  <c r="B30" i="4" s="1"/>
  <c r="N38" i="4"/>
  <c r="B38" i="4" s="1"/>
  <c r="N34" i="4"/>
  <c r="B34" i="4" s="1"/>
  <c r="O16" i="4"/>
  <c r="U11" i="4"/>
  <c r="U9" i="4" s="1"/>
  <c r="W17" i="4"/>
  <c r="V11" i="4"/>
  <c r="V9" i="4" s="1"/>
  <c r="H17" i="4"/>
  <c r="Q18" i="4"/>
  <c r="G11" i="4"/>
  <c r="C17" i="4"/>
  <c r="S17" i="4"/>
  <c r="O14" i="4"/>
  <c r="O18" i="4" s="1"/>
  <c r="O15" i="4"/>
  <c r="P12" i="4"/>
  <c r="P16" i="4"/>
  <c r="I17" i="4"/>
  <c r="P15" i="4"/>
  <c r="B31" i="4" l="1"/>
  <c r="D31" i="4" s="1"/>
  <c r="F19" i="5"/>
  <c r="X33" i="4"/>
  <c r="D33" i="4"/>
  <c r="X29" i="4"/>
  <c r="D29" i="4"/>
  <c r="X31" i="4"/>
  <c r="X26" i="4"/>
  <c r="D26" i="4"/>
  <c r="X21" i="4"/>
  <c r="D21" i="4"/>
  <c r="P19" i="5"/>
  <c r="X33" i="5"/>
  <c r="D33" i="5"/>
  <c r="X27" i="4"/>
  <c r="D27" i="4"/>
  <c r="X37" i="4"/>
  <c r="D37" i="4"/>
  <c r="X36" i="4"/>
  <c r="D36" i="4"/>
  <c r="X32" i="4"/>
  <c r="D32" i="4"/>
  <c r="D29" i="5"/>
  <c r="D35" i="4"/>
  <c r="D20" i="4"/>
  <c r="P11" i="5"/>
  <c r="P9" i="5" s="1"/>
  <c r="X35" i="4"/>
  <c r="F11" i="5"/>
  <c r="F9" i="5" s="1"/>
  <c r="N16" i="4"/>
  <c r="X25" i="4"/>
  <c r="T19" i="5"/>
  <c r="F19" i="4"/>
  <c r="N16" i="5"/>
  <c r="X28" i="4"/>
  <c r="X29" i="5"/>
  <c r="F17" i="5"/>
  <c r="E11" i="4"/>
  <c r="E9" i="4" s="1"/>
  <c r="T19" i="4"/>
  <c r="F11" i="4"/>
  <c r="F9" i="4" s="1"/>
  <c r="X20" i="4"/>
  <c r="O19" i="5"/>
  <c r="N13" i="4"/>
  <c r="O11" i="5"/>
  <c r="O9" i="5" s="1"/>
  <c r="X38" i="5"/>
  <c r="D38" i="5"/>
  <c r="X28" i="5"/>
  <c r="D28" i="5"/>
  <c r="X27" i="5"/>
  <c r="D27" i="5"/>
  <c r="N14" i="5"/>
  <c r="N18" i="5" s="1"/>
  <c r="X30" i="5"/>
  <c r="D30" i="5"/>
  <c r="X26" i="5"/>
  <c r="D26" i="5"/>
  <c r="X22" i="4"/>
  <c r="D22" i="4"/>
  <c r="X34" i="5"/>
  <c r="D34" i="5"/>
  <c r="X37" i="5"/>
  <c r="D37" i="5"/>
  <c r="X24" i="5"/>
  <c r="N12" i="5"/>
  <c r="O19" i="4"/>
  <c r="N14" i="4"/>
  <c r="N18" i="4" s="1"/>
  <c r="N15" i="4"/>
  <c r="F18" i="4"/>
  <c r="E19" i="4"/>
  <c r="X20" i="5"/>
  <c r="D20" i="5"/>
  <c r="X36" i="5"/>
  <c r="X23" i="5"/>
  <c r="D23" i="5"/>
  <c r="X31" i="5"/>
  <c r="X22" i="5"/>
  <c r="D22" i="5"/>
  <c r="T11" i="4"/>
  <c r="T9" i="4" s="1"/>
  <c r="T11" i="5"/>
  <c r="T9" i="5" s="1"/>
  <c r="X35" i="5"/>
  <c r="D35" i="5"/>
  <c r="X23" i="4"/>
  <c r="D23" i="4"/>
  <c r="N10" i="4"/>
  <c r="X38" i="4"/>
  <c r="D38" i="4"/>
  <c r="X32" i="5"/>
  <c r="N15" i="5"/>
  <c r="T17" i="5"/>
  <c r="X25" i="5"/>
  <c r="N13" i="5"/>
  <c r="P19" i="4"/>
  <c r="X30" i="4"/>
  <c r="D30" i="4"/>
  <c r="X24" i="4"/>
  <c r="N12" i="4"/>
  <c r="E17" i="4"/>
  <c r="E19" i="5"/>
  <c r="E17" i="5"/>
  <c r="E11" i="5"/>
  <c r="E18" i="5"/>
  <c r="X34" i="4"/>
  <c r="D34" i="4"/>
  <c r="X21" i="5"/>
  <c r="N10" i="5"/>
  <c r="G9" i="5"/>
  <c r="D25" i="4"/>
  <c r="D24" i="4"/>
  <c r="B12" i="4"/>
  <c r="O11" i="4"/>
  <c r="O9" i="4" s="1"/>
  <c r="P11" i="4"/>
  <c r="P9" i="4" s="1"/>
  <c r="P17" i="4"/>
  <c r="D28" i="4"/>
  <c r="G9" i="4"/>
  <c r="N19" i="4" l="1"/>
  <c r="B13" i="4"/>
  <c r="D13" i="4" s="1"/>
  <c r="B15" i="4"/>
  <c r="D15" i="4" s="1"/>
  <c r="N17" i="4"/>
  <c r="B16" i="4"/>
  <c r="D16" i="4" s="1"/>
  <c r="D31" i="5"/>
  <c r="B14" i="5"/>
  <c r="D36" i="5"/>
  <c r="B16" i="5"/>
  <c r="D16" i="5" s="1"/>
  <c r="N11" i="4"/>
  <c r="N9" i="4" s="1"/>
  <c r="B10" i="4"/>
  <c r="D10" i="4" s="1"/>
  <c r="D24" i="5"/>
  <c r="B12" i="5"/>
  <c r="D12" i="5" s="1"/>
  <c r="N19" i="5"/>
  <c r="D21" i="5"/>
  <c r="B10" i="5"/>
  <c r="B13" i="5"/>
  <c r="D25" i="5"/>
  <c r="D32" i="5"/>
  <c r="B15" i="5"/>
  <c r="N17" i="5"/>
  <c r="N11" i="5"/>
  <c r="B14" i="4"/>
  <c r="B18" i="4" s="1"/>
  <c r="D18" i="4" s="1"/>
  <c r="E9" i="5"/>
  <c r="D12" i="4"/>
  <c r="B17" i="4" l="1"/>
  <c r="D17" i="4" s="1"/>
  <c r="B19" i="4"/>
  <c r="D19" i="4" s="1"/>
  <c r="B11" i="4"/>
  <c r="D11" i="4" s="1"/>
  <c r="D14" i="4"/>
  <c r="B18" i="5"/>
  <c r="D18" i="5" s="1"/>
  <c r="D14" i="5"/>
  <c r="D15" i="5"/>
  <c r="B19" i="5"/>
  <c r="D19" i="5" s="1"/>
  <c r="D13" i="5"/>
  <c r="B17" i="5"/>
  <c r="D17" i="5" s="1"/>
  <c r="B11" i="5"/>
  <c r="D11" i="5" s="1"/>
  <c r="D10" i="5"/>
  <c r="N9" i="5"/>
  <c r="B9" i="4" l="1"/>
  <c r="D9" i="4" s="1"/>
  <c r="B9" i="5"/>
  <c r="D9" i="5" s="1"/>
  <c r="Z16" i="5" l="1"/>
  <c r="Z15" i="5"/>
  <c r="Z14" i="5"/>
  <c r="Z13" i="5"/>
  <c r="Z12" i="5"/>
  <c r="Z10" i="5"/>
  <c r="Z16" i="4"/>
  <c r="Z15" i="4"/>
  <c r="Z14" i="4"/>
  <c r="Z13" i="4"/>
  <c r="Z12" i="4"/>
  <c r="Z10" i="4"/>
  <c r="Z10" i="1"/>
  <c r="Z12" i="1"/>
  <c r="Z13" i="1"/>
  <c r="Z14" i="1"/>
  <c r="Z18" i="1" s="1"/>
  <c r="Z15" i="1"/>
  <c r="Z16" i="1"/>
  <c r="L12" i="5" l="1"/>
  <c r="X12" i="5"/>
  <c r="M12" i="5"/>
  <c r="K12" i="5"/>
  <c r="L16" i="5"/>
  <c r="K16" i="5"/>
  <c r="M16" i="5"/>
  <c r="X16" i="5"/>
  <c r="K13" i="5"/>
  <c r="M13" i="5"/>
  <c r="L13" i="5"/>
  <c r="X13" i="5"/>
  <c r="L14" i="5"/>
  <c r="M14" i="5"/>
  <c r="K14" i="5"/>
  <c r="X14" i="5"/>
  <c r="L10" i="5"/>
  <c r="M10" i="5"/>
  <c r="K10" i="5"/>
  <c r="X10" i="5"/>
  <c r="M15" i="5"/>
  <c r="L15" i="5"/>
  <c r="K15" i="5"/>
  <c r="X15" i="5"/>
  <c r="L10" i="4"/>
  <c r="K10" i="4"/>
  <c r="M10" i="4"/>
  <c r="X10" i="4"/>
  <c r="K16" i="4"/>
  <c r="L16" i="4"/>
  <c r="M16" i="4"/>
  <c r="X16" i="4"/>
  <c r="K13" i="4"/>
  <c r="L13" i="4"/>
  <c r="M13" i="4"/>
  <c r="X13" i="4"/>
  <c r="Z19" i="4"/>
  <c r="L15" i="4"/>
  <c r="M15" i="4"/>
  <c r="K15" i="4"/>
  <c r="X15" i="4"/>
  <c r="K12" i="4"/>
  <c r="M12" i="4"/>
  <c r="X12" i="4"/>
  <c r="L12" i="4"/>
  <c r="L14" i="4"/>
  <c r="M14" i="4"/>
  <c r="K14" i="4"/>
  <c r="X14" i="4"/>
  <c r="Z17" i="1"/>
  <c r="Z17" i="4"/>
  <c r="Z11" i="5"/>
  <c r="Z19" i="5"/>
  <c r="Z11" i="4"/>
  <c r="Z17" i="5"/>
  <c r="Z18" i="5"/>
  <c r="Z18" i="4"/>
  <c r="Z19" i="1"/>
  <c r="Z11" i="1"/>
  <c r="Z9" i="1" s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M18" i="5" l="1"/>
  <c r="L18" i="5"/>
  <c r="K18" i="5"/>
  <c r="X18" i="5"/>
  <c r="M17" i="5"/>
  <c r="L17" i="5"/>
  <c r="K17" i="5"/>
  <c r="X17" i="5"/>
  <c r="Z9" i="5"/>
  <c r="M11" i="5"/>
  <c r="L11" i="5"/>
  <c r="K11" i="5"/>
  <c r="X11" i="5"/>
  <c r="L19" i="5"/>
  <c r="M19" i="5"/>
  <c r="K19" i="5"/>
  <c r="X19" i="5"/>
  <c r="K17" i="4"/>
  <c r="L17" i="4"/>
  <c r="X17" i="4"/>
  <c r="M17" i="4"/>
  <c r="Z9" i="4"/>
  <c r="M11" i="4"/>
  <c r="K11" i="4"/>
  <c r="L11" i="4"/>
  <c r="X11" i="4"/>
  <c r="L18" i="4"/>
  <c r="M18" i="4"/>
  <c r="K18" i="4"/>
  <c r="X18" i="4"/>
  <c r="M19" i="4"/>
  <c r="K19" i="4"/>
  <c r="L19" i="4"/>
  <c r="X19" i="4"/>
  <c r="M9" i="5" l="1"/>
  <c r="L9" i="5"/>
  <c r="K9" i="5"/>
  <c r="X9" i="5"/>
  <c r="M9" i="4"/>
  <c r="K9" i="4"/>
  <c r="X9" i="4"/>
  <c r="L9" i="4"/>
  <c r="K20" i="1" l="1"/>
  <c r="U16" i="1"/>
  <c r="U15" i="1"/>
  <c r="U14" i="1"/>
  <c r="U18" i="1" s="1"/>
  <c r="U13" i="1"/>
  <c r="U12" i="1"/>
  <c r="U10" i="1"/>
  <c r="Q16" i="1"/>
  <c r="Q15" i="1"/>
  <c r="Q14" i="1"/>
  <c r="Q18" i="1" s="1"/>
  <c r="Q13" i="1"/>
  <c r="Q12" i="1"/>
  <c r="Q10" i="1"/>
  <c r="T29" i="1"/>
  <c r="T38" i="1"/>
  <c r="T37" i="1"/>
  <c r="T36" i="1"/>
  <c r="T35" i="1"/>
  <c r="T34" i="1"/>
  <c r="T33" i="1"/>
  <c r="T32" i="1"/>
  <c r="T31" i="1"/>
  <c r="T30" i="1"/>
  <c r="T28" i="1"/>
  <c r="T27" i="1"/>
  <c r="T26" i="1"/>
  <c r="T24" i="1"/>
  <c r="T12" i="1" s="1"/>
  <c r="T23" i="1"/>
  <c r="T22" i="1"/>
  <c r="T21" i="1"/>
  <c r="T20" i="1"/>
  <c r="P29" i="1"/>
  <c r="P21" i="1"/>
  <c r="P23" i="1"/>
  <c r="P24" i="1"/>
  <c r="P12" i="1" s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20" i="1"/>
  <c r="W16" i="1"/>
  <c r="V16" i="1"/>
  <c r="W15" i="1"/>
  <c r="V15" i="1"/>
  <c r="W14" i="1"/>
  <c r="W18" i="1" s="1"/>
  <c r="V14" i="1"/>
  <c r="V18" i="1" s="1"/>
  <c r="W13" i="1"/>
  <c r="V13" i="1"/>
  <c r="W12" i="1"/>
  <c r="V12" i="1"/>
  <c r="W10" i="1"/>
  <c r="V10" i="1"/>
  <c r="S16" i="1"/>
  <c r="R16" i="1"/>
  <c r="S15" i="1"/>
  <c r="R15" i="1"/>
  <c r="S14" i="1"/>
  <c r="S18" i="1" s="1"/>
  <c r="R14" i="1"/>
  <c r="R18" i="1" s="1"/>
  <c r="S13" i="1"/>
  <c r="R13" i="1"/>
  <c r="S12" i="1"/>
  <c r="R12" i="1"/>
  <c r="S10" i="1"/>
  <c r="R10" i="1"/>
  <c r="O16" i="1"/>
  <c r="O15" i="1"/>
  <c r="O14" i="1"/>
  <c r="O18" i="1" s="1"/>
  <c r="O13" i="1"/>
  <c r="O12" i="1"/>
  <c r="O10" i="1"/>
  <c r="J16" i="1"/>
  <c r="J15" i="1"/>
  <c r="J14" i="1"/>
  <c r="J18" i="1" s="1"/>
  <c r="J13" i="1"/>
  <c r="J12" i="1"/>
  <c r="J10" i="1"/>
  <c r="H16" i="1"/>
  <c r="H15" i="1"/>
  <c r="H14" i="1"/>
  <c r="H18" i="1" s="1"/>
  <c r="H13" i="1"/>
  <c r="H12" i="1"/>
  <c r="H10" i="1"/>
  <c r="I16" i="1"/>
  <c r="M16" i="1" s="1"/>
  <c r="I15" i="1"/>
  <c r="M15" i="1" s="1"/>
  <c r="I14" i="1"/>
  <c r="M14" i="1" s="1"/>
  <c r="I13" i="1"/>
  <c r="M13" i="1" s="1"/>
  <c r="I12" i="1"/>
  <c r="M12" i="1" s="1"/>
  <c r="I10" i="1"/>
  <c r="M10" i="1" s="1"/>
  <c r="G16" i="1"/>
  <c r="L16" i="1" s="1"/>
  <c r="G15" i="1"/>
  <c r="L15" i="1" s="1"/>
  <c r="G14" i="1"/>
  <c r="L14" i="1" s="1"/>
  <c r="G13" i="1"/>
  <c r="L13" i="1" s="1"/>
  <c r="G12" i="1"/>
  <c r="L12" i="1" s="1"/>
  <c r="G10" i="1"/>
  <c r="L10" i="1" s="1"/>
  <c r="E23" i="1"/>
  <c r="E21" i="1"/>
  <c r="E22" i="1"/>
  <c r="E24" i="1"/>
  <c r="E26" i="1"/>
  <c r="E27" i="1"/>
  <c r="E28" i="1"/>
  <c r="E30" i="1"/>
  <c r="E31" i="1"/>
  <c r="E32" i="1"/>
  <c r="E33" i="1"/>
  <c r="E34" i="1"/>
  <c r="E35" i="1"/>
  <c r="E36" i="1"/>
  <c r="E37" i="1"/>
  <c r="E38" i="1"/>
  <c r="F16" i="1"/>
  <c r="F15" i="1"/>
  <c r="F14" i="1"/>
  <c r="F18" i="1" s="1"/>
  <c r="F13" i="1"/>
  <c r="F12" i="1"/>
  <c r="F10" i="1"/>
  <c r="C16" i="1"/>
  <c r="C15" i="1"/>
  <c r="C14" i="1"/>
  <c r="C18" i="1" s="1"/>
  <c r="C13" i="1"/>
  <c r="C12" i="1"/>
  <c r="C10" i="1"/>
  <c r="N20" i="1" l="1"/>
  <c r="B20" i="1" s="1"/>
  <c r="E16" i="1"/>
  <c r="K16" i="1" s="1"/>
  <c r="K31" i="1"/>
  <c r="K27" i="1"/>
  <c r="K22" i="1"/>
  <c r="K38" i="1"/>
  <c r="K34" i="1"/>
  <c r="K30" i="1"/>
  <c r="K26" i="1"/>
  <c r="K21" i="1"/>
  <c r="K37" i="1"/>
  <c r="K33" i="1"/>
  <c r="K29" i="1"/>
  <c r="K25" i="1"/>
  <c r="K23" i="1"/>
  <c r="K35" i="1"/>
  <c r="K36" i="1"/>
  <c r="K32" i="1"/>
  <c r="K28" i="1"/>
  <c r="K24" i="1"/>
  <c r="E12" i="1"/>
  <c r="K12" i="1" s="1"/>
  <c r="I18" i="1"/>
  <c r="M18" i="1" s="1"/>
  <c r="G18" i="1"/>
  <c r="L18" i="1" s="1"/>
  <c r="N38" i="1"/>
  <c r="B38" i="1" s="1"/>
  <c r="N34" i="1"/>
  <c r="B34" i="1" s="1"/>
  <c r="N30" i="1"/>
  <c r="B30" i="1" s="1"/>
  <c r="N25" i="1"/>
  <c r="B25" i="1" s="1"/>
  <c r="N21" i="1"/>
  <c r="B21" i="1" s="1"/>
  <c r="N26" i="1"/>
  <c r="B26" i="1" s="1"/>
  <c r="U11" i="1"/>
  <c r="U9" i="1" s="1"/>
  <c r="U19" i="1"/>
  <c r="Q11" i="1"/>
  <c r="Q9" i="1" s="1"/>
  <c r="U17" i="1"/>
  <c r="N37" i="1"/>
  <c r="B37" i="1" s="1"/>
  <c r="N33" i="1"/>
  <c r="B33" i="1" s="1"/>
  <c r="T16" i="1"/>
  <c r="Q19" i="1"/>
  <c r="N29" i="1"/>
  <c r="B29" i="1" s="1"/>
  <c r="T15" i="1"/>
  <c r="Q17" i="1"/>
  <c r="T14" i="1"/>
  <c r="T18" i="1" s="1"/>
  <c r="N22" i="1"/>
  <c r="B22" i="1" s="1"/>
  <c r="T10" i="1"/>
  <c r="T13" i="1"/>
  <c r="N24" i="1"/>
  <c r="B24" i="1" s="1"/>
  <c r="N36" i="1"/>
  <c r="B36" i="1" s="1"/>
  <c r="P15" i="1"/>
  <c r="P13" i="1"/>
  <c r="P17" i="1" s="1"/>
  <c r="N23" i="1"/>
  <c r="B23" i="1" s="1"/>
  <c r="N35" i="1"/>
  <c r="B35" i="1" s="1"/>
  <c r="N31" i="1"/>
  <c r="B31" i="1" s="1"/>
  <c r="P16" i="1"/>
  <c r="P10" i="1"/>
  <c r="P14" i="1"/>
  <c r="P18" i="1" s="1"/>
  <c r="N32" i="1"/>
  <c r="B32" i="1" s="1"/>
  <c r="N28" i="1"/>
  <c r="B28" i="1" s="1"/>
  <c r="N27" i="1"/>
  <c r="B27" i="1" s="1"/>
  <c r="O19" i="1"/>
  <c r="R17" i="1"/>
  <c r="V17" i="1"/>
  <c r="W19" i="1"/>
  <c r="S17" i="1"/>
  <c r="W17" i="1"/>
  <c r="V19" i="1"/>
  <c r="R19" i="1"/>
  <c r="V11" i="1"/>
  <c r="V9" i="1" s="1"/>
  <c r="S19" i="1"/>
  <c r="W11" i="1"/>
  <c r="W9" i="1" s="1"/>
  <c r="O11" i="1"/>
  <c r="O9" i="1" s="1"/>
  <c r="R11" i="1"/>
  <c r="R9" i="1" s="1"/>
  <c r="S11" i="1"/>
  <c r="S9" i="1" s="1"/>
  <c r="O17" i="1"/>
  <c r="J19" i="1"/>
  <c r="J11" i="1"/>
  <c r="J9" i="1" s="1"/>
  <c r="H11" i="1"/>
  <c r="H9" i="1" s="1"/>
  <c r="J17" i="1"/>
  <c r="I11" i="1"/>
  <c r="M11" i="1" s="1"/>
  <c r="H19" i="1"/>
  <c r="G11" i="1"/>
  <c r="L11" i="1" s="1"/>
  <c r="H17" i="1"/>
  <c r="I19" i="1"/>
  <c r="M19" i="1" s="1"/>
  <c r="I17" i="1"/>
  <c r="M17" i="1" s="1"/>
  <c r="G19" i="1"/>
  <c r="L19" i="1" s="1"/>
  <c r="G17" i="1"/>
  <c r="L17" i="1" s="1"/>
  <c r="F19" i="1"/>
  <c r="F11" i="1"/>
  <c r="F9" i="1" s="1"/>
  <c r="E13" i="1"/>
  <c r="K13" i="1" s="1"/>
  <c r="C17" i="1"/>
  <c r="F17" i="1"/>
  <c r="E10" i="1"/>
  <c r="K10" i="1" s="1"/>
  <c r="E14" i="1"/>
  <c r="K14" i="1" s="1"/>
  <c r="E15" i="1"/>
  <c r="K15" i="1" s="1"/>
  <c r="C19" i="1"/>
  <c r="C11" i="1"/>
  <c r="C9" i="1" s="1"/>
  <c r="X28" i="1" l="1"/>
  <c r="X31" i="1"/>
  <c r="X33" i="1"/>
  <c r="X27" i="1"/>
  <c r="X23" i="1"/>
  <c r="X24" i="1"/>
  <c r="X26" i="1"/>
  <c r="X34" i="1"/>
  <c r="X38" i="1"/>
  <c r="X25" i="1"/>
  <c r="X21" i="1"/>
  <c r="X32" i="1"/>
  <c r="X35" i="1"/>
  <c r="X36" i="1"/>
  <c r="X22" i="1"/>
  <c r="X29" i="1"/>
  <c r="X37" i="1"/>
  <c r="X30" i="1"/>
  <c r="X20" i="1"/>
  <c r="E18" i="1"/>
  <c r="K18" i="1" s="1"/>
  <c r="E17" i="1"/>
  <c r="K17" i="1" s="1"/>
  <c r="I9" i="1"/>
  <c r="M9" i="1" s="1"/>
  <c r="G9" i="1"/>
  <c r="L9" i="1" s="1"/>
  <c r="N12" i="1"/>
  <c r="X12" i="1" s="1"/>
  <c r="N16" i="1"/>
  <c r="X16" i="1" s="1"/>
  <c r="N13" i="1"/>
  <c r="X13" i="1" s="1"/>
  <c r="N15" i="1"/>
  <c r="X15" i="1" s="1"/>
  <c r="T19" i="1"/>
  <c r="T11" i="1"/>
  <c r="T9" i="1" s="1"/>
  <c r="N10" i="1"/>
  <c r="X10" i="1" s="1"/>
  <c r="T17" i="1"/>
  <c r="N14" i="1"/>
  <c r="X14" i="1" s="1"/>
  <c r="P19" i="1"/>
  <c r="P11" i="1"/>
  <c r="P9" i="1" s="1"/>
  <c r="E19" i="1"/>
  <c r="K19" i="1" s="1"/>
  <c r="E11" i="1"/>
  <c r="K11" i="1" s="1"/>
  <c r="D20" i="1" l="1"/>
  <c r="N18" i="1"/>
  <c r="X18" i="1" s="1"/>
  <c r="E9" i="1"/>
  <c r="K9" i="1" s="1"/>
  <c r="D34" i="1"/>
  <c r="D28" i="1"/>
  <c r="D30" i="1"/>
  <c r="D36" i="1"/>
  <c r="D23" i="1"/>
  <c r="D32" i="1"/>
  <c r="D26" i="1"/>
  <c r="D35" i="1"/>
  <c r="D38" i="1"/>
  <c r="D22" i="1"/>
  <c r="D31" i="1"/>
  <c r="D29" i="1"/>
  <c r="D27" i="1"/>
  <c r="D33" i="1"/>
  <c r="D21" i="1"/>
  <c r="B16" i="1"/>
  <c r="B13" i="1"/>
  <c r="B14" i="1"/>
  <c r="B10" i="1"/>
  <c r="D37" i="1"/>
  <c r="D25" i="1"/>
  <c r="B15" i="1"/>
  <c r="N17" i="1"/>
  <c r="X17" i="1" s="1"/>
  <c r="D24" i="1"/>
  <c r="B12" i="1"/>
  <c r="N19" i="1"/>
  <c r="X19" i="1" s="1"/>
  <c r="N11" i="1"/>
  <c r="X11" i="1" s="1"/>
  <c r="N9" i="1" l="1"/>
  <c r="X9" i="1" s="1"/>
  <c r="D13" i="1"/>
  <c r="D10" i="1"/>
  <c r="D16" i="1"/>
  <c r="D15" i="1"/>
  <c r="B18" i="1"/>
  <c r="D14" i="1"/>
  <c r="B19" i="1"/>
  <c r="D12" i="1"/>
  <c r="B11" i="1"/>
  <c r="B17" i="1"/>
  <c r="D19" i="1" l="1"/>
  <c r="D17" i="1"/>
  <c r="D18" i="1"/>
  <c r="D11" i="1"/>
  <c r="B9" i="1"/>
  <c r="D9" i="1" l="1"/>
</calcChain>
</file>

<file path=xl/sharedStrings.xml><?xml version="1.0" encoding="utf-8"?>
<sst xmlns="http://schemas.openxmlformats.org/spreadsheetml/2006/main" count="195" uniqueCount="57">
  <si>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</si>
  <si>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</si>
  <si>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</si>
  <si>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</si>
  <si>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</si>
  <si>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</si>
  <si>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</si>
  <si>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</si>
  <si>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</si>
  <si>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</si>
  <si>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</si>
  <si>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</si>
  <si>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</si>
  <si>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</si>
  <si>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</si>
  <si>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</si>
  <si>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</si>
  <si>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</si>
  <si>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</si>
  <si>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</si>
  <si>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</si>
  <si>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</si>
  <si>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</si>
  <si>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</si>
  <si>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</si>
  <si>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</si>
  <si>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</si>
  <si>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</si>
  <si>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</si>
  <si>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</si>
  <si>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</si>
  <si>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</si>
  <si>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</si>
  <si>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</si>
  <si>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</si>
  <si>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</si>
  <si>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</si>
  <si>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</si>
  <si>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</si>
  <si>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</si>
  <si>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</si>
  <si>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</si>
  <si>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</si>
  <si>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</si>
  <si>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</si>
  <si>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</si>
  <si>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</si>
  <si>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</si>
  <si>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</si>
  <si>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※　自然増減率、出生率、死亡率、社会増減率については、少数第２位以下を四捨五入して算出。</t>
    <rPh sb="2" eb="4">
      <t>シゼン</t>
    </rPh>
    <rPh sb="4" eb="7">
      <t>ゾウゲンリツ</t>
    </rPh>
    <rPh sb="8" eb="11">
      <t>シュッショウリツ</t>
    </rPh>
    <rPh sb="12" eb="15">
      <t>シボウリツ</t>
    </rPh>
    <rPh sb="16" eb="18">
      <t>シャカイ</t>
    </rPh>
    <rPh sb="18" eb="21">
      <t>ゾウゲンリツ</t>
    </rPh>
    <rPh sb="27" eb="29">
      <t>ショウスウ</t>
    </rPh>
    <rPh sb="29" eb="30">
      <t>ダイ</t>
    </rPh>
    <rPh sb="31" eb="32">
      <t>イ</t>
    </rPh>
    <rPh sb="32" eb="34">
      <t>イカ</t>
    </rPh>
    <rPh sb="35" eb="39">
      <t>シシャゴニュウ</t>
    </rPh>
    <rPh sb="41" eb="43">
      <t>サンシュツ</t>
    </rPh>
    <phoneticPr fontId="1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</si>
  <si>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</si>
  <si>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</si>
  <si>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2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</si>
  <si>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</si>
  <si>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</si>
  <si>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第２表　市町村別、男女別人口増減</t>
    <rPh sb="0" eb="1">
      <t>ダイ</t>
    </rPh>
    <rPh sb="2" eb="3">
      <t>ヒョウ</t>
    </rPh>
    <rPh sb="4" eb="7">
      <t>シチョウソン</t>
    </rPh>
    <rPh sb="7" eb="8">
      <t>ベツ</t>
    </rPh>
    <rPh sb="9" eb="12">
      <t>ダンジョベツ</t>
    </rPh>
    <rPh sb="12" eb="14">
      <t>ジンコウ</t>
    </rPh>
    <rPh sb="14" eb="16">
      <t>ゾウゲン</t>
    </rPh>
    <phoneticPr fontId="2"/>
  </si>
  <si>
    <t>人口</t>
    <rPh sb="0" eb="2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</si>
</sst>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_);[Red]\(0.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9" xfId="0" applyFont="1" applyFill="1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 applyAlignment="1">
      <alignment horizontal="right" vertical="center"/>
    </xf>
    <xf numFmtId="177" fontId="0" fillId="0" borderId="6" xfId="0" applyNumberFormat="1" applyBorder="1">
      <alignment vertical="center"/>
    </xf>
    <xf numFmtId="178" fontId="0" fillId="0" borderId="6" xfId="0" applyNumberFormat="1" applyBorder="1">
      <alignment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 applyAlignment="1">
      <alignment horizontal="right" vertical="center"/>
    </xf>
    <xf numFmtId="177" fontId="0" fillId="0" borderId="3" xfId="0" applyNumberFormat="1" applyBorder="1">
      <alignment vertical="center"/>
    </xf>
    <xf numFmtId="178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7" fontId="0" fillId="0" borderId="7" xfId="0" applyNumberFormat="1" applyBorder="1">
      <alignment vertical="center"/>
    </xf>
    <xf numFmtId="178" fontId="0" fillId="0" borderId="7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 applyAlignment="1">
      <alignment horizontal="right" vertical="center"/>
    </xf>
    <xf numFmtId="177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7" fontId="0" fillId="0" borderId="3" xfId="0" applyNumberFormat="1" applyFont="1" applyBorder="1" applyAlignment="1">
      <alignment horizontal="right" vertical="center"/>
    </xf>
    <xf numFmtId="176" fontId="0" fillId="0" borderId="5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6" fontId="0" fillId="0" borderId="2" xfId="0" applyNumberFormat="1" applyFont="1" applyBorder="1">
      <alignment vertical="center"/>
    </xf>
    <xf numFmtId="177" fontId="0" fillId="0" borderId="2" xfId="0" applyNumberFormat="1" applyFont="1" applyBorder="1" applyAlignment="1">
      <alignment horizontal="right" vertical="center"/>
    </xf>
    <xf numFmtId="176" fontId="0" fillId="0" borderId="1" xfId="0" applyNumberFormat="1" applyFont="1" applyBorder="1">
      <alignment vertical="center"/>
    </xf>
    <xf numFmtId="177" fontId="0" fillId="0" borderId="1" xfId="0" applyNumberFormat="1" applyFont="1" applyBorder="1" applyAlignment="1">
      <alignment horizontal="right" vertical="center"/>
    </xf>
    <xf numFmtId="176" fontId="0" fillId="0" borderId="7" xfId="0" applyNumberFormat="1" applyFont="1" applyBorder="1">
      <alignment vertical="center"/>
    </xf>
    <xf numFmtId="177" fontId="0" fillId="0" borderId="4" xfId="0" applyNumberFormat="1" applyBorder="1">
      <alignment vertical="center"/>
    </xf>
    <xf numFmtId="176" fontId="0" fillId="0" borderId="6" xfId="0" applyNumberFormat="1" applyFont="1" applyBorder="1">
      <alignment vertical="center"/>
    </xf>
    <xf numFmtId="177" fontId="0" fillId="0" borderId="6" xfId="0" applyNumberFormat="1" applyFont="1" applyBorder="1" applyAlignment="1">
      <alignment horizontal="right" vertical="center"/>
    </xf>
    <xf numFmtId="176" fontId="0" fillId="0" borderId="4" xfId="0" applyNumberFormat="1" applyFont="1" applyBorder="1">
      <alignment vertical="center"/>
    </xf>
    <xf numFmtId="178" fontId="0" fillId="0" borderId="5" xfId="0" applyNumberFormat="1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tabSelected="1" view="pageBreakPreview" zoomScale="85" zoomScaleNormal="100" zoomScaleSheetLayoutView="85" workbookViewId="0">
      <pane ySplit="8" topLeftCell="A9" activePane="bottomLeft" state="frozen"/>
      <selection pane="bottomLeft" activeCell="Q41" sqref="Q41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6" x14ac:dyDescent="0.15">
      <c r="A2" t="s">
        <v>55</v>
      </c>
      <c r="C2" s="16"/>
      <c r="D2" s="16"/>
    </row>
    <row r="3" spans="1:26" x14ac:dyDescent="0.15">
      <c r="C3" s="16"/>
      <c r="D3" s="16"/>
    </row>
    <row r="4" spans="1:26" x14ac:dyDescent="0.15">
      <c r="A4" t="s">
        <v>42</v>
      </c>
      <c r="C4" s="16"/>
      <c r="D4" s="16"/>
    </row>
    <row r="5" spans="1:26" ht="13.5" customHeight="1" x14ac:dyDescent="0.15">
      <c r="A5" s="67" t="s">
        <v>37</v>
      </c>
      <c r="B5" s="77" t="s">
        <v>40</v>
      </c>
      <c r="C5" s="78"/>
      <c r="D5" s="78"/>
      <c r="E5" s="73" t="s">
        <v>39</v>
      </c>
      <c r="F5" s="74"/>
      <c r="G5" s="74"/>
      <c r="H5" s="74"/>
      <c r="I5" s="74"/>
      <c r="J5" s="74"/>
      <c r="K5" s="74"/>
      <c r="L5" s="74"/>
      <c r="M5" s="75"/>
      <c r="N5" s="77" t="s">
        <v>38</v>
      </c>
      <c r="O5" s="78"/>
      <c r="P5" s="78"/>
      <c r="Q5" s="78"/>
      <c r="R5" s="78"/>
      <c r="S5" s="78"/>
      <c r="T5" s="78"/>
      <c r="U5" s="78"/>
      <c r="V5" s="78"/>
      <c r="W5" s="78"/>
      <c r="X5" s="79"/>
    </row>
    <row r="6" spans="1:26" ht="13.5" customHeight="1" x14ac:dyDescent="0.15">
      <c r="A6" s="68"/>
      <c r="B6" s="20"/>
      <c r="C6" s="70" t="s">
        <v>52</v>
      </c>
      <c r="D6" s="70" t="s">
        <v>53</v>
      </c>
      <c r="E6" s="15"/>
      <c r="F6" s="65" t="s">
        <v>54</v>
      </c>
      <c r="G6" s="20"/>
      <c r="H6" s="65" t="s">
        <v>54</v>
      </c>
      <c r="I6" s="20"/>
      <c r="J6" s="65" t="s">
        <v>54</v>
      </c>
      <c r="K6" s="77" t="s">
        <v>46</v>
      </c>
      <c r="L6" s="78"/>
      <c r="M6" s="79"/>
      <c r="N6" s="14"/>
      <c r="O6" s="65" t="s">
        <v>54</v>
      </c>
      <c r="P6" s="73" t="s">
        <v>36</v>
      </c>
      <c r="Q6" s="74"/>
      <c r="R6" s="74"/>
      <c r="S6" s="75"/>
      <c r="T6" s="73" t="s">
        <v>35</v>
      </c>
      <c r="U6" s="74"/>
      <c r="V6" s="74"/>
      <c r="W6" s="75"/>
      <c r="X6" s="24" t="s">
        <v>46</v>
      </c>
      <c r="Z6" s="80">
        <v>43739</v>
      </c>
    </row>
    <row r="7" spans="1:26" ht="13.5" customHeight="1" x14ac:dyDescent="0.15">
      <c r="A7" s="68"/>
      <c r="B7" s="18" t="s">
        <v>41</v>
      </c>
      <c r="C7" s="71"/>
      <c r="D7" s="71"/>
      <c r="E7" s="11" t="s">
        <v>32</v>
      </c>
      <c r="F7" s="76"/>
      <c r="G7" s="12" t="s">
        <v>34</v>
      </c>
      <c r="H7" s="76"/>
      <c r="I7" s="18" t="s">
        <v>33</v>
      </c>
      <c r="J7" s="76"/>
      <c r="K7" s="65" t="s">
        <v>43</v>
      </c>
      <c r="L7" s="17" t="s">
        <v>44</v>
      </c>
      <c r="M7" s="17" t="s">
        <v>45</v>
      </c>
      <c r="N7" s="12" t="s">
        <v>32</v>
      </c>
      <c r="O7" s="76"/>
      <c r="P7" s="14" t="s">
        <v>32</v>
      </c>
      <c r="Q7" s="65" t="s">
        <v>54</v>
      </c>
      <c r="R7" s="65" t="s">
        <v>31</v>
      </c>
      <c r="S7" s="13" t="s">
        <v>30</v>
      </c>
      <c r="T7" s="12" t="s">
        <v>32</v>
      </c>
      <c r="U7" s="65" t="s">
        <v>54</v>
      </c>
      <c r="V7" s="76" t="s">
        <v>31</v>
      </c>
      <c r="W7" s="21" t="s">
        <v>47</v>
      </c>
      <c r="X7" s="65" t="s">
        <v>48</v>
      </c>
    </row>
    <row r="8" spans="1:26" ht="30.75" customHeight="1" x14ac:dyDescent="0.15">
      <c r="A8" s="69"/>
      <c r="B8" s="19"/>
      <c r="C8" s="72"/>
      <c r="D8" s="72"/>
      <c r="E8" s="11"/>
      <c r="F8" s="66"/>
      <c r="G8" s="10"/>
      <c r="H8" s="66"/>
      <c r="I8" s="19"/>
      <c r="J8" s="66"/>
      <c r="K8" s="66"/>
      <c r="L8" s="19"/>
      <c r="M8" s="19"/>
      <c r="N8" s="10"/>
      <c r="O8" s="66"/>
      <c r="P8" s="10"/>
      <c r="Q8" s="66"/>
      <c r="R8" s="66"/>
      <c r="S8" s="9"/>
      <c r="T8" s="10"/>
      <c r="U8" s="66"/>
      <c r="V8" s="66"/>
      <c r="W8" s="22"/>
      <c r="X8" s="66"/>
      <c r="Z8" s="8" t="s">
        <v>56</v>
      </c>
    </row>
    <row r="9" spans="1:26" ht="18.75" customHeight="1" x14ac:dyDescent="0.15">
      <c r="A9" s="8" t="s">
        <v>29</v>
      </c>
      <c r="B9" s="32">
        <f>B10+B11</f>
        <v>-4689</v>
      </c>
      <c r="C9" s="32">
        <f>C10+C11</f>
        <v>-304</v>
      </c>
      <c r="D9" s="33">
        <f>IF(B9-C9=0,"-",(1-(B9/(B9-C9)))*-1)</f>
        <v>6.9327251995439099E-2</v>
      </c>
      <c r="E9" s="32">
        <f t="shared" ref="E9:J9" si="0">E10+E11</f>
        <v>-3117</v>
      </c>
      <c r="F9" s="32">
        <f t="shared" si="0"/>
        <v>104</v>
      </c>
      <c r="G9" s="32">
        <f t="shared" si="0"/>
        <v>4223</v>
      </c>
      <c r="H9" s="32">
        <f t="shared" si="0"/>
        <v>-106</v>
      </c>
      <c r="I9" s="32">
        <f t="shared" si="0"/>
        <v>7340</v>
      </c>
      <c r="J9" s="32">
        <f t="shared" si="0"/>
        <v>-210</v>
      </c>
      <c r="K9" s="34">
        <f>E9/Z9*1000</f>
        <v>-5.5609374916371852</v>
      </c>
      <c r="L9" s="35">
        <f>G9/Z9*1000</f>
        <v>7.5341158252113676</v>
      </c>
      <c r="M9" s="35">
        <f>I9/Z9*1000</f>
        <v>13.095053316848551</v>
      </c>
      <c r="N9" s="32">
        <f>N10+N11</f>
        <v>-1572</v>
      </c>
      <c r="O9" s="32">
        <f t="shared" ref="O9:Q9" si="1">O10+O11</f>
        <v>-408</v>
      </c>
      <c r="P9" s="32">
        <f t="shared" si="1"/>
        <v>16263</v>
      </c>
      <c r="Q9" s="32">
        <f t="shared" si="1"/>
        <v>-110</v>
      </c>
      <c r="R9" s="32">
        <f t="shared" ref="R9:U9" si="2">R10+R11</f>
        <v>10037</v>
      </c>
      <c r="S9" s="32">
        <f t="shared" si="2"/>
        <v>6226</v>
      </c>
      <c r="T9" s="32">
        <f t="shared" si="2"/>
        <v>17835</v>
      </c>
      <c r="U9" s="32">
        <f t="shared" si="2"/>
        <v>298</v>
      </c>
      <c r="V9" s="32">
        <f t="shared" ref="V9:W9" si="3">V10+V11</f>
        <v>11609</v>
      </c>
      <c r="W9" s="32">
        <f t="shared" si="3"/>
        <v>6226</v>
      </c>
      <c r="X9" s="34">
        <f>N9/Z9*1000</f>
        <v>-2.8045536531452213</v>
      </c>
      <c r="Z9" s="32">
        <f t="shared" ref="Z9" si="4">Z10+Z11</f>
        <v>560517</v>
      </c>
    </row>
    <row r="10" spans="1:26" ht="18.75" customHeight="1" x14ac:dyDescent="0.15">
      <c r="A10" s="6" t="s">
        <v>28</v>
      </c>
      <c r="B10" s="36">
        <f>B20+B21+B22+B23</f>
        <v>-2620</v>
      </c>
      <c r="C10" s="36">
        <f>C20+C21+C22+C23</f>
        <v>-93</v>
      </c>
      <c r="D10" s="37">
        <f t="shared" ref="D10:D38" si="5">IF(B10-C10=0,"-",(1-(B10/(B10-C10)))*-1)</f>
        <v>3.6802532647407959E-2</v>
      </c>
      <c r="E10" s="36">
        <f t="shared" ref="E10:J10" si="6">E20+E21+E22+E23</f>
        <v>-1650</v>
      </c>
      <c r="F10" s="36">
        <f t="shared" si="6"/>
        <v>117</v>
      </c>
      <c r="G10" s="36">
        <f t="shared" si="6"/>
        <v>3354</v>
      </c>
      <c r="H10" s="36">
        <f t="shared" si="6"/>
        <v>-43</v>
      </c>
      <c r="I10" s="36">
        <f t="shared" si="6"/>
        <v>5004</v>
      </c>
      <c r="J10" s="36">
        <f t="shared" si="6"/>
        <v>-160</v>
      </c>
      <c r="K10" s="38">
        <f t="shared" ref="K10:K38" si="7">E10/Z10*1000</f>
        <v>-3.9385584875935411</v>
      </c>
      <c r="L10" s="39">
        <f t="shared" ref="L10:L38" si="8">G10/Z10*1000</f>
        <v>8.0060152529628699</v>
      </c>
      <c r="M10" s="39">
        <f t="shared" ref="M10:M38" si="9">I10/Z10*1000</f>
        <v>11.944573740556411</v>
      </c>
      <c r="N10" s="36">
        <f t="shared" ref="N10:Q10" si="10">N20+N21+N22+N23</f>
        <v>-970</v>
      </c>
      <c r="O10" s="36">
        <f t="shared" si="10"/>
        <v>-210</v>
      </c>
      <c r="P10" s="36">
        <f t="shared" si="10"/>
        <v>12388</v>
      </c>
      <c r="Q10" s="36">
        <f t="shared" si="10"/>
        <v>-166</v>
      </c>
      <c r="R10" s="36">
        <f t="shared" ref="R10:U10" si="11">R20+R21+R22+R23</f>
        <v>8308</v>
      </c>
      <c r="S10" s="36">
        <f t="shared" si="11"/>
        <v>4080</v>
      </c>
      <c r="T10" s="36">
        <f t="shared" si="11"/>
        <v>13358</v>
      </c>
      <c r="U10" s="36">
        <f t="shared" si="11"/>
        <v>44</v>
      </c>
      <c r="V10" s="36">
        <f t="shared" ref="V10:W10" si="12">V20+V21+V22+V23</f>
        <v>9537</v>
      </c>
      <c r="W10" s="36">
        <f t="shared" si="12"/>
        <v>3821</v>
      </c>
      <c r="X10" s="38">
        <f t="shared" ref="X10:X38" si="13">N10/Z10*1000</f>
        <v>-2.3153949896762027</v>
      </c>
      <c r="Z10" s="32">
        <f t="shared" ref="Z10" si="14">Z20+Z21+Z22+Z23</f>
        <v>418935</v>
      </c>
    </row>
    <row r="11" spans="1:26" ht="18.75" customHeight="1" x14ac:dyDescent="0.15">
      <c r="A11" s="2" t="s">
        <v>27</v>
      </c>
      <c r="B11" s="40">
        <f>B12+B13+B14+B15+B16</f>
        <v>-2069</v>
      </c>
      <c r="C11" s="40">
        <f>C12+C13+C14+C15+C16</f>
        <v>-211</v>
      </c>
      <c r="D11" s="41">
        <f t="shared" si="5"/>
        <v>0.11356297093649093</v>
      </c>
      <c r="E11" s="40">
        <f t="shared" ref="E11:J11" si="15">E12+E13+E14+E15+E16</f>
        <v>-1467</v>
      </c>
      <c r="F11" s="40">
        <f t="shared" si="15"/>
        <v>-13</v>
      </c>
      <c r="G11" s="40">
        <f t="shared" si="15"/>
        <v>869</v>
      </c>
      <c r="H11" s="40">
        <f t="shared" si="15"/>
        <v>-63</v>
      </c>
      <c r="I11" s="40">
        <f t="shared" si="15"/>
        <v>2336</v>
      </c>
      <c r="J11" s="40">
        <f t="shared" si="15"/>
        <v>-50</v>
      </c>
      <c r="K11" s="42">
        <f t="shared" si="7"/>
        <v>-10.361486629656312</v>
      </c>
      <c r="L11" s="43">
        <f t="shared" si="8"/>
        <v>6.1377858767357436</v>
      </c>
      <c r="M11" s="43">
        <f t="shared" si="9"/>
        <v>16.499272506392057</v>
      </c>
      <c r="N11" s="40">
        <f t="shared" ref="N11:Q11" si="16">N12+N13+N14+N15+N16</f>
        <v>-602</v>
      </c>
      <c r="O11" s="40">
        <f t="shared" si="16"/>
        <v>-198</v>
      </c>
      <c r="P11" s="40">
        <f t="shared" si="16"/>
        <v>3875</v>
      </c>
      <c r="Q11" s="40">
        <f t="shared" si="16"/>
        <v>56</v>
      </c>
      <c r="R11" s="40">
        <f t="shared" ref="R11:U11" si="17">R12+R13+R14+R15+R16</f>
        <v>1729</v>
      </c>
      <c r="S11" s="40">
        <f t="shared" si="17"/>
        <v>2146</v>
      </c>
      <c r="T11" s="40">
        <f t="shared" si="17"/>
        <v>4477</v>
      </c>
      <c r="U11" s="40">
        <f t="shared" si="17"/>
        <v>254</v>
      </c>
      <c r="V11" s="40">
        <f t="shared" ref="V11:W11" si="18">V12+V13+V14+V15+V16</f>
        <v>2072</v>
      </c>
      <c r="W11" s="40">
        <f t="shared" si="18"/>
        <v>2405</v>
      </c>
      <c r="X11" s="44">
        <f t="shared" si="13"/>
        <v>-4.2519529318698703</v>
      </c>
      <c r="Z11" s="32">
        <f t="shared" ref="Z11" si="19">Z12+Z13+Z14+Z15+Z16</f>
        <v>141582</v>
      </c>
    </row>
    <row r="12" spans="1:26" ht="18.75" customHeight="1" x14ac:dyDescent="0.15">
      <c r="A12" s="6" t="s">
        <v>26</v>
      </c>
      <c r="B12" s="36">
        <f>B24</f>
        <v>-155</v>
      </c>
      <c r="C12" s="36">
        <f>C24</f>
        <v>-70</v>
      </c>
      <c r="D12" s="37">
        <f t="shared" si="5"/>
        <v>0.82352941176470584</v>
      </c>
      <c r="E12" s="36">
        <f t="shared" ref="E12:J12" si="20">E24</f>
        <v>-117</v>
      </c>
      <c r="F12" s="36">
        <f t="shared" si="20"/>
        <v>-7</v>
      </c>
      <c r="G12" s="36">
        <f t="shared" si="20"/>
        <v>63</v>
      </c>
      <c r="H12" s="36">
        <f t="shared" si="20"/>
        <v>-15</v>
      </c>
      <c r="I12" s="36">
        <f t="shared" si="20"/>
        <v>180</v>
      </c>
      <c r="J12" s="36">
        <f t="shared" si="20"/>
        <v>-8</v>
      </c>
      <c r="K12" s="38">
        <f t="shared" si="7"/>
        <v>-10.53294922578322</v>
      </c>
      <c r="L12" s="39">
        <f t="shared" si="8"/>
        <v>5.6715880446525029</v>
      </c>
      <c r="M12" s="39">
        <f t="shared" si="9"/>
        <v>16.204537270435722</v>
      </c>
      <c r="N12" s="36">
        <f t="shared" ref="N12:Q12" si="21">N24</f>
        <v>-38</v>
      </c>
      <c r="O12" s="36">
        <f t="shared" si="21"/>
        <v>-63</v>
      </c>
      <c r="P12" s="36">
        <f t="shared" si="21"/>
        <v>329</v>
      </c>
      <c r="Q12" s="36">
        <f t="shared" si="21"/>
        <v>-24</v>
      </c>
      <c r="R12" s="36">
        <f t="shared" ref="R12:U12" si="22">R24</f>
        <v>158</v>
      </c>
      <c r="S12" s="36">
        <f t="shared" si="22"/>
        <v>171</v>
      </c>
      <c r="T12" s="36">
        <f t="shared" si="22"/>
        <v>367</v>
      </c>
      <c r="U12" s="36">
        <f t="shared" si="22"/>
        <v>39</v>
      </c>
      <c r="V12" s="36">
        <f t="shared" ref="V12:W12" si="23">V24</f>
        <v>188</v>
      </c>
      <c r="W12" s="36">
        <f t="shared" si="23"/>
        <v>179</v>
      </c>
      <c r="X12" s="38">
        <f t="shared" si="13"/>
        <v>-3.4209578682030966</v>
      </c>
      <c r="Z12" s="32">
        <f t="shared" ref="Z12" si="24">Z24</f>
        <v>11108</v>
      </c>
    </row>
    <row r="13" spans="1:26" ht="18.75" customHeight="1" x14ac:dyDescent="0.15">
      <c r="A13" s="4" t="s">
        <v>25</v>
      </c>
      <c r="B13" s="45">
        <f>B25+B26+B27</f>
        <v>-480</v>
      </c>
      <c r="C13" s="45">
        <f>C25+C26+C27</f>
        <v>16</v>
      </c>
      <c r="D13" s="46">
        <f t="shared" si="5"/>
        <v>-3.2258064516129004E-2</v>
      </c>
      <c r="E13" s="45">
        <f t="shared" ref="E13:J13" si="25">E25+E26+E27</f>
        <v>-317</v>
      </c>
      <c r="F13" s="45">
        <f t="shared" si="25"/>
        <v>-10</v>
      </c>
      <c r="G13" s="45">
        <f t="shared" si="25"/>
        <v>136</v>
      </c>
      <c r="H13" s="45">
        <f t="shared" si="25"/>
        <v>0</v>
      </c>
      <c r="I13" s="45">
        <f t="shared" si="25"/>
        <v>453</v>
      </c>
      <c r="J13" s="45">
        <f t="shared" si="25"/>
        <v>10</v>
      </c>
      <c r="K13" s="47">
        <f t="shared" si="7"/>
        <v>-12.193714659383774</v>
      </c>
      <c r="L13" s="48">
        <f t="shared" si="8"/>
        <v>5.2313728507135435</v>
      </c>
      <c r="M13" s="48">
        <f t="shared" si="9"/>
        <v>17.425087510097317</v>
      </c>
      <c r="N13" s="45">
        <f t="shared" ref="N13:Q13" si="26">N25+N26+N27</f>
        <v>-163</v>
      </c>
      <c r="O13" s="45">
        <f t="shared" si="26"/>
        <v>26</v>
      </c>
      <c r="P13" s="45">
        <f t="shared" si="26"/>
        <v>623</v>
      </c>
      <c r="Q13" s="45">
        <f t="shared" si="26"/>
        <v>26</v>
      </c>
      <c r="R13" s="45">
        <f t="shared" ref="R13:U13" si="27">R25+R26+R27</f>
        <v>323</v>
      </c>
      <c r="S13" s="45">
        <f t="shared" si="27"/>
        <v>300</v>
      </c>
      <c r="T13" s="45">
        <f t="shared" si="27"/>
        <v>786</v>
      </c>
      <c r="U13" s="45">
        <f t="shared" si="27"/>
        <v>0</v>
      </c>
      <c r="V13" s="45">
        <f t="shared" ref="V13:W13" si="28">V25+V26+V27</f>
        <v>374</v>
      </c>
      <c r="W13" s="45">
        <f t="shared" si="28"/>
        <v>412</v>
      </c>
      <c r="X13" s="47">
        <f t="shared" si="13"/>
        <v>-6.269954225487556</v>
      </c>
      <c r="Z13" s="32">
        <f t="shared" ref="Z13" si="29">Z25+Z26+Z27</f>
        <v>25997</v>
      </c>
    </row>
    <row r="14" spans="1:26" ht="18.75" customHeight="1" x14ac:dyDescent="0.15">
      <c r="A14" s="4" t="s">
        <v>24</v>
      </c>
      <c r="B14" s="45">
        <f>B28+B29+B30+B31</f>
        <v>-576</v>
      </c>
      <c r="C14" s="45">
        <f>C28+C29+C30+C31</f>
        <v>-96</v>
      </c>
      <c r="D14" s="46">
        <f t="shared" si="5"/>
        <v>0.19999999999999996</v>
      </c>
      <c r="E14" s="45">
        <f t="shared" ref="E14:J14" si="30">E28+E29+E30+E31</f>
        <v>-452</v>
      </c>
      <c r="F14" s="45">
        <f t="shared" si="30"/>
        <v>-8</v>
      </c>
      <c r="G14" s="45">
        <f t="shared" si="30"/>
        <v>382</v>
      </c>
      <c r="H14" s="45">
        <f t="shared" si="30"/>
        <v>-22</v>
      </c>
      <c r="I14" s="45">
        <f t="shared" si="30"/>
        <v>834</v>
      </c>
      <c r="J14" s="45">
        <f t="shared" si="30"/>
        <v>-14</v>
      </c>
      <c r="K14" s="47">
        <f t="shared" si="7"/>
        <v>-8.4318919523933893</v>
      </c>
      <c r="L14" s="48">
        <f t="shared" si="8"/>
        <v>7.1260679774652091</v>
      </c>
      <c r="M14" s="48">
        <f t="shared" si="9"/>
        <v>15.557959929858598</v>
      </c>
      <c r="N14" s="45">
        <f t="shared" ref="N14:Q14" si="31">N28+N29+N30+N31</f>
        <v>-124</v>
      </c>
      <c r="O14" s="45">
        <f t="shared" si="31"/>
        <v>-88</v>
      </c>
      <c r="P14" s="45">
        <f t="shared" si="31"/>
        <v>1452</v>
      </c>
      <c r="Q14" s="45">
        <f t="shared" si="31"/>
        <v>-57</v>
      </c>
      <c r="R14" s="45">
        <f t="shared" ref="R14:U14" si="32">R28+R29+R30+R31</f>
        <v>617</v>
      </c>
      <c r="S14" s="45">
        <f t="shared" si="32"/>
        <v>835</v>
      </c>
      <c r="T14" s="45">
        <f t="shared" si="32"/>
        <v>1576</v>
      </c>
      <c r="U14" s="45">
        <f t="shared" si="32"/>
        <v>31</v>
      </c>
      <c r="V14" s="45">
        <f t="shared" ref="V14:W14" si="33">V28+V29+V30+V31</f>
        <v>760</v>
      </c>
      <c r="W14" s="45">
        <f t="shared" si="33"/>
        <v>816</v>
      </c>
      <c r="X14" s="47">
        <f t="shared" si="13"/>
        <v>-2.3131738984442038</v>
      </c>
      <c r="Z14" s="32">
        <f t="shared" ref="Z14" si="34">Z28+Z29+Z30+Z31</f>
        <v>53606</v>
      </c>
    </row>
    <row r="15" spans="1:26" ht="18.75" customHeight="1" x14ac:dyDescent="0.15">
      <c r="A15" s="4" t="s">
        <v>23</v>
      </c>
      <c r="B15" s="45">
        <f>B32+B33+B34+B35</f>
        <v>-548</v>
      </c>
      <c r="C15" s="45">
        <f>C32+C33+C34+C35</f>
        <v>-109</v>
      </c>
      <c r="D15" s="46">
        <f t="shared" si="5"/>
        <v>0.24829157175398642</v>
      </c>
      <c r="E15" s="45">
        <f t="shared" ref="E15:J15" si="35">E32+E33+E34+E35</f>
        <v>-375</v>
      </c>
      <c r="F15" s="45">
        <f t="shared" si="35"/>
        <v>-1</v>
      </c>
      <c r="G15" s="45">
        <f t="shared" si="35"/>
        <v>254</v>
      </c>
      <c r="H15" s="45">
        <f t="shared" si="35"/>
        <v>-17</v>
      </c>
      <c r="I15" s="45">
        <f t="shared" si="35"/>
        <v>629</v>
      </c>
      <c r="J15" s="45">
        <f t="shared" si="35"/>
        <v>-16</v>
      </c>
      <c r="K15" s="47">
        <f t="shared" si="7"/>
        <v>-9.1977140614652573</v>
      </c>
      <c r="L15" s="48">
        <f t="shared" si="8"/>
        <v>6.2299183242991347</v>
      </c>
      <c r="M15" s="48">
        <f t="shared" si="9"/>
        <v>15.42763238576439</v>
      </c>
      <c r="N15" s="49">
        <f t="shared" ref="N15:Q15" si="36">N32+N33+N34+N35</f>
        <v>-173</v>
      </c>
      <c r="O15" s="45">
        <f t="shared" si="36"/>
        <v>-108</v>
      </c>
      <c r="P15" s="45">
        <f t="shared" si="36"/>
        <v>1222</v>
      </c>
      <c r="Q15" s="45">
        <f t="shared" si="36"/>
        <v>89</v>
      </c>
      <c r="R15" s="45">
        <f t="shared" ref="R15:U15" si="37">R32+R33+R34+R35</f>
        <v>503</v>
      </c>
      <c r="S15" s="45">
        <f t="shared" si="37"/>
        <v>719</v>
      </c>
      <c r="T15" s="45">
        <f t="shared" si="37"/>
        <v>1395</v>
      </c>
      <c r="U15" s="45">
        <f t="shared" si="37"/>
        <v>197</v>
      </c>
      <c r="V15" s="45">
        <f t="shared" ref="V15:W15" si="38">V32+V33+V34+V35</f>
        <v>608</v>
      </c>
      <c r="W15" s="45">
        <f t="shared" si="38"/>
        <v>787</v>
      </c>
      <c r="X15" s="47">
        <f t="shared" si="13"/>
        <v>-4.2432120870226386</v>
      </c>
      <c r="Z15" s="32">
        <f t="shared" ref="Z15" si="39">Z32+Z33+Z34+Z35</f>
        <v>40771</v>
      </c>
    </row>
    <row r="16" spans="1:26" ht="18.75" customHeight="1" x14ac:dyDescent="0.15">
      <c r="A16" s="2" t="s">
        <v>22</v>
      </c>
      <c r="B16" s="40">
        <f>B36+B37+B38</f>
        <v>-310</v>
      </c>
      <c r="C16" s="40">
        <f>C36+C37+C38</f>
        <v>48</v>
      </c>
      <c r="D16" s="41">
        <f t="shared" si="5"/>
        <v>-0.13407821229050276</v>
      </c>
      <c r="E16" s="40">
        <f>E36+E37+E38</f>
        <v>-206</v>
      </c>
      <c r="F16" s="40">
        <f t="shared" ref="F16:J16" si="40">F36+F37+F38</f>
        <v>13</v>
      </c>
      <c r="G16" s="40">
        <f t="shared" si="40"/>
        <v>34</v>
      </c>
      <c r="H16" s="40">
        <f t="shared" si="40"/>
        <v>-9</v>
      </c>
      <c r="I16" s="40">
        <f t="shared" si="40"/>
        <v>240</v>
      </c>
      <c r="J16" s="40">
        <f t="shared" si="40"/>
        <v>-22</v>
      </c>
      <c r="K16" s="42">
        <f t="shared" si="7"/>
        <v>-20.396039603960396</v>
      </c>
      <c r="L16" s="43">
        <f t="shared" si="8"/>
        <v>3.3663366336633662</v>
      </c>
      <c r="M16" s="43">
        <f t="shared" si="9"/>
        <v>23.762376237623762</v>
      </c>
      <c r="N16" s="40">
        <f t="shared" ref="N16:Q16" si="41">N36+N37+N38</f>
        <v>-104</v>
      </c>
      <c r="O16" s="40">
        <f t="shared" si="41"/>
        <v>35</v>
      </c>
      <c r="P16" s="40">
        <f t="shared" si="41"/>
        <v>249</v>
      </c>
      <c r="Q16" s="40">
        <f t="shared" si="41"/>
        <v>22</v>
      </c>
      <c r="R16" s="40">
        <f t="shared" ref="R16:U16" si="42">R36+R37+R38</f>
        <v>128</v>
      </c>
      <c r="S16" s="40">
        <f t="shared" si="42"/>
        <v>121</v>
      </c>
      <c r="T16" s="40">
        <f t="shared" si="42"/>
        <v>353</v>
      </c>
      <c r="U16" s="40">
        <f t="shared" si="42"/>
        <v>-13</v>
      </c>
      <c r="V16" s="40">
        <f t="shared" ref="V16:W16" si="43">V36+V37+V38</f>
        <v>142</v>
      </c>
      <c r="W16" s="40">
        <f t="shared" si="43"/>
        <v>211</v>
      </c>
      <c r="X16" s="44">
        <f t="shared" si="13"/>
        <v>-10.297029702970297</v>
      </c>
      <c r="Z16" s="32">
        <f t="shared" ref="Z16" si="44">Z36+Z37+Z38</f>
        <v>10100</v>
      </c>
    </row>
    <row r="17" spans="1:26" ht="18.75" customHeight="1" x14ac:dyDescent="0.15">
      <c r="A17" s="6" t="s">
        <v>21</v>
      </c>
      <c r="B17" s="36">
        <f>B12+B13+B20</f>
        <v>-2134</v>
      </c>
      <c r="C17" s="36">
        <f>C12+C13+C20</f>
        <v>-383</v>
      </c>
      <c r="D17" s="37">
        <f t="shared" si="5"/>
        <v>0.21873215305539695</v>
      </c>
      <c r="E17" s="36">
        <f t="shared" ref="E17:J17" si="45">E12+E13+E20</f>
        <v>-1205</v>
      </c>
      <c r="F17" s="36">
        <f t="shared" si="45"/>
        <v>56</v>
      </c>
      <c r="G17" s="36">
        <f t="shared" si="45"/>
        <v>1641</v>
      </c>
      <c r="H17" s="36">
        <f t="shared" si="45"/>
        <v>7</v>
      </c>
      <c r="I17" s="36">
        <f t="shared" si="45"/>
        <v>2846</v>
      </c>
      <c r="J17" s="36">
        <f t="shared" si="45"/>
        <v>-49</v>
      </c>
      <c r="K17" s="38">
        <f t="shared" si="7"/>
        <v>-5.3038139043552892</v>
      </c>
      <c r="L17" s="39">
        <f t="shared" si="8"/>
        <v>7.2228702216157927</v>
      </c>
      <c r="M17" s="39">
        <f t="shared" si="9"/>
        <v>12.526684125971082</v>
      </c>
      <c r="N17" s="36">
        <f t="shared" ref="N17:Q17" si="46">N12+N13+N20</f>
        <v>-929</v>
      </c>
      <c r="O17" s="36">
        <f t="shared" si="46"/>
        <v>-439</v>
      </c>
      <c r="P17" s="36">
        <f t="shared" si="46"/>
        <v>5633</v>
      </c>
      <c r="Q17" s="36">
        <f t="shared" si="46"/>
        <v>-270</v>
      </c>
      <c r="R17" s="36">
        <f t="shared" ref="R17:U17" si="47">R12+R13+R20</f>
        <v>3863</v>
      </c>
      <c r="S17" s="36">
        <f t="shared" si="47"/>
        <v>1770</v>
      </c>
      <c r="T17" s="36">
        <f t="shared" si="47"/>
        <v>6562</v>
      </c>
      <c r="U17" s="36">
        <f t="shared" si="47"/>
        <v>169</v>
      </c>
      <c r="V17" s="36">
        <f t="shared" ref="V17:W17" si="48">V12+V13+V20</f>
        <v>4698</v>
      </c>
      <c r="W17" s="36">
        <f t="shared" si="48"/>
        <v>1864</v>
      </c>
      <c r="X17" s="38">
        <f t="shared" si="13"/>
        <v>-4.0889984374656132</v>
      </c>
      <c r="Z17" s="32">
        <f t="shared" ref="Z17" si="49">Z12+Z13+Z20</f>
        <v>227195</v>
      </c>
    </row>
    <row r="18" spans="1:26" ht="18.75" customHeight="1" x14ac:dyDescent="0.15">
      <c r="A18" s="4" t="s">
        <v>20</v>
      </c>
      <c r="B18" s="45">
        <f>B14+B22</f>
        <v>-1071</v>
      </c>
      <c r="C18" s="45">
        <f>C14+C22</f>
        <v>-8</v>
      </c>
      <c r="D18" s="46">
        <f t="shared" si="5"/>
        <v>7.5258701787395132E-3</v>
      </c>
      <c r="E18" s="45">
        <f t="shared" ref="E18:J18" si="50">E14+E22</f>
        <v>-766</v>
      </c>
      <c r="F18" s="45">
        <f t="shared" si="50"/>
        <v>-32</v>
      </c>
      <c r="G18" s="45">
        <f t="shared" si="50"/>
        <v>746</v>
      </c>
      <c r="H18" s="45">
        <f t="shared" si="50"/>
        <v>-31</v>
      </c>
      <c r="I18" s="45">
        <f t="shared" si="50"/>
        <v>1512</v>
      </c>
      <c r="J18" s="45">
        <f t="shared" si="50"/>
        <v>1</v>
      </c>
      <c r="K18" s="47">
        <f t="shared" si="7"/>
        <v>-7.5807808402197043</v>
      </c>
      <c r="L18" s="48">
        <f t="shared" si="8"/>
        <v>7.3828492255925582</v>
      </c>
      <c r="M18" s="48">
        <f t="shared" si="9"/>
        <v>14.963630065812263</v>
      </c>
      <c r="N18" s="45">
        <f t="shared" ref="N18:Q18" si="51">N14+N22</f>
        <v>-305</v>
      </c>
      <c r="O18" s="45">
        <f t="shared" si="51"/>
        <v>24</v>
      </c>
      <c r="P18" s="45">
        <f t="shared" si="51"/>
        <v>2819</v>
      </c>
      <c r="Q18" s="45">
        <f t="shared" si="51"/>
        <v>35</v>
      </c>
      <c r="R18" s="45">
        <f t="shared" ref="R18:U18" si="52">R14+R22</f>
        <v>1323</v>
      </c>
      <c r="S18" s="45">
        <f t="shared" si="52"/>
        <v>1496</v>
      </c>
      <c r="T18" s="45">
        <f t="shared" si="52"/>
        <v>3124</v>
      </c>
      <c r="U18" s="45">
        <f t="shared" si="52"/>
        <v>11</v>
      </c>
      <c r="V18" s="45">
        <f t="shared" ref="V18:W18" si="53">V14+V22</f>
        <v>1518</v>
      </c>
      <c r="W18" s="45">
        <f t="shared" si="53"/>
        <v>1606</v>
      </c>
      <c r="X18" s="47">
        <f t="shared" si="13"/>
        <v>-3.0184571230639814</v>
      </c>
      <c r="Z18" s="32">
        <f t="shared" ref="Z18" si="54">Z14+Z22</f>
        <v>101045</v>
      </c>
    </row>
    <row r="19" spans="1:26" ht="18.75" customHeight="1" x14ac:dyDescent="0.15">
      <c r="A19" s="2" t="s">
        <v>19</v>
      </c>
      <c r="B19" s="40">
        <f>B15+B16+B21+B23</f>
        <v>-1484</v>
      </c>
      <c r="C19" s="40">
        <f>C15+C16+C21+C23</f>
        <v>87</v>
      </c>
      <c r="D19" s="41">
        <f t="shared" si="5"/>
        <v>-5.5378739656269937E-2</v>
      </c>
      <c r="E19" s="40">
        <f t="shared" ref="E19:J19" si="55">E15+E16+E21+E23</f>
        <v>-1146</v>
      </c>
      <c r="F19" s="40">
        <f t="shared" si="55"/>
        <v>80</v>
      </c>
      <c r="G19" s="40">
        <f t="shared" si="55"/>
        <v>1836</v>
      </c>
      <c r="H19" s="40">
        <f t="shared" si="55"/>
        <v>-82</v>
      </c>
      <c r="I19" s="40">
        <f t="shared" si="55"/>
        <v>2982</v>
      </c>
      <c r="J19" s="40">
        <f t="shared" si="55"/>
        <v>-162</v>
      </c>
      <c r="K19" s="42">
        <f t="shared" si="7"/>
        <v>-4.9337644278167874</v>
      </c>
      <c r="L19" s="43">
        <f t="shared" si="8"/>
        <v>7.9043555754551678</v>
      </c>
      <c r="M19" s="43">
        <f t="shared" si="9"/>
        <v>12.838120003271955</v>
      </c>
      <c r="N19" s="50">
        <f t="shared" ref="N19:O19" si="56">N15+N16+N21+N23</f>
        <v>-338</v>
      </c>
      <c r="O19" s="40">
        <f t="shared" si="56"/>
        <v>7</v>
      </c>
      <c r="P19" s="50">
        <f>P15+P16+P21+P23</f>
        <v>7811</v>
      </c>
      <c r="Q19" s="40">
        <f t="shared" ref="Q19" si="57">Q15+Q16+Q21+Q23</f>
        <v>125</v>
      </c>
      <c r="R19" s="40">
        <f t="shared" ref="R19:S19" si="58">R15+R16+R21+R23</f>
        <v>4851</v>
      </c>
      <c r="S19" s="40">
        <f t="shared" si="58"/>
        <v>2960</v>
      </c>
      <c r="T19" s="50">
        <f>T15+T16+T21+T23</f>
        <v>8149</v>
      </c>
      <c r="U19" s="40">
        <f t="shared" ref="U19" si="59">U15+U16+U21+U23</f>
        <v>118</v>
      </c>
      <c r="V19" s="40">
        <f t="shared" ref="V19:W19" si="60">V15+V16+V21+V23</f>
        <v>5393</v>
      </c>
      <c r="W19" s="40">
        <f t="shared" si="60"/>
        <v>2756</v>
      </c>
      <c r="X19" s="44">
        <f t="shared" si="13"/>
        <v>-1.4551591418866268</v>
      </c>
      <c r="Z19" s="32">
        <f>Z15+Z16+Z21+Z23</f>
        <v>232277</v>
      </c>
    </row>
    <row r="20" spans="1:26" ht="18.75" customHeight="1" x14ac:dyDescent="0.15">
      <c r="A20" s="5" t="s">
        <v>18</v>
      </c>
      <c r="B20" s="51">
        <f>E20+N20</f>
        <v>-1499</v>
      </c>
      <c r="C20" s="51">
        <v>-329</v>
      </c>
      <c r="D20" s="52">
        <f t="shared" si="5"/>
        <v>0.28119658119658109</v>
      </c>
      <c r="E20" s="51">
        <f>G20-I20</f>
        <v>-771</v>
      </c>
      <c r="F20" s="51">
        <f>H20-J20</f>
        <v>73</v>
      </c>
      <c r="G20" s="51">
        <v>1442</v>
      </c>
      <c r="H20" s="51">
        <v>22</v>
      </c>
      <c r="I20" s="51">
        <v>2213</v>
      </c>
      <c r="J20" s="51">
        <v>-51</v>
      </c>
      <c r="K20" s="38">
        <f t="shared" si="7"/>
        <v>-4.0559734862433583</v>
      </c>
      <c r="L20" s="39">
        <f t="shared" si="8"/>
        <v>7.5858803724551533</v>
      </c>
      <c r="M20" s="39">
        <f t="shared" si="9"/>
        <v>11.641853858698511</v>
      </c>
      <c r="N20" s="51">
        <f>P20-T20</f>
        <v>-728</v>
      </c>
      <c r="O20" s="53">
        <f>Q20-U20</f>
        <v>-402</v>
      </c>
      <c r="P20" s="51">
        <f>R20+S20</f>
        <v>4681</v>
      </c>
      <c r="Q20" s="53">
        <v>-272</v>
      </c>
      <c r="R20" s="53">
        <v>3382</v>
      </c>
      <c r="S20" s="53">
        <v>1299</v>
      </c>
      <c r="T20" s="51">
        <f>V20+W20</f>
        <v>5409</v>
      </c>
      <c r="U20" s="53">
        <v>130</v>
      </c>
      <c r="V20" s="53">
        <v>4136</v>
      </c>
      <c r="W20" s="53">
        <v>1273</v>
      </c>
      <c r="X20" s="54">
        <f t="shared" si="13"/>
        <v>-3.8297648482297859</v>
      </c>
      <c r="Z20" s="8">
        <v>190090</v>
      </c>
    </row>
    <row r="21" spans="1:26" ht="18.75" customHeight="1" x14ac:dyDescent="0.15">
      <c r="A21" s="3" t="s">
        <v>17</v>
      </c>
      <c r="B21" s="55">
        <f t="shared" ref="B21:B38" si="61">E21+N21</f>
        <v>-329</v>
      </c>
      <c r="C21" s="55">
        <v>134</v>
      </c>
      <c r="D21" s="56">
        <f t="shared" si="5"/>
        <v>-0.28941684665226786</v>
      </c>
      <c r="E21" s="55">
        <f t="shared" ref="E21:E38" si="62">G21-I21</f>
        <v>-341</v>
      </c>
      <c r="F21" s="55">
        <f t="shared" ref="F21:F38" si="63">H21-J21</f>
        <v>68</v>
      </c>
      <c r="G21" s="55">
        <v>1321</v>
      </c>
      <c r="H21" s="55">
        <v>-38</v>
      </c>
      <c r="I21" s="55">
        <v>1662</v>
      </c>
      <c r="J21" s="55">
        <v>-106</v>
      </c>
      <c r="K21" s="47">
        <f t="shared" si="7"/>
        <v>-2.2999824634768182</v>
      </c>
      <c r="L21" s="48">
        <f t="shared" si="8"/>
        <v>8.9099027397445063</v>
      </c>
      <c r="M21" s="48">
        <f t="shared" si="9"/>
        <v>11.209885203221324</v>
      </c>
      <c r="N21" s="55">
        <f t="shared" ref="N21:N38" si="64">P21-T21</f>
        <v>12</v>
      </c>
      <c r="O21" s="55">
        <f t="shared" ref="O21:O38" si="65">Q21-U21</f>
        <v>66</v>
      </c>
      <c r="P21" s="55">
        <f t="shared" ref="P21:P38" si="66">R21+S21</f>
        <v>5072</v>
      </c>
      <c r="Q21" s="55">
        <v>14</v>
      </c>
      <c r="R21" s="55">
        <v>3305</v>
      </c>
      <c r="S21" s="55">
        <v>1767</v>
      </c>
      <c r="T21" s="55">
        <f t="shared" ref="T21:T38" si="67">V21+W21</f>
        <v>5060</v>
      </c>
      <c r="U21" s="55">
        <v>-52</v>
      </c>
      <c r="V21" s="55">
        <v>3695</v>
      </c>
      <c r="W21" s="55">
        <v>1365</v>
      </c>
      <c r="X21" s="47">
        <f t="shared" si="13"/>
        <v>8.0937799301236998E-2</v>
      </c>
      <c r="Z21" s="8">
        <v>148262</v>
      </c>
    </row>
    <row r="22" spans="1:26" ht="18.75" customHeight="1" x14ac:dyDescent="0.15">
      <c r="A22" s="3" t="s">
        <v>16</v>
      </c>
      <c r="B22" s="55">
        <f t="shared" si="61"/>
        <v>-495</v>
      </c>
      <c r="C22" s="55">
        <v>88</v>
      </c>
      <c r="D22" s="56">
        <f t="shared" si="5"/>
        <v>-0.15094339622641506</v>
      </c>
      <c r="E22" s="55">
        <f t="shared" si="62"/>
        <v>-314</v>
      </c>
      <c r="F22" s="55">
        <f t="shared" si="63"/>
        <v>-24</v>
      </c>
      <c r="G22" s="55">
        <v>364</v>
      </c>
      <c r="H22" s="55">
        <v>-9</v>
      </c>
      <c r="I22" s="55">
        <v>678</v>
      </c>
      <c r="J22" s="55">
        <v>15</v>
      </c>
      <c r="K22" s="47">
        <f t="shared" si="7"/>
        <v>-6.6190265393452643</v>
      </c>
      <c r="L22" s="48">
        <f t="shared" si="8"/>
        <v>7.6730116570754019</v>
      </c>
      <c r="M22" s="48">
        <f t="shared" si="9"/>
        <v>14.292038196420666</v>
      </c>
      <c r="N22" s="55">
        <f t="shared" si="64"/>
        <v>-181</v>
      </c>
      <c r="O22" s="55">
        <f t="shared" si="65"/>
        <v>112</v>
      </c>
      <c r="P22" s="55">
        <f>R22+S22</f>
        <v>1367</v>
      </c>
      <c r="Q22" s="55">
        <v>92</v>
      </c>
      <c r="R22" s="55">
        <v>706</v>
      </c>
      <c r="S22" s="55">
        <v>661</v>
      </c>
      <c r="T22" s="55">
        <f t="shared" si="67"/>
        <v>1548</v>
      </c>
      <c r="U22" s="55">
        <v>-20</v>
      </c>
      <c r="V22" s="55">
        <v>758</v>
      </c>
      <c r="W22" s="55">
        <v>790</v>
      </c>
      <c r="X22" s="47">
        <f t="shared" si="13"/>
        <v>-3.8154261261830986</v>
      </c>
      <c r="Z22" s="8">
        <v>47439</v>
      </c>
    </row>
    <row r="23" spans="1:26" ht="18.75" customHeight="1" x14ac:dyDescent="0.15">
      <c r="A23" s="1" t="s">
        <v>15</v>
      </c>
      <c r="B23" s="57">
        <f t="shared" si="61"/>
        <v>-297</v>
      </c>
      <c r="C23" s="57">
        <v>14</v>
      </c>
      <c r="D23" s="58">
        <f t="shared" si="5"/>
        <v>-4.5016077170418001E-2</v>
      </c>
      <c r="E23" s="57">
        <f>G23-I23</f>
        <v>-224</v>
      </c>
      <c r="F23" s="57">
        <f t="shared" si="63"/>
        <v>0</v>
      </c>
      <c r="G23" s="57">
        <v>227</v>
      </c>
      <c r="H23" s="57">
        <v>-18</v>
      </c>
      <c r="I23" s="57">
        <v>451</v>
      </c>
      <c r="J23" s="57">
        <v>-18</v>
      </c>
      <c r="K23" s="42">
        <f t="shared" si="7"/>
        <v>-6.7583876418054558</v>
      </c>
      <c r="L23" s="43">
        <f t="shared" si="8"/>
        <v>6.8489017620082064</v>
      </c>
      <c r="M23" s="43">
        <f t="shared" si="9"/>
        <v>13.607289403813661</v>
      </c>
      <c r="N23" s="59">
        <f t="shared" si="64"/>
        <v>-73</v>
      </c>
      <c r="O23" s="57">
        <f t="shared" si="65"/>
        <v>14</v>
      </c>
      <c r="P23" s="59">
        <f t="shared" si="66"/>
        <v>1268</v>
      </c>
      <c r="Q23" s="57">
        <v>0</v>
      </c>
      <c r="R23" s="57">
        <v>915</v>
      </c>
      <c r="S23" s="57">
        <v>353</v>
      </c>
      <c r="T23" s="59">
        <f t="shared" si="67"/>
        <v>1341</v>
      </c>
      <c r="U23" s="57">
        <v>-14</v>
      </c>
      <c r="V23" s="57">
        <v>948</v>
      </c>
      <c r="W23" s="57">
        <v>393</v>
      </c>
      <c r="X23" s="60">
        <f t="shared" si="13"/>
        <v>-2.2025102582669565</v>
      </c>
      <c r="Z23" s="8">
        <v>33144</v>
      </c>
    </row>
    <row r="24" spans="1:26" ht="18.75" customHeight="1" x14ac:dyDescent="0.15">
      <c r="A24" s="7" t="s">
        <v>14</v>
      </c>
      <c r="B24" s="61">
        <f t="shared" si="61"/>
        <v>-155</v>
      </c>
      <c r="C24" s="61">
        <v>-70</v>
      </c>
      <c r="D24" s="62">
        <f t="shared" si="5"/>
        <v>0.82352941176470584</v>
      </c>
      <c r="E24" s="51">
        <f t="shared" si="62"/>
        <v>-117</v>
      </c>
      <c r="F24" s="61">
        <f t="shared" si="63"/>
        <v>-7</v>
      </c>
      <c r="G24" s="61">
        <v>63</v>
      </c>
      <c r="H24" s="61">
        <v>-15</v>
      </c>
      <c r="I24" s="61">
        <v>180</v>
      </c>
      <c r="J24" s="61">
        <v>-8</v>
      </c>
      <c r="K24" s="34">
        <f t="shared" si="7"/>
        <v>-10.53294922578322</v>
      </c>
      <c r="L24" s="35">
        <f t="shared" si="8"/>
        <v>5.6715880446525029</v>
      </c>
      <c r="M24" s="35">
        <f t="shared" si="9"/>
        <v>16.204537270435722</v>
      </c>
      <c r="N24" s="51">
        <f t="shared" si="64"/>
        <v>-38</v>
      </c>
      <c r="O24" s="61">
        <f t="shared" si="65"/>
        <v>-63</v>
      </c>
      <c r="P24" s="61">
        <f t="shared" si="66"/>
        <v>329</v>
      </c>
      <c r="Q24" s="61">
        <v>-24</v>
      </c>
      <c r="R24" s="61">
        <v>158</v>
      </c>
      <c r="S24" s="61">
        <v>171</v>
      </c>
      <c r="T24" s="61">
        <f t="shared" si="67"/>
        <v>367</v>
      </c>
      <c r="U24" s="61">
        <v>39</v>
      </c>
      <c r="V24" s="61">
        <v>188</v>
      </c>
      <c r="W24" s="61">
        <v>179</v>
      </c>
      <c r="X24" s="34">
        <f t="shared" si="13"/>
        <v>-3.4209578682030966</v>
      </c>
      <c r="Z24" s="8">
        <v>11108</v>
      </c>
    </row>
    <row r="25" spans="1:26" ht="18.75" customHeight="1" x14ac:dyDescent="0.15">
      <c r="A25" s="5" t="s">
        <v>13</v>
      </c>
      <c r="B25" s="51">
        <f t="shared" si="61"/>
        <v>-78</v>
      </c>
      <c r="C25" s="51">
        <v>-1</v>
      </c>
      <c r="D25" s="52">
        <f t="shared" si="5"/>
        <v>1.298701298701288E-2</v>
      </c>
      <c r="E25" s="51">
        <f>G25-I25</f>
        <v>-57</v>
      </c>
      <c r="F25" s="51">
        <f t="shared" si="63"/>
        <v>-5</v>
      </c>
      <c r="G25" s="51">
        <v>12</v>
      </c>
      <c r="H25" s="51">
        <v>-2</v>
      </c>
      <c r="I25" s="51">
        <v>69</v>
      </c>
      <c r="J25" s="51">
        <v>3</v>
      </c>
      <c r="K25" s="38">
        <f t="shared" si="7"/>
        <v>-18.657937806873978</v>
      </c>
      <c r="L25" s="39">
        <f t="shared" si="8"/>
        <v>3.9279869067103106</v>
      </c>
      <c r="M25" s="39">
        <f t="shared" si="9"/>
        <v>22.585924713584291</v>
      </c>
      <c r="N25" s="51">
        <f>P25-T25</f>
        <v>-21</v>
      </c>
      <c r="O25" s="51">
        <f t="shared" si="65"/>
        <v>4</v>
      </c>
      <c r="P25" s="51">
        <f t="shared" si="66"/>
        <v>86</v>
      </c>
      <c r="Q25" s="51">
        <v>22</v>
      </c>
      <c r="R25" s="51">
        <v>54</v>
      </c>
      <c r="S25" s="51">
        <v>32</v>
      </c>
      <c r="T25" s="51">
        <f>V25+W25</f>
        <v>107</v>
      </c>
      <c r="U25" s="51">
        <v>18</v>
      </c>
      <c r="V25" s="51">
        <v>58</v>
      </c>
      <c r="W25" s="51">
        <v>49</v>
      </c>
      <c r="X25" s="54">
        <f t="shared" si="13"/>
        <v>-6.8739770867430439</v>
      </c>
      <c r="Z25" s="8">
        <v>3055</v>
      </c>
    </row>
    <row r="26" spans="1:26" ht="18.75" customHeight="1" x14ac:dyDescent="0.15">
      <c r="A26" s="3" t="s">
        <v>12</v>
      </c>
      <c r="B26" s="55">
        <f t="shared" si="61"/>
        <v>-236</v>
      </c>
      <c r="C26" s="55">
        <v>-106</v>
      </c>
      <c r="D26" s="56">
        <f t="shared" si="5"/>
        <v>0.81538461538461537</v>
      </c>
      <c r="E26" s="55">
        <f t="shared" si="62"/>
        <v>-111</v>
      </c>
      <c r="F26" s="55">
        <f t="shared" si="63"/>
        <v>-9</v>
      </c>
      <c r="G26" s="55">
        <v>37</v>
      </c>
      <c r="H26" s="55">
        <v>4</v>
      </c>
      <c r="I26" s="55">
        <v>148</v>
      </c>
      <c r="J26" s="55">
        <v>13</v>
      </c>
      <c r="K26" s="47">
        <f t="shared" si="7"/>
        <v>-16.594408730751983</v>
      </c>
      <c r="L26" s="48">
        <f t="shared" si="8"/>
        <v>5.5314695769173268</v>
      </c>
      <c r="M26" s="48">
        <f t="shared" si="9"/>
        <v>22.125878307669307</v>
      </c>
      <c r="N26" s="55">
        <f t="shared" si="64"/>
        <v>-125</v>
      </c>
      <c r="O26" s="55">
        <f t="shared" si="65"/>
        <v>-97</v>
      </c>
      <c r="P26" s="55">
        <f t="shared" si="66"/>
        <v>125</v>
      </c>
      <c r="Q26" s="55">
        <v>-69</v>
      </c>
      <c r="R26" s="55">
        <v>82</v>
      </c>
      <c r="S26" s="55">
        <v>43</v>
      </c>
      <c r="T26" s="55">
        <f t="shared" si="67"/>
        <v>250</v>
      </c>
      <c r="U26" s="55">
        <v>28</v>
      </c>
      <c r="V26" s="55">
        <v>140</v>
      </c>
      <c r="W26" s="55">
        <v>110</v>
      </c>
      <c r="X26" s="47">
        <f t="shared" si="13"/>
        <v>-18.687397219315294</v>
      </c>
      <c r="Z26" s="8">
        <v>6689</v>
      </c>
    </row>
    <row r="27" spans="1:26" ht="18.75" customHeight="1" x14ac:dyDescent="0.15">
      <c r="A27" s="1" t="s">
        <v>11</v>
      </c>
      <c r="B27" s="57">
        <f t="shared" si="61"/>
        <v>-166</v>
      </c>
      <c r="C27" s="57">
        <v>123</v>
      </c>
      <c r="D27" s="58">
        <f t="shared" si="5"/>
        <v>-0.4256055363321799</v>
      </c>
      <c r="E27" s="57">
        <f t="shared" si="62"/>
        <v>-149</v>
      </c>
      <c r="F27" s="57">
        <f t="shared" si="63"/>
        <v>4</v>
      </c>
      <c r="G27" s="57">
        <v>87</v>
      </c>
      <c r="H27" s="57">
        <v>-2</v>
      </c>
      <c r="I27" s="57">
        <v>236</v>
      </c>
      <c r="J27" s="57">
        <v>-6</v>
      </c>
      <c r="K27" s="42">
        <f t="shared" si="7"/>
        <v>-9.1675383006214233</v>
      </c>
      <c r="L27" s="43">
        <f t="shared" si="8"/>
        <v>5.3528579339198918</v>
      </c>
      <c r="M27" s="43">
        <f t="shared" si="9"/>
        <v>14.520396234541314</v>
      </c>
      <c r="N27" s="59">
        <f t="shared" si="64"/>
        <v>-17</v>
      </c>
      <c r="O27" s="63">
        <f t="shared" si="65"/>
        <v>119</v>
      </c>
      <c r="P27" s="59">
        <f t="shared" si="66"/>
        <v>412</v>
      </c>
      <c r="Q27" s="63">
        <v>73</v>
      </c>
      <c r="R27" s="63">
        <v>187</v>
      </c>
      <c r="S27" s="63">
        <v>225</v>
      </c>
      <c r="T27" s="59">
        <f t="shared" si="67"/>
        <v>429</v>
      </c>
      <c r="U27" s="63">
        <v>-46</v>
      </c>
      <c r="V27" s="63">
        <v>176</v>
      </c>
      <c r="W27" s="63">
        <v>253</v>
      </c>
      <c r="X27" s="60">
        <f t="shared" si="13"/>
        <v>-1.0459607457084845</v>
      </c>
      <c r="Z27" s="8">
        <v>16253</v>
      </c>
    </row>
    <row r="28" spans="1:26" ht="18.75" customHeight="1" x14ac:dyDescent="0.15">
      <c r="A28" s="5" t="s">
        <v>10</v>
      </c>
      <c r="B28" s="51">
        <f t="shared" si="61"/>
        <v>-94</v>
      </c>
      <c r="C28" s="51">
        <v>-2</v>
      </c>
      <c r="D28" s="52">
        <f t="shared" si="5"/>
        <v>2.1739130434782705E-2</v>
      </c>
      <c r="E28" s="51">
        <f t="shared" si="62"/>
        <v>-72</v>
      </c>
      <c r="F28" s="51">
        <f t="shared" si="63"/>
        <v>0</v>
      </c>
      <c r="G28" s="51">
        <v>30</v>
      </c>
      <c r="H28" s="51">
        <v>-6</v>
      </c>
      <c r="I28" s="51">
        <v>102</v>
      </c>
      <c r="J28" s="51">
        <v>-6</v>
      </c>
      <c r="K28" s="38">
        <f t="shared" si="7"/>
        <v>-11.603545527800161</v>
      </c>
      <c r="L28" s="39">
        <f t="shared" si="8"/>
        <v>4.8348106365834012</v>
      </c>
      <c r="M28" s="39">
        <f t="shared" si="9"/>
        <v>16.43835616438356</v>
      </c>
      <c r="N28" s="51">
        <f t="shared" si="64"/>
        <v>-22</v>
      </c>
      <c r="O28" s="51">
        <f t="shared" si="65"/>
        <v>-2</v>
      </c>
      <c r="P28" s="51">
        <f t="shared" si="66"/>
        <v>148</v>
      </c>
      <c r="Q28" s="51">
        <v>-8</v>
      </c>
      <c r="R28" s="51">
        <v>71</v>
      </c>
      <c r="S28" s="51">
        <v>77</v>
      </c>
      <c r="T28" s="51">
        <f t="shared" si="67"/>
        <v>170</v>
      </c>
      <c r="U28" s="51">
        <v>-6</v>
      </c>
      <c r="V28" s="51">
        <v>92</v>
      </c>
      <c r="W28" s="51">
        <v>78</v>
      </c>
      <c r="X28" s="38">
        <f t="shared" si="13"/>
        <v>-3.5455278001611608</v>
      </c>
      <c r="Z28" s="8">
        <v>6205</v>
      </c>
    </row>
    <row r="29" spans="1:26" ht="18.75" customHeight="1" x14ac:dyDescent="0.15">
      <c r="A29" s="3" t="s">
        <v>9</v>
      </c>
      <c r="B29" s="55">
        <f t="shared" si="61"/>
        <v>-53</v>
      </c>
      <c r="C29" s="55">
        <v>-1</v>
      </c>
      <c r="D29" s="56">
        <f t="shared" si="5"/>
        <v>1.9230769230769162E-2</v>
      </c>
      <c r="E29" s="55">
        <f>G29-I29</f>
        <v>-127</v>
      </c>
      <c r="F29" s="55">
        <f t="shared" si="63"/>
        <v>-28</v>
      </c>
      <c r="G29" s="55">
        <v>127</v>
      </c>
      <c r="H29" s="55">
        <v>-24</v>
      </c>
      <c r="I29" s="55">
        <v>254</v>
      </c>
      <c r="J29" s="55">
        <v>4</v>
      </c>
      <c r="K29" s="47">
        <f t="shared" si="7"/>
        <v>-7.8211602414090411</v>
      </c>
      <c r="L29" s="48">
        <f t="shared" si="8"/>
        <v>7.8211602414090411</v>
      </c>
      <c r="M29" s="48">
        <f t="shared" si="9"/>
        <v>15.642320482818082</v>
      </c>
      <c r="N29" s="53">
        <f t="shared" si="64"/>
        <v>74</v>
      </c>
      <c r="O29" s="55">
        <f t="shared" si="65"/>
        <v>27</v>
      </c>
      <c r="P29" s="53">
        <f>R29+S29</f>
        <v>535</v>
      </c>
      <c r="Q29" s="55">
        <v>-10</v>
      </c>
      <c r="R29" s="55">
        <v>195</v>
      </c>
      <c r="S29" s="55">
        <v>340</v>
      </c>
      <c r="T29" s="53">
        <f>V29+W29</f>
        <v>461</v>
      </c>
      <c r="U29" s="55">
        <v>-37</v>
      </c>
      <c r="V29" s="55">
        <v>225</v>
      </c>
      <c r="W29" s="55">
        <v>236</v>
      </c>
      <c r="X29" s="47">
        <f t="shared" si="13"/>
        <v>4.5572114792462122</v>
      </c>
      <c r="Z29" s="8">
        <v>16238</v>
      </c>
    </row>
    <row r="30" spans="1:26" ht="18.75" customHeight="1" x14ac:dyDescent="0.15">
      <c r="A30" s="3" t="s">
        <v>8</v>
      </c>
      <c r="B30" s="55">
        <f>E30+N30</f>
        <v>-275</v>
      </c>
      <c r="C30" s="55">
        <v>-74</v>
      </c>
      <c r="D30" s="56">
        <f t="shared" si="5"/>
        <v>0.3681592039800996</v>
      </c>
      <c r="E30" s="55">
        <f t="shared" si="62"/>
        <v>-162</v>
      </c>
      <c r="F30" s="55">
        <f t="shared" si="63"/>
        <v>5</v>
      </c>
      <c r="G30" s="55">
        <v>133</v>
      </c>
      <c r="H30" s="55">
        <v>17</v>
      </c>
      <c r="I30" s="55">
        <v>295</v>
      </c>
      <c r="J30" s="55">
        <v>12</v>
      </c>
      <c r="K30" s="54">
        <f t="shared" si="7"/>
        <v>-9.667601599331622</v>
      </c>
      <c r="L30" s="64">
        <f t="shared" si="8"/>
        <v>7.9369815599450986</v>
      </c>
      <c r="M30" s="64">
        <f t="shared" si="9"/>
        <v>17.604583159276721</v>
      </c>
      <c r="N30" s="55">
        <f t="shared" si="64"/>
        <v>-113</v>
      </c>
      <c r="O30" s="55">
        <f t="shared" si="65"/>
        <v>-79</v>
      </c>
      <c r="P30" s="55">
        <f t="shared" si="66"/>
        <v>405</v>
      </c>
      <c r="Q30" s="55">
        <v>-41</v>
      </c>
      <c r="R30" s="55">
        <v>219</v>
      </c>
      <c r="S30" s="55">
        <v>186</v>
      </c>
      <c r="T30" s="55">
        <f t="shared" si="67"/>
        <v>518</v>
      </c>
      <c r="U30" s="55">
        <v>38</v>
      </c>
      <c r="V30" s="55">
        <v>258</v>
      </c>
      <c r="W30" s="55">
        <v>260</v>
      </c>
      <c r="X30" s="47">
        <f t="shared" si="13"/>
        <v>-6.7434504982992189</v>
      </c>
      <c r="Z30" s="8">
        <v>16757</v>
      </c>
    </row>
    <row r="31" spans="1:26" ht="18.75" customHeight="1" x14ac:dyDescent="0.15">
      <c r="A31" s="1" t="s">
        <v>7</v>
      </c>
      <c r="B31" s="57">
        <f t="shared" si="61"/>
        <v>-154</v>
      </c>
      <c r="C31" s="57">
        <v>-19</v>
      </c>
      <c r="D31" s="58">
        <f t="shared" si="5"/>
        <v>0.14074074074074083</v>
      </c>
      <c r="E31" s="57">
        <f t="shared" si="62"/>
        <v>-91</v>
      </c>
      <c r="F31" s="57">
        <f t="shared" si="63"/>
        <v>15</v>
      </c>
      <c r="G31" s="57">
        <v>92</v>
      </c>
      <c r="H31" s="57">
        <v>-9</v>
      </c>
      <c r="I31" s="57">
        <v>183</v>
      </c>
      <c r="J31" s="57">
        <v>-24</v>
      </c>
      <c r="K31" s="42">
        <f t="shared" si="7"/>
        <v>-6.3168124392614189</v>
      </c>
      <c r="L31" s="43">
        <f t="shared" si="8"/>
        <v>6.3862279605719836</v>
      </c>
      <c r="M31" s="43">
        <f t="shared" si="9"/>
        <v>12.703040399833403</v>
      </c>
      <c r="N31" s="57">
        <f t="shared" si="64"/>
        <v>-63</v>
      </c>
      <c r="O31" s="57">
        <f t="shared" si="65"/>
        <v>-34</v>
      </c>
      <c r="P31" s="57">
        <f t="shared" si="66"/>
        <v>364</v>
      </c>
      <c r="Q31" s="57">
        <v>2</v>
      </c>
      <c r="R31" s="57">
        <v>132</v>
      </c>
      <c r="S31" s="57">
        <v>232</v>
      </c>
      <c r="T31" s="57">
        <f t="shared" si="67"/>
        <v>427</v>
      </c>
      <c r="U31" s="57">
        <v>36</v>
      </c>
      <c r="V31" s="57">
        <v>185</v>
      </c>
      <c r="W31" s="57">
        <v>242</v>
      </c>
      <c r="X31" s="44">
        <f t="shared" si="13"/>
        <v>-4.3731778425655978</v>
      </c>
      <c r="Z31" s="8">
        <v>14406</v>
      </c>
    </row>
    <row r="32" spans="1:26" ht="18.75" customHeight="1" x14ac:dyDescent="0.15">
      <c r="A32" s="5" t="s">
        <v>6</v>
      </c>
      <c r="B32" s="51">
        <f t="shared" si="61"/>
        <v>11</v>
      </c>
      <c r="C32" s="51">
        <v>-21</v>
      </c>
      <c r="D32" s="52">
        <f t="shared" si="5"/>
        <v>-0.65625</v>
      </c>
      <c r="E32" s="51">
        <f t="shared" si="62"/>
        <v>2</v>
      </c>
      <c r="F32" s="51">
        <f t="shared" si="63"/>
        <v>-12</v>
      </c>
      <c r="G32" s="51">
        <v>33</v>
      </c>
      <c r="H32" s="51">
        <v>-8</v>
      </c>
      <c r="I32" s="51">
        <v>31</v>
      </c>
      <c r="J32" s="51">
        <v>4</v>
      </c>
      <c r="K32" s="38">
        <f t="shared" si="7"/>
        <v>0.55975370836831795</v>
      </c>
      <c r="L32" s="39">
        <f t="shared" si="8"/>
        <v>9.2359361880772468</v>
      </c>
      <c r="M32" s="39">
        <f t="shared" si="9"/>
        <v>8.6761824797089275</v>
      </c>
      <c r="N32" s="51">
        <f t="shared" si="64"/>
        <v>9</v>
      </c>
      <c r="O32" s="53">
        <f t="shared" si="65"/>
        <v>-9</v>
      </c>
      <c r="P32" s="51">
        <f t="shared" si="66"/>
        <v>214</v>
      </c>
      <c r="Q32" s="53">
        <v>35</v>
      </c>
      <c r="R32" s="53">
        <v>90</v>
      </c>
      <c r="S32" s="53">
        <v>124</v>
      </c>
      <c r="T32" s="51">
        <f t="shared" si="67"/>
        <v>205</v>
      </c>
      <c r="U32" s="53">
        <v>44</v>
      </c>
      <c r="V32" s="53">
        <v>94</v>
      </c>
      <c r="W32" s="53">
        <v>111</v>
      </c>
      <c r="X32" s="54">
        <f t="shared" si="13"/>
        <v>2.5188916876574305</v>
      </c>
      <c r="Z32" s="8">
        <v>3573</v>
      </c>
    </row>
    <row r="33" spans="1:26" ht="18.75" customHeight="1" x14ac:dyDescent="0.15">
      <c r="A33" s="3" t="s">
        <v>5</v>
      </c>
      <c r="B33" s="55">
        <f t="shared" si="61"/>
        <v>-212</v>
      </c>
      <c r="C33" s="55">
        <v>17</v>
      </c>
      <c r="D33" s="56">
        <f t="shared" si="5"/>
        <v>-7.423580786026196E-2</v>
      </c>
      <c r="E33" s="55">
        <f t="shared" si="62"/>
        <v>-175</v>
      </c>
      <c r="F33" s="55">
        <f t="shared" si="63"/>
        <v>29</v>
      </c>
      <c r="G33" s="55">
        <v>89</v>
      </c>
      <c r="H33" s="55">
        <v>-10</v>
      </c>
      <c r="I33" s="55">
        <v>264</v>
      </c>
      <c r="J33" s="55">
        <v>-39</v>
      </c>
      <c r="K33" s="47">
        <f t="shared" si="7"/>
        <v>-11.043796541713997</v>
      </c>
      <c r="L33" s="48">
        <f t="shared" si="8"/>
        <v>5.6165593840716905</v>
      </c>
      <c r="M33" s="48">
        <f t="shared" si="9"/>
        <v>16.660355925785687</v>
      </c>
      <c r="N33" s="55">
        <f t="shared" si="64"/>
        <v>-37</v>
      </c>
      <c r="O33" s="55">
        <f t="shared" si="65"/>
        <v>-12</v>
      </c>
      <c r="P33" s="55">
        <f t="shared" si="66"/>
        <v>427</v>
      </c>
      <c r="Q33" s="55">
        <v>27</v>
      </c>
      <c r="R33" s="55">
        <v>192</v>
      </c>
      <c r="S33" s="55">
        <v>235</v>
      </c>
      <c r="T33" s="55">
        <f t="shared" si="67"/>
        <v>464</v>
      </c>
      <c r="U33" s="55">
        <v>39</v>
      </c>
      <c r="V33" s="55">
        <v>215</v>
      </c>
      <c r="W33" s="55">
        <v>249</v>
      </c>
      <c r="X33" s="47">
        <f t="shared" si="13"/>
        <v>-2.334974125962388</v>
      </c>
      <c r="Z33" s="8">
        <v>15846</v>
      </c>
    </row>
    <row r="34" spans="1:26" ht="18.75" customHeight="1" x14ac:dyDescent="0.15">
      <c r="A34" s="3" t="s">
        <v>4</v>
      </c>
      <c r="B34" s="55">
        <f t="shared" si="61"/>
        <v>-195</v>
      </c>
      <c r="C34" s="55">
        <v>-101</v>
      </c>
      <c r="D34" s="56">
        <f t="shared" si="5"/>
        <v>1.0744680851063828</v>
      </c>
      <c r="E34" s="55">
        <f t="shared" si="62"/>
        <v>-106</v>
      </c>
      <c r="F34" s="55">
        <f t="shared" si="63"/>
        <v>-14</v>
      </c>
      <c r="G34" s="55">
        <v>60</v>
      </c>
      <c r="H34" s="55">
        <v>2</v>
      </c>
      <c r="I34" s="55">
        <v>166</v>
      </c>
      <c r="J34" s="55">
        <v>16</v>
      </c>
      <c r="K34" s="47">
        <f t="shared" si="7"/>
        <v>-9.9858690532265673</v>
      </c>
      <c r="L34" s="48">
        <f t="shared" si="8"/>
        <v>5.6523787093735285</v>
      </c>
      <c r="M34" s="48">
        <f t="shared" si="9"/>
        <v>15.638247762600095</v>
      </c>
      <c r="N34" s="55">
        <f t="shared" si="64"/>
        <v>-89</v>
      </c>
      <c r="O34" s="55">
        <f t="shared" si="65"/>
        <v>-87</v>
      </c>
      <c r="P34" s="55">
        <f t="shared" si="66"/>
        <v>289</v>
      </c>
      <c r="Q34" s="55">
        <v>3</v>
      </c>
      <c r="R34" s="55">
        <v>132</v>
      </c>
      <c r="S34" s="55">
        <v>157</v>
      </c>
      <c r="T34" s="55">
        <f t="shared" si="67"/>
        <v>378</v>
      </c>
      <c r="U34" s="55">
        <v>90</v>
      </c>
      <c r="V34" s="55">
        <v>151</v>
      </c>
      <c r="W34" s="55">
        <v>227</v>
      </c>
      <c r="X34" s="47">
        <f t="shared" si="13"/>
        <v>-8.3843617522374014</v>
      </c>
      <c r="Z34" s="8">
        <v>10615</v>
      </c>
    </row>
    <row r="35" spans="1:26" ht="18.75" customHeight="1" x14ac:dyDescent="0.15">
      <c r="A35" s="1" t="s">
        <v>3</v>
      </c>
      <c r="B35" s="57">
        <f>E35+N35</f>
        <v>-152</v>
      </c>
      <c r="C35" s="57">
        <v>-4</v>
      </c>
      <c r="D35" s="58">
        <f t="shared" si="5"/>
        <v>2.7027027027026973E-2</v>
      </c>
      <c r="E35" s="57">
        <f t="shared" si="62"/>
        <v>-96</v>
      </c>
      <c r="F35" s="57">
        <f t="shared" si="63"/>
        <v>-4</v>
      </c>
      <c r="G35" s="57">
        <v>72</v>
      </c>
      <c r="H35" s="57">
        <v>-1</v>
      </c>
      <c r="I35" s="57">
        <v>168</v>
      </c>
      <c r="J35" s="57">
        <v>3</v>
      </c>
      <c r="K35" s="42">
        <f t="shared" si="7"/>
        <v>-8.9410449846325797</v>
      </c>
      <c r="L35" s="43">
        <f t="shared" si="8"/>
        <v>6.7057837384744339</v>
      </c>
      <c r="M35" s="43">
        <f t="shared" si="9"/>
        <v>15.646828723107014</v>
      </c>
      <c r="N35" s="59">
        <f t="shared" si="64"/>
        <v>-56</v>
      </c>
      <c r="O35" s="63">
        <f t="shared" si="65"/>
        <v>0</v>
      </c>
      <c r="P35" s="59">
        <f t="shared" si="66"/>
        <v>292</v>
      </c>
      <c r="Q35" s="63">
        <v>24</v>
      </c>
      <c r="R35" s="63">
        <v>89</v>
      </c>
      <c r="S35" s="63">
        <v>203</v>
      </c>
      <c r="T35" s="59">
        <f t="shared" si="67"/>
        <v>348</v>
      </c>
      <c r="U35" s="63">
        <v>24</v>
      </c>
      <c r="V35" s="63">
        <v>148</v>
      </c>
      <c r="W35" s="63">
        <v>200</v>
      </c>
      <c r="X35" s="60">
        <f t="shared" si="13"/>
        <v>-5.2156095743690045</v>
      </c>
      <c r="Z35" s="8">
        <v>10737</v>
      </c>
    </row>
    <row r="36" spans="1:26" ht="18.75" customHeight="1" x14ac:dyDescent="0.15">
      <c r="A36" s="5" t="s">
        <v>2</v>
      </c>
      <c r="B36" s="51">
        <f t="shared" si="61"/>
        <v>-127</v>
      </c>
      <c r="C36" s="51">
        <v>60</v>
      </c>
      <c r="D36" s="52">
        <f t="shared" si="5"/>
        <v>-0.32085561497326198</v>
      </c>
      <c r="E36" s="51">
        <f t="shared" si="62"/>
        <v>-97</v>
      </c>
      <c r="F36" s="51">
        <f t="shared" si="63"/>
        <v>-2</v>
      </c>
      <c r="G36" s="51">
        <v>10</v>
      </c>
      <c r="H36" s="51">
        <v>-7</v>
      </c>
      <c r="I36" s="51">
        <v>107</v>
      </c>
      <c r="J36" s="51">
        <v>-5</v>
      </c>
      <c r="K36" s="38">
        <f t="shared" si="7"/>
        <v>-22.474513438368859</v>
      </c>
      <c r="L36" s="39">
        <f t="shared" si="8"/>
        <v>2.3169601482854492</v>
      </c>
      <c r="M36" s="39">
        <f t="shared" si="9"/>
        <v>24.791473586654309</v>
      </c>
      <c r="N36" s="51">
        <f t="shared" si="64"/>
        <v>-30</v>
      </c>
      <c r="O36" s="51">
        <f t="shared" si="65"/>
        <v>62</v>
      </c>
      <c r="P36" s="51">
        <f t="shared" si="66"/>
        <v>100</v>
      </c>
      <c r="Q36" s="51">
        <v>30</v>
      </c>
      <c r="R36" s="51">
        <v>56</v>
      </c>
      <c r="S36" s="51">
        <v>44</v>
      </c>
      <c r="T36" s="51">
        <f t="shared" si="67"/>
        <v>130</v>
      </c>
      <c r="U36" s="51">
        <v>-32</v>
      </c>
      <c r="V36" s="51">
        <v>53</v>
      </c>
      <c r="W36" s="51">
        <v>77</v>
      </c>
      <c r="X36" s="38">
        <f t="shared" si="13"/>
        <v>-6.9508804448563479</v>
      </c>
      <c r="Z36" s="8">
        <v>4316</v>
      </c>
    </row>
    <row r="37" spans="1:26" ht="18.75" customHeight="1" x14ac:dyDescent="0.15">
      <c r="A37" s="3" t="s">
        <v>1</v>
      </c>
      <c r="B37" s="55">
        <f t="shared" si="61"/>
        <v>-99</v>
      </c>
      <c r="C37" s="55">
        <v>-6</v>
      </c>
      <c r="D37" s="56">
        <f t="shared" si="5"/>
        <v>6.4516129032258007E-2</v>
      </c>
      <c r="E37" s="55">
        <f t="shared" si="62"/>
        <v>-69</v>
      </c>
      <c r="F37" s="55">
        <f t="shared" si="63"/>
        <v>9</v>
      </c>
      <c r="G37" s="55">
        <v>12</v>
      </c>
      <c r="H37" s="55">
        <v>2</v>
      </c>
      <c r="I37" s="55">
        <v>81</v>
      </c>
      <c r="J37" s="55">
        <v>-7</v>
      </c>
      <c r="K37" s="47">
        <f t="shared" si="7"/>
        <v>-23.046092184368735</v>
      </c>
      <c r="L37" s="48">
        <f t="shared" si="8"/>
        <v>4.0080160320641278</v>
      </c>
      <c r="M37" s="48">
        <f t="shared" si="9"/>
        <v>27.054108216432866</v>
      </c>
      <c r="N37" s="55">
        <f t="shared" si="64"/>
        <v>-30</v>
      </c>
      <c r="O37" s="55">
        <f t="shared" si="65"/>
        <v>-15</v>
      </c>
      <c r="P37" s="53">
        <f t="shared" si="66"/>
        <v>82</v>
      </c>
      <c r="Q37" s="55">
        <v>-11</v>
      </c>
      <c r="R37" s="55">
        <v>35</v>
      </c>
      <c r="S37" s="55">
        <v>47</v>
      </c>
      <c r="T37" s="53">
        <f t="shared" si="67"/>
        <v>112</v>
      </c>
      <c r="U37" s="55">
        <v>4</v>
      </c>
      <c r="V37" s="55">
        <v>45</v>
      </c>
      <c r="W37" s="55">
        <v>67</v>
      </c>
      <c r="X37" s="47">
        <f t="shared" si="13"/>
        <v>-10.020040080160321</v>
      </c>
      <c r="Z37" s="8">
        <v>2994</v>
      </c>
    </row>
    <row r="38" spans="1:26" ht="18.75" customHeight="1" x14ac:dyDescent="0.15">
      <c r="A38" s="1" t="s">
        <v>0</v>
      </c>
      <c r="B38" s="57">
        <f t="shared" si="61"/>
        <v>-84</v>
      </c>
      <c r="C38" s="57">
        <v>-6</v>
      </c>
      <c r="D38" s="58">
        <f t="shared" si="5"/>
        <v>7.6923076923076872E-2</v>
      </c>
      <c r="E38" s="57">
        <f t="shared" si="62"/>
        <v>-40</v>
      </c>
      <c r="F38" s="57">
        <f t="shared" si="63"/>
        <v>6</v>
      </c>
      <c r="G38" s="57">
        <v>12</v>
      </c>
      <c r="H38" s="57">
        <v>-4</v>
      </c>
      <c r="I38" s="57">
        <v>52</v>
      </c>
      <c r="J38" s="57">
        <v>-10</v>
      </c>
      <c r="K38" s="42">
        <f t="shared" si="7"/>
        <v>-14.336917562724015</v>
      </c>
      <c r="L38" s="43">
        <f t="shared" si="8"/>
        <v>4.301075268817204</v>
      </c>
      <c r="M38" s="43">
        <f t="shared" si="9"/>
        <v>18.637992831541219</v>
      </c>
      <c r="N38" s="59">
        <f t="shared" si="64"/>
        <v>-44</v>
      </c>
      <c r="O38" s="57">
        <f t="shared" si="65"/>
        <v>-12</v>
      </c>
      <c r="P38" s="57">
        <f t="shared" si="66"/>
        <v>67</v>
      </c>
      <c r="Q38" s="57">
        <v>3</v>
      </c>
      <c r="R38" s="57">
        <v>37</v>
      </c>
      <c r="S38" s="57">
        <v>30</v>
      </c>
      <c r="T38" s="57">
        <f t="shared" si="67"/>
        <v>111</v>
      </c>
      <c r="U38" s="57">
        <v>15</v>
      </c>
      <c r="V38" s="57">
        <v>44</v>
      </c>
      <c r="W38" s="57">
        <v>67</v>
      </c>
      <c r="X38" s="44">
        <f t="shared" si="13"/>
        <v>-15.770609318996417</v>
      </c>
      <c r="Z38" s="8">
        <v>2790</v>
      </c>
    </row>
    <row r="39" spans="1:26" x14ac:dyDescent="0.15">
      <c r="A39" s="23" t="s">
        <v>49</v>
      </c>
      <c r="Z39" s="8"/>
    </row>
  </sheetData>
  <mergeCells count="19">
    <mergeCell ref="J6:J8"/>
    <mergeCell ref="Q7:Q8"/>
    <mergeCell ref="K7:K8"/>
    <mergeCell ref="X7:X8"/>
    <mergeCell ref="A5:A8"/>
    <mergeCell ref="C6:C8"/>
    <mergeCell ref="P6:S6"/>
    <mergeCell ref="V7:V8"/>
    <mergeCell ref="F6:F8"/>
    <mergeCell ref="R7:R8"/>
    <mergeCell ref="N5:X5"/>
    <mergeCell ref="D6:D8"/>
    <mergeCell ref="U7:U8"/>
    <mergeCell ref="T6:W6"/>
    <mergeCell ref="O6:O8"/>
    <mergeCell ref="B5:D5"/>
    <mergeCell ref="K6:M6"/>
    <mergeCell ref="E5:M5"/>
    <mergeCell ref="H6:H8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2" manualBreakCount="2">
    <brk id="31" max="16383" man="1"/>
    <brk id="39" max="17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view="pageBreakPreview" zoomScale="80" zoomScaleNormal="100" zoomScaleSheetLayoutView="80" workbookViewId="0">
      <selection activeCell="AB13" sqref="AB13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6" x14ac:dyDescent="0.15">
      <c r="A2" t="s">
        <v>55</v>
      </c>
      <c r="C2" s="16"/>
      <c r="D2" s="16"/>
    </row>
    <row r="3" spans="1:26" x14ac:dyDescent="0.15">
      <c r="C3" s="16"/>
      <c r="D3" s="16"/>
    </row>
    <row r="4" spans="1:26" x14ac:dyDescent="0.15">
      <c r="A4" t="s">
        <v>51</v>
      </c>
      <c r="C4" s="16"/>
      <c r="D4" s="16"/>
    </row>
    <row r="5" spans="1:26" ht="13.5" customHeight="1" x14ac:dyDescent="0.15">
      <c r="A5" s="67" t="s">
        <v>37</v>
      </c>
      <c r="B5" s="77" t="s">
        <v>40</v>
      </c>
      <c r="C5" s="78"/>
      <c r="D5" s="78"/>
      <c r="E5" s="73" t="s">
        <v>39</v>
      </c>
      <c r="F5" s="74"/>
      <c r="G5" s="74"/>
      <c r="H5" s="74"/>
      <c r="I5" s="74"/>
      <c r="J5" s="74"/>
      <c r="K5" s="74"/>
      <c r="L5" s="74"/>
      <c r="M5" s="75"/>
      <c r="N5" s="77" t="s">
        <v>38</v>
      </c>
      <c r="O5" s="78"/>
      <c r="P5" s="78"/>
      <c r="Q5" s="78"/>
      <c r="R5" s="78"/>
      <c r="S5" s="78"/>
      <c r="T5" s="78"/>
      <c r="U5" s="78"/>
      <c r="V5" s="78"/>
      <c r="W5" s="78"/>
      <c r="X5" s="79"/>
    </row>
    <row r="6" spans="1:26" ht="13.5" customHeight="1" x14ac:dyDescent="0.15">
      <c r="A6" s="68"/>
      <c r="B6" s="27"/>
      <c r="C6" s="70" t="s">
        <v>52</v>
      </c>
      <c r="D6" s="70" t="s">
        <v>53</v>
      </c>
      <c r="E6" s="27"/>
      <c r="F6" s="65" t="s">
        <v>54</v>
      </c>
      <c r="G6" s="27"/>
      <c r="H6" s="65" t="s">
        <v>54</v>
      </c>
      <c r="I6" s="27"/>
      <c r="J6" s="65" t="s">
        <v>54</v>
      </c>
      <c r="K6" s="77" t="s">
        <v>46</v>
      </c>
      <c r="L6" s="78"/>
      <c r="M6" s="79"/>
      <c r="N6" s="29"/>
      <c r="O6" s="65" t="s">
        <v>54</v>
      </c>
      <c r="P6" s="73" t="s">
        <v>36</v>
      </c>
      <c r="Q6" s="74"/>
      <c r="R6" s="74"/>
      <c r="S6" s="75"/>
      <c r="T6" s="73" t="s">
        <v>35</v>
      </c>
      <c r="U6" s="74"/>
      <c r="V6" s="74"/>
      <c r="W6" s="75"/>
      <c r="X6" s="24" t="s">
        <v>46</v>
      </c>
    </row>
    <row r="7" spans="1:26" ht="13.5" customHeight="1" x14ac:dyDescent="0.15">
      <c r="A7" s="68"/>
      <c r="B7" s="30" t="s">
        <v>41</v>
      </c>
      <c r="C7" s="71"/>
      <c r="D7" s="71"/>
      <c r="E7" s="11" t="s">
        <v>32</v>
      </c>
      <c r="F7" s="76"/>
      <c r="G7" s="30" t="s">
        <v>34</v>
      </c>
      <c r="H7" s="76"/>
      <c r="I7" s="30" t="s">
        <v>33</v>
      </c>
      <c r="J7" s="76"/>
      <c r="K7" s="65" t="s">
        <v>43</v>
      </c>
      <c r="L7" s="29" t="s">
        <v>44</v>
      </c>
      <c r="M7" s="29" t="s">
        <v>45</v>
      </c>
      <c r="N7" s="30" t="s">
        <v>32</v>
      </c>
      <c r="O7" s="76"/>
      <c r="P7" s="29" t="s">
        <v>32</v>
      </c>
      <c r="Q7" s="65" t="s">
        <v>54</v>
      </c>
      <c r="R7" s="65" t="s">
        <v>31</v>
      </c>
      <c r="S7" s="25" t="s">
        <v>30</v>
      </c>
      <c r="T7" s="30" t="s">
        <v>32</v>
      </c>
      <c r="U7" s="65" t="s">
        <v>54</v>
      </c>
      <c r="V7" s="76" t="s">
        <v>31</v>
      </c>
      <c r="W7" s="28" t="s">
        <v>47</v>
      </c>
      <c r="X7" s="65" t="s">
        <v>48</v>
      </c>
    </row>
    <row r="8" spans="1:26" ht="30.75" customHeight="1" x14ac:dyDescent="0.15">
      <c r="A8" s="69"/>
      <c r="B8" s="31"/>
      <c r="C8" s="72"/>
      <c r="D8" s="72"/>
      <c r="E8" s="11"/>
      <c r="F8" s="66"/>
      <c r="G8" s="31"/>
      <c r="H8" s="66"/>
      <c r="I8" s="31"/>
      <c r="J8" s="66"/>
      <c r="K8" s="66"/>
      <c r="L8" s="31"/>
      <c r="M8" s="31"/>
      <c r="N8" s="31"/>
      <c r="O8" s="66"/>
      <c r="P8" s="31"/>
      <c r="Q8" s="66"/>
      <c r="R8" s="66"/>
      <c r="S8" s="26"/>
      <c r="T8" s="31"/>
      <c r="U8" s="66"/>
      <c r="V8" s="66"/>
      <c r="W8" s="26"/>
      <c r="X8" s="66"/>
      <c r="Z8" s="8" t="s">
        <v>56</v>
      </c>
    </row>
    <row r="9" spans="1:26" ht="18.75" customHeight="1" x14ac:dyDescent="0.15">
      <c r="A9" s="8" t="s">
        <v>29</v>
      </c>
      <c r="B9" s="32">
        <f>B10+B11</f>
        <v>-2161</v>
      </c>
      <c r="C9" s="32">
        <f>C10+C11</f>
        <v>-366</v>
      </c>
      <c r="D9" s="33">
        <f>IF(B9-C9=0,"-",(1-(B9/(B9-C9)))*-1)</f>
        <v>0.20389972144846791</v>
      </c>
      <c r="E9" s="32">
        <f t="shared" ref="E9:J9" si="0">E10+E11</f>
        <v>-1376</v>
      </c>
      <c r="F9" s="32">
        <f t="shared" si="0"/>
        <v>82</v>
      </c>
      <c r="G9" s="32">
        <f t="shared" si="0"/>
        <v>2208</v>
      </c>
      <c r="H9" s="32">
        <f t="shared" si="0"/>
        <v>-30</v>
      </c>
      <c r="I9" s="32">
        <f t="shared" si="0"/>
        <v>3584</v>
      </c>
      <c r="J9" s="32">
        <f t="shared" si="0"/>
        <v>-112</v>
      </c>
      <c r="K9" s="34">
        <f>E9/Z9*1000</f>
        <v>-5.1365324672900687</v>
      </c>
      <c r="L9" s="35">
        <f>G9/Z9*1000</f>
        <v>8.2423427963491793</v>
      </c>
      <c r="M9" s="35">
        <f>I9/Z9*1000</f>
        <v>13.378875263639248</v>
      </c>
      <c r="N9" s="32">
        <f>N10+N11</f>
        <v>-785</v>
      </c>
      <c r="O9" s="32">
        <f t="shared" ref="O9:W9" si="1">O10+O11</f>
        <v>-448</v>
      </c>
      <c r="P9" s="32">
        <f t="shared" si="1"/>
        <v>8527</v>
      </c>
      <c r="Q9" s="32">
        <f t="shared" si="1"/>
        <v>-252</v>
      </c>
      <c r="R9" s="32">
        <f t="shared" si="1"/>
        <v>5410</v>
      </c>
      <c r="S9" s="32">
        <f t="shared" si="1"/>
        <v>3117</v>
      </c>
      <c r="T9" s="32">
        <f t="shared" si="1"/>
        <v>9312</v>
      </c>
      <c r="U9" s="32">
        <f t="shared" si="1"/>
        <v>196</v>
      </c>
      <c r="V9" s="32">
        <f t="shared" si="1"/>
        <v>6195</v>
      </c>
      <c r="W9" s="32">
        <f t="shared" si="1"/>
        <v>3117</v>
      </c>
      <c r="X9" s="34">
        <f>N9/Z9*1000</f>
        <v>-2.9303619090281279</v>
      </c>
      <c r="Z9" s="32">
        <f t="shared" ref="Z9" si="2">Z10+Z11</f>
        <v>267885</v>
      </c>
    </row>
    <row r="10" spans="1:26" ht="18.75" customHeight="1" x14ac:dyDescent="0.15">
      <c r="A10" s="6" t="s">
        <v>28</v>
      </c>
      <c r="B10" s="36">
        <f>B20+B21+B22+B23</f>
        <v>-1228</v>
      </c>
      <c r="C10" s="36">
        <f>C20+C21+C22+C23</f>
        <v>-240</v>
      </c>
      <c r="D10" s="37">
        <f t="shared" ref="D10:D38" si="3">IF(B10-C10=0,"-",(1-(B10/(B10-C10)))*-1)</f>
        <v>0.24291497975708509</v>
      </c>
      <c r="E10" s="36">
        <f t="shared" ref="E10:J10" si="4">E20+E21+E22+E23</f>
        <v>-696</v>
      </c>
      <c r="F10" s="36">
        <f t="shared" si="4"/>
        <v>85</v>
      </c>
      <c r="G10" s="36">
        <f t="shared" si="4"/>
        <v>1775</v>
      </c>
      <c r="H10" s="36">
        <f t="shared" si="4"/>
        <v>22</v>
      </c>
      <c r="I10" s="36">
        <f t="shared" si="4"/>
        <v>2471</v>
      </c>
      <c r="J10" s="36">
        <f t="shared" si="4"/>
        <v>-63</v>
      </c>
      <c r="K10" s="38">
        <f t="shared" ref="K10:K38" si="5">E10/Z10*1000</f>
        <v>-3.4641515068561333</v>
      </c>
      <c r="L10" s="39">
        <f t="shared" ref="L10:L38" si="6">G10/Z10*1000</f>
        <v>8.8345817883184434</v>
      </c>
      <c r="M10" s="39">
        <f t="shared" ref="M10:M38" si="7">I10/Z10*1000</f>
        <v>12.298733295174577</v>
      </c>
      <c r="N10" s="36">
        <f t="shared" ref="N10:W10" si="8">N20+N21+N22+N23</f>
        <v>-532</v>
      </c>
      <c r="O10" s="36">
        <f t="shared" si="8"/>
        <v>-325</v>
      </c>
      <c r="P10" s="36">
        <f t="shared" si="8"/>
        <v>6700</v>
      </c>
      <c r="Q10" s="36">
        <f t="shared" si="8"/>
        <v>-188</v>
      </c>
      <c r="R10" s="36">
        <f t="shared" si="8"/>
        <v>4613</v>
      </c>
      <c r="S10" s="36">
        <f t="shared" si="8"/>
        <v>2087</v>
      </c>
      <c r="T10" s="36">
        <f t="shared" si="8"/>
        <v>7232</v>
      </c>
      <c r="U10" s="36">
        <f t="shared" si="8"/>
        <v>137</v>
      </c>
      <c r="V10" s="36">
        <f t="shared" si="8"/>
        <v>5242</v>
      </c>
      <c r="W10" s="36">
        <f t="shared" si="8"/>
        <v>1990</v>
      </c>
      <c r="X10" s="38">
        <f t="shared" ref="X10:X38" si="9">N10/Z10*1000</f>
        <v>-2.6478859219072741</v>
      </c>
      <c r="Z10" s="32">
        <f t="shared" ref="Z10" si="10">Z20+Z21+Z22+Z23</f>
        <v>200915</v>
      </c>
    </row>
    <row r="11" spans="1:26" ht="18.75" customHeight="1" x14ac:dyDescent="0.15">
      <c r="A11" s="2" t="s">
        <v>27</v>
      </c>
      <c r="B11" s="40">
        <f>B12+B13+B14+B15+B16</f>
        <v>-933</v>
      </c>
      <c r="C11" s="40">
        <f>C12+C13+C14+C15+C16</f>
        <v>-126</v>
      </c>
      <c r="D11" s="41">
        <f t="shared" si="3"/>
        <v>0.15613382899628259</v>
      </c>
      <c r="E11" s="40">
        <f t="shared" ref="E11:J11" si="11">E12+E13+E14+E15+E16</f>
        <v>-680</v>
      </c>
      <c r="F11" s="40">
        <f t="shared" si="11"/>
        <v>-3</v>
      </c>
      <c r="G11" s="40">
        <f t="shared" si="11"/>
        <v>433</v>
      </c>
      <c r="H11" s="40">
        <f t="shared" si="11"/>
        <v>-52</v>
      </c>
      <c r="I11" s="40">
        <f t="shared" si="11"/>
        <v>1113</v>
      </c>
      <c r="J11" s="40">
        <f t="shared" si="11"/>
        <v>-49</v>
      </c>
      <c r="K11" s="42">
        <f t="shared" si="5"/>
        <v>-10.153800209048828</v>
      </c>
      <c r="L11" s="43">
        <f t="shared" si="6"/>
        <v>6.4655816037031508</v>
      </c>
      <c r="M11" s="43">
        <f t="shared" si="7"/>
        <v>16.619381812751978</v>
      </c>
      <c r="N11" s="40">
        <f t="shared" ref="N11:W11" si="12">N12+N13+N14+N15+N16</f>
        <v>-253</v>
      </c>
      <c r="O11" s="40">
        <f t="shared" si="12"/>
        <v>-123</v>
      </c>
      <c r="P11" s="40">
        <f t="shared" si="12"/>
        <v>1827</v>
      </c>
      <c r="Q11" s="40">
        <f t="shared" si="12"/>
        <v>-64</v>
      </c>
      <c r="R11" s="40">
        <f t="shared" si="12"/>
        <v>797</v>
      </c>
      <c r="S11" s="40">
        <f t="shared" si="12"/>
        <v>1030</v>
      </c>
      <c r="T11" s="40">
        <f t="shared" si="12"/>
        <v>2080</v>
      </c>
      <c r="U11" s="40">
        <f t="shared" si="12"/>
        <v>59</v>
      </c>
      <c r="V11" s="40">
        <f t="shared" si="12"/>
        <v>953</v>
      </c>
      <c r="W11" s="40">
        <f t="shared" si="12"/>
        <v>1127</v>
      </c>
      <c r="X11" s="44">
        <f t="shared" si="9"/>
        <v>-3.7778109601314021</v>
      </c>
      <c r="Z11" s="32">
        <f t="shared" ref="Z11" si="13">Z12+Z13+Z14+Z15+Z16</f>
        <v>66970</v>
      </c>
    </row>
    <row r="12" spans="1:26" ht="18.75" customHeight="1" x14ac:dyDescent="0.15">
      <c r="A12" s="6" t="s">
        <v>26</v>
      </c>
      <c r="B12" s="36">
        <f>B24</f>
        <v>-47</v>
      </c>
      <c r="C12" s="36">
        <f>C24</f>
        <v>-25</v>
      </c>
      <c r="D12" s="37">
        <f t="shared" si="3"/>
        <v>1.1363636363636362</v>
      </c>
      <c r="E12" s="36">
        <f t="shared" ref="E12:J12" si="14">E24</f>
        <v>-44</v>
      </c>
      <c r="F12" s="36">
        <f t="shared" si="14"/>
        <v>8</v>
      </c>
      <c r="G12" s="36">
        <f t="shared" si="14"/>
        <v>35</v>
      </c>
      <c r="H12" s="36">
        <f t="shared" si="14"/>
        <v>3</v>
      </c>
      <c r="I12" s="36">
        <f t="shared" si="14"/>
        <v>79</v>
      </c>
      <c r="J12" s="36">
        <f t="shared" si="14"/>
        <v>-5</v>
      </c>
      <c r="K12" s="38">
        <f t="shared" si="5"/>
        <v>-8.3270249810749437</v>
      </c>
      <c r="L12" s="39">
        <f t="shared" si="6"/>
        <v>6.623769871309614</v>
      </c>
      <c r="M12" s="39">
        <f t="shared" si="7"/>
        <v>14.950794852384558</v>
      </c>
      <c r="N12" s="36">
        <f t="shared" ref="N12:W12" si="15">N24</f>
        <v>-3</v>
      </c>
      <c r="O12" s="36">
        <f t="shared" si="15"/>
        <v>-33</v>
      </c>
      <c r="P12" s="36">
        <f t="shared" si="15"/>
        <v>157</v>
      </c>
      <c r="Q12" s="36">
        <f t="shared" si="15"/>
        <v>-31</v>
      </c>
      <c r="R12" s="36">
        <f t="shared" si="15"/>
        <v>78</v>
      </c>
      <c r="S12" s="36">
        <f t="shared" si="15"/>
        <v>79</v>
      </c>
      <c r="T12" s="36">
        <f t="shared" si="15"/>
        <v>160</v>
      </c>
      <c r="U12" s="36">
        <f t="shared" si="15"/>
        <v>2</v>
      </c>
      <c r="V12" s="36">
        <f t="shared" si="15"/>
        <v>70</v>
      </c>
      <c r="W12" s="36">
        <f t="shared" si="15"/>
        <v>90</v>
      </c>
      <c r="X12" s="38">
        <f t="shared" si="9"/>
        <v>-0.56775170325510982</v>
      </c>
      <c r="Z12" s="32">
        <f t="shared" ref="Z12" si="16">Z24</f>
        <v>5284</v>
      </c>
    </row>
    <row r="13" spans="1:26" ht="18.75" customHeight="1" x14ac:dyDescent="0.15">
      <c r="A13" s="4" t="s">
        <v>25</v>
      </c>
      <c r="B13" s="45">
        <f>B25+B26+B27</f>
        <v>-246</v>
      </c>
      <c r="C13" s="45">
        <f>C25+C26+C27</f>
        <v>-8</v>
      </c>
      <c r="D13" s="46">
        <f t="shared" si="3"/>
        <v>3.3613445378151363E-2</v>
      </c>
      <c r="E13" s="45">
        <f t="shared" ref="E13:J13" si="17">E25+E26+E27</f>
        <v>-170</v>
      </c>
      <c r="F13" s="45">
        <f t="shared" si="17"/>
        <v>-13</v>
      </c>
      <c r="G13" s="45">
        <f t="shared" si="17"/>
        <v>67</v>
      </c>
      <c r="H13" s="45">
        <f t="shared" si="17"/>
        <v>-3</v>
      </c>
      <c r="I13" s="45">
        <f t="shared" si="17"/>
        <v>237</v>
      </c>
      <c r="J13" s="45">
        <f t="shared" si="17"/>
        <v>10</v>
      </c>
      <c r="K13" s="47">
        <f t="shared" si="5"/>
        <v>-13.808788887986353</v>
      </c>
      <c r="L13" s="48">
        <f t="shared" si="6"/>
        <v>5.4422873852652103</v>
      </c>
      <c r="M13" s="48">
        <f t="shared" si="7"/>
        <v>19.251076273251563</v>
      </c>
      <c r="N13" s="45">
        <f t="shared" ref="N13:W13" si="18">N25+N26+N27</f>
        <v>-76</v>
      </c>
      <c r="O13" s="45">
        <f t="shared" si="18"/>
        <v>5</v>
      </c>
      <c r="P13" s="45">
        <f t="shared" si="18"/>
        <v>301</v>
      </c>
      <c r="Q13" s="45">
        <f t="shared" si="18"/>
        <v>-11</v>
      </c>
      <c r="R13" s="45">
        <f t="shared" si="18"/>
        <v>147</v>
      </c>
      <c r="S13" s="45">
        <f t="shared" si="18"/>
        <v>154</v>
      </c>
      <c r="T13" s="45">
        <f t="shared" si="18"/>
        <v>377</v>
      </c>
      <c r="U13" s="45">
        <f t="shared" si="18"/>
        <v>-16</v>
      </c>
      <c r="V13" s="45">
        <f t="shared" si="18"/>
        <v>186</v>
      </c>
      <c r="W13" s="45">
        <f t="shared" si="18"/>
        <v>191</v>
      </c>
      <c r="X13" s="47">
        <f t="shared" si="9"/>
        <v>-6.1733409146291942</v>
      </c>
      <c r="Z13" s="32">
        <f t="shared" ref="Z13" si="19">Z25+Z26+Z27</f>
        <v>12311</v>
      </c>
    </row>
    <row r="14" spans="1:26" ht="18.75" customHeight="1" x14ac:dyDescent="0.15">
      <c r="A14" s="4" t="s">
        <v>24</v>
      </c>
      <c r="B14" s="45">
        <f>B28+B29+B30+B31</f>
        <v>-304</v>
      </c>
      <c r="C14" s="45">
        <f>C28+C29+C30+C31</f>
        <v>-92</v>
      </c>
      <c r="D14" s="46">
        <f t="shared" si="3"/>
        <v>0.4339622641509433</v>
      </c>
      <c r="E14" s="45">
        <f t="shared" ref="E14:J14" si="20">E28+E29+E30+E31</f>
        <v>-204</v>
      </c>
      <c r="F14" s="45">
        <f t="shared" si="20"/>
        <v>-5</v>
      </c>
      <c r="G14" s="45">
        <f t="shared" si="20"/>
        <v>191</v>
      </c>
      <c r="H14" s="45">
        <f t="shared" si="20"/>
        <v>-26</v>
      </c>
      <c r="I14" s="45">
        <f t="shared" si="20"/>
        <v>395</v>
      </c>
      <c r="J14" s="45">
        <f t="shared" si="20"/>
        <v>-21</v>
      </c>
      <c r="K14" s="47">
        <f t="shared" si="5"/>
        <v>-8.0295993072502565</v>
      </c>
      <c r="L14" s="48">
        <f t="shared" si="6"/>
        <v>7.5179091553176409</v>
      </c>
      <c r="M14" s="48">
        <f t="shared" si="7"/>
        <v>15.547508462567897</v>
      </c>
      <c r="N14" s="45">
        <f t="shared" ref="N14:W14" si="21">N28+N29+N30+N31</f>
        <v>-100</v>
      </c>
      <c r="O14" s="45">
        <f t="shared" si="21"/>
        <v>-87</v>
      </c>
      <c r="P14" s="45">
        <f t="shared" si="21"/>
        <v>636</v>
      </c>
      <c r="Q14" s="45">
        <f t="shared" si="21"/>
        <v>-81</v>
      </c>
      <c r="R14" s="45">
        <f t="shared" si="21"/>
        <v>249</v>
      </c>
      <c r="S14" s="45">
        <f t="shared" si="21"/>
        <v>387</v>
      </c>
      <c r="T14" s="45">
        <f t="shared" si="21"/>
        <v>736</v>
      </c>
      <c r="U14" s="45">
        <f t="shared" si="21"/>
        <v>6</v>
      </c>
      <c r="V14" s="45">
        <f t="shared" si="21"/>
        <v>349</v>
      </c>
      <c r="W14" s="45">
        <f t="shared" si="21"/>
        <v>387</v>
      </c>
      <c r="X14" s="47">
        <f t="shared" si="9"/>
        <v>-3.9360780917893408</v>
      </c>
      <c r="Z14" s="32">
        <f t="shared" ref="Z14" si="22">Z28+Z29+Z30+Z31</f>
        <v>25406</v>
      </c>
    </row>
    <row r="15" spans="1:26" ht="18.75" customHeight="1" x14ac:dyDescent="0.15">
      <c r="A15" s="4" t="s">
        <v>23</v>
      </c>
      <c r="B15" s="45">
        <f>B32+B33+B34+B35</f>
        <v>-211</v>
      </c>
      <c r="C15" s="45">
        <f>C32+C33+C34+C35</f>
        <v>-4</v>
      </c>
      <c r="D15" s="46">
        <f t="shared" si="3"/>
        <v>1.9323671497584627E-2</v>
      </c>
      <c r="E15" s="45">
        <f t="shared" ref="E15:J15" si="23">E32+E33+E34+E35</f>
        <v>-163</v>
      </c>
      <c r="F15" s="45">
        <f t="shared" si="23"/>
        <v>25</v>
      </c>
      <c r="G15" s="45">
        <f t="shared" si="23"/>
        <v>123</v>
      </c>
      <c r="H15" s="45">
        <f t="shared" si="23"/>
        <v>-18</v>
      </c>
      <c r="I15" s="45">
        <f t="shared" si="23"/>
        <v>286</v>
      </c>
      <c r="J15" s="45">
        <f t="shared" si="23"/>
        <v>-43</v>
      </c>
      <c r="K15" s="47">
        <f t="shared" si="5"/>
        <v>-8.4587441619097028</v>
      </c>
      <c r="L15" s="48">
        <f t="shared" si="6"/>
        <v>6.3829787234042552</v>
      </c>
      <c r="M15" s="48">
        <f t="shared" si="7"/>
        <v>14.84172288531396</v>
      </c>
      <c r="N15" s="49">
        <f t="shared" ref="N15:W15" si="24">N32+N33+N34+N35</f>
        <v>-48</v>
      </c>
      <c r="O15" s="45">
        <f t="shared" si="24"/>
        <v>-29</v>
      </c>
      <c r="P15" s="45">
        <f t="shared" si="24"/>
        <v>604</v>
      </c>
      <c r="Q15" s="45">
        <f t="shared" si="24"/>
        <v>66</v>
      </c>
      <c r="R15" s="45">
        <f t="shared" si="24"/>
        <v>265</v>
      </c>
      <c r="S15" s="45">
        <f t="shared" si="24"/>
        <v>339</v>
      </c>
      <c r="T15" s="45">
        <f t="shared" si="24"/>
        <v>652</v>
      </c>
      <c r="U15" s="45">
        <f t="shared" si="24"/>
        <v>95</v>
      </c>
      <c r="V15" s="45">
        <f t="shared" si="24"/>
        <v>286</v>
      </c>
      <c r="W15" s="45">
        <f t="shared" si="24"/>
        <v>366</v>
      </c>
      <c r="X15" s="47">
        <f t="shared" si="9"/>
        <v>-2.490918526206539</v>
      </c>
      <c r="Z15" s="32">
        <f t="shared" ref="Z15" si="25">Z32+Z33+Z34+Z35</f>
        <v>19270</v>
      </c>
    </row>
    <row r="16" spans="1:26" ht="18.75" customHeight="1" x14ac:dyDescent="0.15">
      <c r="A16" s="2" t="s">
        <v>22</v>
      </c>
      <c r="B16" s="40">
        <f>B36+B37+B38</f>
        <v>-125</v>
      </c>
      <c r="C16" s="40">
        <f>C36+C37+C38</f>
        <v>3</v>
      </c>
      <c r="D16" s="41">
        <f t="shared" si="3"/>
        <v>-2.34375E-2</v>
      </c>
      <c r="E16" s="40">
        <f t="shared" ref="E16:J16" si="26">E36+E37+E38</f>
        <v>-99</v>
      </c>
      <c r="F16" s="40">
        <f t="shared" si="26"/>
        <v>-18</v>
      </c>
      <c r="G16" s="40">
        <f t="shared" si="26"/>
        <v>17</v>
      </c>
      <c r="H16" s="40">
        <f t="shared" si="26"/>
        <v>-8</v>
      </c>
      <c r="I16" s="40">
        <f t="shared" si="26"/>
        <v>116</v>
      </c>
      <c r="J16" s="40">
        <f t="shared" si="26"/>
        <v>10</v>
      </c>
      <c r="K16" s="42">
        <f t="shared" si="5"/>
        <v>-21.068312406895082</v>
      </c>
      <c r="L16" s="43">
        <f t="shared" si="6"/>
        <v>3.6177910193658227</v>
      </c>
      <c r="M16" s="43">
        <f t="shared" si="7"/>
        <v>24.686103426260907</v>
      </c>
      <c r="N16" s="40">
        <f t="shared" ref="N16:W16" si="27">N36+N37+N38</f>
        <v>-26</v>
      </c>
      <c r="O16" s="40">
        <f t="shared" si="27"/>
        <v>21</v>
      </c>
      <c r="P16" s="40">
        <f t="shared" si="27"/>
        <v>129</v>
      </c>
      <c r="Q16" s="40">
        <f t="shared" si="27"/>
        <v>-7</v>
      </c>
      <c r="R16" s="40">
        <f t="shared" si="27"/>
        <v>58</v>
      </c>
      <c r="S16" s="40">
        <f t="shared" si="27"/>
        <v>71</v>
      </c>
      <c r="T16" s="40">
        <f t="shared" si="27"/>
        <v>155</v>
      </c>
      <c r="U16" s="40">
        <f t="shared" si="27"/>
        <v>-28</v>
      </c>
      <c r="V16" s="40">
        <f t="shared" si="27"/>
        <v>62</v>
      </c>
      <c r="W16" s="40">
        <f t="shared" si="27"/>
        <v>93</v>
      </c>
      <c r="X16" s="44">
        <f t="shared" si="9"/>
        <v>-5.5330921472653758</v>
      </c>
      <c r="Z16" s="32">
        <f t="shared" ref="Z16" si="28">Z36+Z37+Z38</f>
        <v>4699</v>
      </c>
    </row>
    <row r="17" spans="1:26" ht="18.75" customHeight="1" x14ac:dyDescent="0.15">
      <c r="A17" s="6" t="s">
        <v>21</v>
      </c>
      <c r="B17" s="36">
        <f>B12+B13+B20</f>
        <v>-1002</v>
      </c>
      <c r="C17" s="36">
        <f>C12+C13+C20</f>
        <v>-265</v>
      </c>
      <c r="D17" s="37">
        <f t="shared" si="3"/>
        <v>0.35956580732700139</v>
      </c>
      <c r="E17" s="36">
        <f t="shared" ref="E17:J17" si="29">E12+E13+E20</f>
        <v>-565</v>
      </c>
      <c r="F17" s="36">
        <f t="shared" si="29"/>
        <v>44</v>
      </c>
      <c r="G17" s="36">
        <f t="shared" si="29"/>
        <v>851</v>
      </c>
      <c r="H17" s="36">
        <f t="shared" si="29"/>
        <v>28</v>
      </c>
      <c r="I17" s="36">
        <f t="shared" si="29"/>
        <v>1416</v>
      </c>
      <c r="J17" s="36">
        <f t="shared" si="29"/>
        <v>-16</v>
      </c>
      <c r="K17" s="38">
        <f t="shared" si="5"/>
        <v>-5.1352432196611648</v>
      </c>
      <c r="L17" s="39">
        <f t="shared" si="6"/>
        <v>7.7346760706754889</v>
      </c>
      <c r="M17" s="39">
        <f t="shared" si="7"/>
        <v>12.869919290336654</v>
      </c>
      <c r="N17" s="36">
        <f t="shared" ref="N17:W17" si="30">N12+N13+N20</f>
        <v>-437</v>
      </c>
      <c r="O17" s="36">
        <f t="shared" si="30"/>
        <v>-309</v>
      </c>
      <c r="P17" s="36">
        <f t="shared" si="30"/>
        <v>3063</v>
      </c>
      <c r="Q17" s="36">
        <f t="shared" si="30"/>
        <v>-192</v>
      </c>
      <c r="R17" s="36">
        <f t="shared" si="30"/>
        <v>2153</v>
      </c>
      <c r="S17" s="36">
        <f t="shared" si="30"/>
        <v>910</v>
      </c>
      <c r="T17" s="36">
        <f t="shared" si="30"/>
        <v>3500</v>
      </c>
      <c r="U17" s="36">
        <f t="shared" si="30"/>
        <v>117</v>
      </c>
      <c r="V17" s="36">
        <f t="shared" si="30"/>
        <v>2526</v>
      </c>
      <c r="W17" s="36">
        <f t="shared" si="30"/>
        <v>974</v>
      </c>
      <c r="X17" s="38">
        <f t="shared" si="9"/>
        <v>-3.971860684941467</v>
      </c>
      <c r="Z17" s="32">
        <f t="shared" ref="Z17" si="31">Z12+Z13+Z20</f>
        <v>110024</v>
      </c>
    </row>
    <row r="18" spans="1:26" ht="18.75" customHeight="1" x14ac:dyDescent="0.15">
      <c r="A18" s="4" t="s">
        <v>20</v>
      </c>
      <c r="B18" s="45">
        <f>B14+B22</f>
        <v>-546</v>
      </c>
      <c r="C18" s="45">
        <f>C14+C22</f>
        <v>-54</v>
      </c>
      <c r="D18" s="46">
        <f t="shared" si="3"/>
        <v>0.10975609756097571</v>
      </c>
      <c r="E18" s="45">
        <f t="shared" ref="E18:J18" si="32">E14+E22</f>
        <v>-362</v>
      </c>
      <c r="F18" s="45">
        <f t="shared" si="32"/>
        <v>-18</v>
      </c>
      <c r="G18" s="45">
        <f t="shared" si="32"/>
        <v>373</v>
      </c>
      <c r="H18" s="45">
        <f t="shared" si="32"/>
        <v>-27</v>
      </c>
      <c r="I18" s="45">
        <f t="shared" si="32"/>
        <v>735</v>
      </c>
      <c r="J18" s="45">
        <f t="shared" si="32"/>
        <v>-9</v>
      </c>
      <c r="K18" s="47">
        <f t="shared" si="5"/>
        <v>-7.577501936240135</v>
      </c>
      <c r="L18" s="48">
        <f t="shared" si="6"/>
        <v>7.8077575199380398</v>
      </c>
      <c r="M18" s="48">
        <f t="shared" si="7"/>
        <v>15.385259456178176</v>
      </c>
      <c r="N18" s="45">
        <f t="shared" ref="N18:W18" si="33">N14+N22</f>
        <v>-184</v>
      </c>
      <c r="O18" s="45">
        <f t="shared" si="33"/>
        <v>-36</v>
      </c>
      <c r="P18" s="45">
        <f t="shared" si="33"/>
        <v>1323</v>
      </c>
      <c r="Q18" s="45">
        <f t="shared" si="33"/>
        <v>-61</v>
      </c>
      <c r="R18" s="45">
        <f t="shared" si="33"/>
        <v>609</v>
      </c>
      <c r="S18" s="45">
        <f t="shared" si="33"/>
        <v>714</v>
      </c>
      <c r="T18" s="45">
        <f t="shared" si="33"/>
        <v>1507</v>
      </c>
      <c r="U18" s="45">
        <f t="shared" si="33"/>
        <v>-25</v>
      </c>
      <c r="V18" s="45">
        <f t="shared" si="33"/>
        <v>746</v>
      </c>
      <c r="W18" s="45">
        <f t="shared" si="33"/>
        <v>761</v>
      </c>
      <c r="X18" s="47">
        <f t="shared" si="9"/>
        <v>-3.8515479454922232</v>
      </c>
      <c r="Z18" s="32">
        <f t="shared" ref="Z18" si="34">Z14+Z22</f>
        <v>47773</v>
      </c>
    </row>
    <row r="19" spans="1:26" ht="18.75" customHeight="1" x14ac:dyDescent="0.15">
      <c r="A19" s="2" t="s">
        <v>19</v>
      </c>
      <c r="B19" s="40">
        <f>B15+B16+B21+B23</f>
        <v>-613</v>
      </c>
      <c r="C19" s="40">
        <f>C15+C16+C21+C23</f>
        <v>-47</v>
      </c>
      <c r="D19" s="41">
        <f t="shared" si="3"/>
        <v>8.3038869257950454E-2</v>
      </c>
      <c r="E19" s="40">
        <f t="shared" ref="E19:J19" si="35">E15+E16+E21+E23</f>
        <v>-449</v>
      </c>
      <c r="F19" s="40">
        <f t="shared" si="35"/>
        <v>56</v>
      </c>
      <c r="G19" s="40">
        <f t="shared" si="35"/>
        <v>984</v>
      </c>
      <c r="H19" s="40">
        <f t="shared" si="35"/>
        <v>-31</v>
      </c>
      <c r="I19" s="40">
        <f t="shared" si="35"/>
        <v>1433</v>
      </c>
      <c r="J19" s="40">
        <f t="shared" si="35"/>
        <v>-87</v>
      </c>
      <c r="K19" s="42">
        <f t="shared" si="5"/>
        <v>-4.0785553375481429</v>
      </c>
      <c r="L19" s="43">
        <f t="shared" si="6"/>
        <v>8.9383039023326791</v>
      </c>
      <c r="M19" s="43">
        <f t="shared" si="7"/>
        <v>13.016859239880823</v>
      </c>
      <c r="N19" s="50">
        <f t="shared" ref="N19:O19" si="36">N15+N16+N21+N23</f>
        <v>-164</v>
      </c>
      <c r="O19" s="40">
        <f t="shared" si="36"/>
        <v>-103</v>
      </c>
      <c r="P19" s="50">
        <f>P15+P16+P21+P23</f>
        <v>4141</v>
      </c>
      <c r="Q19" s="40">
        <f t="shared" ref="Q19:S19" si="37">Q15+Q16+Q21+Q23</f>
        <v>1</v>
      </c>
      <c r="R19" s="40">
        <f t="shared" si="37"/>
        <v>2648</v>
      </c>
      <c r="S19" s="40">
        <f t="shared" si="37"/>
        <v>1493</v>
      </c>
      <c r="T19" s="50">
        <f>T15+T16+T21+T23</f>
        <v>4305</v>
      </c>
      <c r="U19" s="40">
        <f t="shared" ref="U19:W19" si="38">U15+U16+U21+U23</f>
        <v>104</v>
      </c>
      <c r="V19" s="40">
        <f t="shared" si="38"/>
        <v>2923</v>
      </c>
      <c r="W19" s="40">
        <f t="shared" si="38"/>
        <v>1382</v>
      </c>
      <c r="X19" s="44">
        <f t="shared" si="9"/>
        <v>-1.4897173170554465</v>
      </c>
      <c r="Z19" s="32">
        <f>Z15+Z16+Z21+Z23</f>
        <v>110088</v>
      </c>
    </row>
    <row r="20" spans="1:26" ht="18.75" customHeight="1" x14ac:dyDescent="0.15">
      <c r="A20" s="5" t="s">
        <v>18</v>
      </c>
      <c r="B20" s="51">
        <f>E20+N20</f>
        <v>-709</v>
      </c>
      <c r="C20" s="51">
        <v>-232</v>
      </c>
      <c r="D20" s="52">
        <f t="shared" si="3"/>
        <v>0.48637316561844868</v>
      </c>
      <c r="E20" s="51">
        <f>G20-I20</f>
        <v>-351</v>
      </c>
      <c r="F20" s="51">
        <f>H20-J20</f>
        <v>49</v>
      </c>
      <c r="G20" s="51">
        <v>749</v>
      </c>
      <c r="H20" s="51">
        <v>28</v>
      </c>
      <c r="I20" s="51">
        <v>1100</v>
      </c>
      <c r="J20" s="51">
        <v>-21</v>
      </c>
      <c r="K20" s="38">
        <f t="shared" si="5"/>
        <v>-3.7975094396780231</v>
      </c>
      <c r="L20" s="39">
        <f t="shared" si="6"/>
        <v>8.103517294355667</v>
      </c>
      <c r="M20" s="39">
        <f t="shared" si="7"/>
        <v>11.901026734033691</v>
      </c>
      <c r="N20" s="51">
        <f>P20-T20</f>
        <v>-358</v>
      </c>
      <c r="O20" s="53">
        <f>Q20-U20</f>
        <v>-281</v>
      </c>
      <c r="P20" s="51">
        <f>R20+S20</f>
        <v>2605</v>
      </c>
      <c r="Q20" s="53">
        <v>-150</v>
      </c>
      <c r="R20" s="53">
        <v>1928</v>
      </c>
      <c r="S20" s="53">
        <v>677</v>
      </c>
      <c r="T20" s="51">
        <f>V20+W20</f>
        <v>2963</v>
      </c>
      <c r="U20" s="53">
        <v>131</v>
      </c>
      <c r="V20" s="53">
        <v>2270</v>
      </c>
      <c r="W20" s="53">
        <v>693</v>
      </c>
      <c r="X20" s="54">
        <f t="shared" si="9"/>
        <v>-3.8732432461673283</v>
      </c>
      <c r="Z20" s="8">
        <v>92429</v>
      </c>
    </row>
    <row r="21" spans="1:26" ht="18.75" customHeight="1" x14ac:dyDescent="0.15">
      <c r="A21" s="3" t="s">
        <v>17</v>
      </c>
      <c r="B21" s="55">
        <f t="shared" ref="B21:B38" si="39">E21+N21</f>
        <v>-135</v>
      </c>
      <c r="C21" s="55">
        <v>-21</v>
      </c>
      <c r="D21" s="56">
        <f t="shared" si="3"/>
        <v>0.18421052631578938</v>
      </c>
      <c r="E21" s="55">
        <f t="shared" ref="E21:F38" si="40">G21-I21</f>
        <v>-82</v>
      </c>
      <c r="F21" s="55">
        <f t="shared" si="40"/>
        <v>45</v>
      </c>
      <c r="G21" s="55">
        <v>716</v>
      </c>
      <c r="H21" s="55">
        <v>-2</v>
      </c>
      <c r="I21" s="55">
        <v>798</v>
      </c>
      <c r="J21" s="55">
        <v>-47</v>
      </c>
      <c r="K21" s="47">
        <f t="shared" si="5"/>
        <v>-1.1666619241385197</v>
      </c>
      <c r="L21" s="48">
        <f t="shared" si="6"/>
        <v>10.186950459550978</v>
      </c>
      <c r="M21" s="48">
        <f t="shared" si="7"/>
        <v>11.353612383689498</v>
      </c>
      <c r="N21" s="55">
        <f t="shared" ref="N21:O38" si="41">P21-T21</f>
        <v>-53</v>
      </c>
      <c r="O21" s="55">
        <f t="shared" si="41"/>
        <v>-66</v>
      </c>
      <c r="P21" s="55">
        <f t="shared" ref="P21:P38" si="42">R21+S21</f>
        <v>2710</v>
      </c>
      <c r="Q21" s="55">
        <v>-41</v>
      </c>
      <c r="R21" s="55">
        <v>1802</v>
      </c>
      <c r="S21" s="55">
        <v>908</v>
      </c>
      <c r="T21" s="55">
        <f t="shared" ref="T21:T38" si="43">V21+W21</f>
        <v>2763</v>
      </c>
      <c r="U21" s="55">
        <v>25</v>
      </c>
      <c r="V21" s="55">
        <v>2052</v>
      </c>
      <c r="W21" s="55">
        <v>711</v>
      </c>
      <c r="X21" s="47">
        <f t="shared" si="9"/>
        <v>-0.75406197535782382</v>
      </c>
      <c r="Z21" s="8">
        <v>70286</v>
      </c>
    </row>
    <row r="22" spans="1:26" ht="18.75" customHeight="1" x14ac:dyDescent="0.15">
      <c r="A22" s="3" t="s">
        <v>16</v>
      </c>
      <c r="B22" s="55">
        <f t="shared" si="39"/>
        <v>-242</v>
      </c>
      <c r="C22" s="55">
        <v>38</v>
      </c>
      <c r="D22" s="56">
        <f t="shared" si="3"/>
        <v>-0.13571428571428568</v>
      </c>
      <c r="E22" s="55">
        <f t="shared" si="40"/>
        <v>-158</v>
      </c>
      <c r="F22" s="55">
        <f t="shared" si="40"/>
        <v>-13</v>
      </c>
      <c r="G22" s="55">
        <v>182</v>
      </c>
      <c r="H22" s="55">
        <v>-1</v>
      </c>
      <c r="I22" s="55">
        <v>340</v>
      </c>
      <c r="J22" s="55">
        <v>12</v>
      </c>
      <c r="K22" s="47">
        <f t="shared" si="5"/>
        <v>-7.0639781821433365</v>
      </c>
      <c r="L22" s="48">
        <f t="shared" si="6"/>
        <v>8.136987526266374</v>
      </c>
      <c r="M22" s="48">
        <f t="shared" si="7"/>
        <v>15.200965708409711</v>
      </c>
      <c r="N22" s="55">
        <f t="shared" si="41"/>
        <v>-84</v>
      </c>
      <c r="O22" s="55">
        <f t="shared" si="41"/>
        <v>51</v>
      </c>
      <c r="P22" s="55">
        <f t="shared" si="42"/>
        <v>687</v>
      </c>
      <c r="Q22" s="55">
        <v>20</v>
      </c>
      <c r="R22" s="55">
        <v>360</v>
      </c>
      <c r="S22" s="55">
        <v>327</v>
      </c>
      <c r="T22" s="55">
        <f t="shared" si="43"/>
        <v>771</v>
      </c>
      <c r="U22" s="55">
        <v>-31</v>
      </c>
      <c r="V22" s="55">
        <v>397</v>
      </c>
      <c r="W22" s="55">
        <v>374</v>
      </c>
      <c r="X22" s="47">
        <f t="shared" si="9"/>
        <v>-3.7555327044306344</v>
      </c>
      <c r="Z22" s="8">
        <v>22367</v>
      </c>
    </row>
    <row r="23" spans="1:26" ht="18.75" customHeight="1" x14ac:dyDescent="0.15">
      <c r="A23" s="1" t="s">
        <v>15</v>
      </c>
      <c r="B23" s="57">
        <f t="shared" si="39"/>
        <v>-142</v>
      </c>
      <c r="C23" s="57">
        <v>-25</v>
      </c>
      <c r="D23" s="58">
        <f t="shared" si="3"/>
        <v>0.21367521367521358</v>
      </c>
      <c r="E23" s="57">
        <f>G23-I23</f>
        <v>-105</v>
      </c>
      <c r="F23" s="57">
        <f t="shared" si="40"/>
        <v>4</v>
      </c>
      <c r="G23" s="57">
        <v>128</v>
      </c>
      <c r="H23" s="57">
        <v>-3</v>
      </c>
      <c r="I23" s="57">
        <v>233</v>
      </c>
      <c r="J23" s="57">
        <v>-7</v>
      </c>
      <c r="K23" s="42">
        <f t="shared" si="5"/>
        <v>-6.6317185624960526</v>
      </c>
      <c r="L23" s="43">
        <f t="shared" si="6"/>
        <v>8.0843807238047116</v>
      </c>
      <c r="M23" s="43">
        <f t="shared" si="7"/>
        <v>14.716099286300764</v>
      </c>
      <c r="N23" s="59">
        <f t="shared" si="41"/>
        <v>-37</v>
      </c>
      <c r="O23" s="57">
        <f t="shared" si="41"/>
        <v>-29</v>
      </c>
      <c r="P23" s="59">
        <f t="shared" si="42"/>
        <v>698</v>
      </c>
      <c r="Q23" s="57">
        <v>-17</v>
      </c>
      <c r="R23" s="57">
        <v>523</v>
      </c>
      <c r="S23" s="57">
        <v>175</v>
      </c>
      <c r="T23" s="59">
        <f t="shared" si="43"/>
        <v>735</v>
      </c>
      <c r="U23" s="57">
        <v>12</v>
      </c>
      <c r="V23" s="57">
        <v>523</v>
      </c>
      <c r="W23" s="57">
        <v>212</v>
      </c>
      <c r="X23" s="60">
        <f t="shared" si="9"/>
        <v>-2.3368913029747995</v>
      </c>
      <c r="Z23" s="8">
        <v>15833</v>
      </c>
    </row>
    <row r="24" spans="1:26" ht="18.75" customHeight="1" x14ac:dyDescent="0.15">
      <c r="A24" s="7" t="s">
        <v>14</v>
      </c>
      <c r="B24" s="61">
        <f t="shared" si="39"/>
        <v>-47</v>
      </c>
      <c r="C24" s="61">
        <v>-25</v>
      </c>
      <c r="D24" s="62">
        <f t="shared" si="3"/>
        <v>1.1363636363636362</v>
      </c>
      <c r="E24" s="51">
        <f t="shared" si="40"/>
        <v>-44</v>
      </c>
      <c r="F24" s="61">
        <f t="shared" si="40"/>
        <v>8</v>
      </c>
      <c r="G24" s="61">
        <v>35</v>
      </c>
      <c r="H24" s="61">
        <v>3</v>
      </c>
      <c r="I24" s="61">
        <v>79</v>
      </c>
      <c r="J24" s="61">
        <v>-5</v>
      </c>
      <c r="K24" s="34">
        <f t="shared" si="5"/>
        <v>-8.3270249810749437</v>
      </c>
      <c r="L24" s="35">
        <f t="shared" si="6"/>
        <v>6.623769871309614</v>
      </c>
      <c r="M24" s="35">
        <f t="shared" si="7"/>
        <v>14.950794852384558</v>
      </c>
      <c r="N24" s="51">
        <f t="shared" si="41"/>
        <v>-3</v>
      </c>
      <c r="O24" s="61">
        <f t="shared" si="41"/>
        <v>-33</v>
      </c>
      <c r="P24" s="61">
        <f t="shared" si="42"/>
        <v>157</v>
      </c>
      <c r="Q24" s="61">
        <v>-31</v>
      </c>
      <c r="R24" s="61">
        <v>78</v>
      </c>
      <c r="S24" s="61">
        <v>79</v>
      </c>
      <c r="T24" s="61">
        <f t="shared" si="43"/>
        <v>160</v>
      </c>
      <c r="U24" s="61">
        <v>2</v>
      </c>
      <c r="V24" s="61">
        <v>70</v>
      </c>
      <c r="W24" s="61">
        <v>90</v>
      </c>
      <c r="X24" s="34">
        <f t="shared" si="9"/>
        <v>-0.56775170325510982</v>
      </c>
      <c r="Z24" s="8">
        <v>5284</v>
      </c>
    </row>
    <row r="25" spans="1:26" ht="18.75" customHeight="1" x14ac:dyDescent="0.15">
      <c r="A25" s="5" t="s">
        <v>13</v>
      </c>
      <c r="B25" s="51">
        <f t="shared" si="39"/>
        <v>-29</v>
      </c>
      <c r="C25" s="51">
        <v>9</v>
      </c>
      <c r="D25" s="52">
        <f t="shared" si="3"/>
        <v>-0.23684210526315785</v>
      </c>
      <c r="E25" s="51">
        <f>G25-I25</f>
        <v>-30</v>
      </c>
      <c r="F25" s="51">
        <f t="shared" si="40"/>
        <v>-5</v>
      </c>
      <c r="G25" s="51">
        <v>6</v>
      </c>
      <c r="H25" s="51">
        <v>-5</v>
      </c>
      <c r="I25" s="51">
        <v>36</v>
      </c>
      <c r="J25" s="51">
        <v>0</v>
      </c>
      <c r="K25" s="38">
        <f t="shared" si="5"/>
        <v>-20.818875780707842</v>
      </c>
      <c r="L25" s="39">
        <f t="shared" si="6"/>
        <v>4.1637751561415683</v>
      </c>
      <c r="M25" s="39">
        <f t="shared" si="7"/>
        <v>24.98265093684941</v>
      </c>
      <c r="N25" s="51">
        <f>P25-T25</f>
        <v>1</v>
      </c>
      <c r="O25" s="51">
        <f t="shared" si="41"/>
        <v>14</v>
      </c>
      <c r="P25" s="51">
        <f t="shared" si="42"/>
        <v>45</v>
      </c>
      <c r="Q25" s="51">
        <v>9</v>
      </c>
      <c r="R25" s="51">
        <v>27</v>
      </c>
      <c r="S25" s="51">
        <v>18</v>
      </c>
      <c r="T25" s="51">
        <f t="shared" si="43"/>
        <v>44</v>
      </c>
      <c r="U25" s="51">
        <v>-5</v>
      </c>
      <c r="V25" s="51">
        <v>26</v>
      </c>
      <c r="W25" s="51">
        <v>18</v>
      </c>
      <c r="X25" s="54">
        <f t="shared" si="9"/>
        <v>0.69396252602359465</v>
      </c>
      <c r="Z25" s="8">
        <v>1441</v>
      </c>
    </row>
    <row r="26" spans="1:26" ht="18.75" customHeight="1" x14ac:dyDescent="0.15">
      <c r="A26" s="3" t="s">
        <v>12</v>
      </c>
      <c r="B26" s="55">
        <f t="shared" si="39"/>
        <v>-128</v>
      </c>
      <c r="C26" s="55">
        <v>-49</v>
      </c>
      <c r="D26" s="56">
        <f t="shared" si="3"/>
        <v>0.620253164556962</v>
      </c>
      <c r="E26" s="55">
        <f t="shared" si="40"/>
        <v>-55</v>
      </c>
      <c r="F26" s="55">
        <f t="shared" si="40"/>
        <v>1</v>
      </c>
      <c r="G26" s="55">
        <v>19</v>
      </c>
      <c r="H26" s="55">
        <v>5</v>
      </c>
      <c r="I26" s="55">
        <v>74</v>
      </c>
      <c r="J26" s="55">
        <v>4</v>
      </c>
      <c r="K26" s="47">
        <f t="shared" si="5"/>
        <v>-17.753389283408652</v>
      </c>
      <c r="L26" s="48">
        <f t="shared" si="6"/>
        <v>6.1329890251775341</v>
      </c>
      <c r="M26" s="48">
        <f t="shared" si="7"/>
        <v>23.886378308586185</v>
      </c>
      <c r="N26" s="55">
        <f t="shared" si="41"/>
        <v>-73</v>
      </c>
      <c r="O26" s="55">
        <f t="shared" si="41"/>
        <v>-50</v>
      </c>
      <c r="P26" s="55">
        <f t="shared" si="42"/>
        <v>58</v>
      </c>
      <c r="Q26" s="55">
        <v>-36</v>
      </c>
      <c r="R26" s="55">
        <v>37</v>
      </c>
      <c r="S26" s="55">
        <v>21</v>
      </c>
      <c r="T26" s="55">
        <f t="shared" si="43"/>
        <v>131</v>
      </c>
      <c r="U26" s="55">
        <v>14</v>
      </c>
      <c r="V26" s="55">
        <v>73</v>
      </c>
      <c r="W26" s="55">
        <v>58</v>
      </c>
      <c r="X26" s="47">
        <f t="shared" si="9"/>
        <v>-23.563589412524209</v>
      </c>
      <c r="Z26" s="8">
        <v>3098</v>
      </c>
    </row>
    <row r="27" spans="1:26" ht="18.75" customHeight="1" x14ac:dyDescent="0.15">
      <c r="A27" s="1" t="s">
        <v>11</v>
      </c>
      <c r="B27" s="57">
        <f t="shared" si="39"/>
        <v>-89</v>
      </c>
      <c r="C27" s="57">
        <v>32</v>
      </c>
      <c r="D27" s="58">
        <f t="shared" si="3"/>
        <v>-0.26446280991735538</v>
      </c>
      <c r="E27" s="57">
        <f t="shared" si="40"/>
        <v>-85</v>
      </c>
      <c r="F27" s="57">
        <f t="shared" si="40"/>
        <v>-9</v>
      </c>
      <c r="G27" s="57">
        <v>42</v>
      </c>
      <c r="H27" s="57">
        <v>-3</v>
      </c>
      <c r="I27" s="57">
        <v>127</v>
      </c>
      <c r="J27" s="57">
        <v>6</v>
      </c>
      <c r="K27" s="42">
        <f t="shared" si="5"/>
        <v>-10.936695831188883</v>
      </c>
      <c r="L27" s="43">
        <f t="shared" si="6"/>
        <v>5.4040144107050949</v>
      </c>
      <c r="M27" s="43">
        <f t="shared" si="7"/>
        <v>16.34071024189398</v>
      </c>
      <c r="N27" s="59">
        <f t="shared" si="41"/>
        <v>-4</v>
      </c>
      <c r="O27" s="63">
        <f t="shared" si="41"/>
        <v>41</v>
      </c>
      <c r="P27" s="59">
        <f t="shared" si="42"/>
        <v>198</v>
      </c>
      <c r="Q27" s="63">
        <v>16</v>
      </c>
      <c r="R27" s="63">
        <v>83</v>
      </c>
      <c r="S27" s="63">
        <v>115</v>
      </c>
      <c r="T27" s="59">
        <f t="shared" si="43"/>
        <v>202</v>
      </c>
      <c r="U27" s="63">
        <v>-25</v>
      </c>
      <c r="V27" s="63">
        <v>87</v>
      </c>
      <c r="W27" s="63">
        <v>115</v>
      </c>
      <c r="X27" s="60">
        <f t="shared" si="9"/>
        <v>-0.51466803911477099</v>
      </c>
      <c r="Z27" s="8">
        <v>7772</v>
      </c>
    </row>
    <row r="28" spans="1:26" ht="18.75" customHeight="1" x14ac:dyDescent="0.15">
      <c r="A28" s="5" t="s">
        <v>10</v>
      </c>
      <c r="B28" s="51">
        <f t="shared" si="39"/>
        <v>-53</v>
      </c>
      <c r="C28" s="51">
        <v>-12</v>
      </c>
      <c r="D28" s="52">
        <f t="shared" si="3"/>
        <v>0.29268292682926833</v>
      </c>
      <c r="E28" s="51">
        <f t="shared" si="40"/>
        <v>-36</v>
      </c>
      <c r="F28" s="51">
        <f t="shared" si="40"/>
        <v>1</v>
      </c>
      <c r="G28" s="51">
        <v>16</v>
      </c>
      <c r="H28" s="51">
        <v>-5</v>
      </c>
      <c r="I28" s="51">
        <v>52</v>
      </c>
      <c r="J28" s="51">
        <v>-6</v>
      </c>
      <c r="K28" s="38">
        <f t="shared" si="5"/>
        <v>-12.311901504787961</v>
      </c>
      <c r="L28" s="39">
        <f t="shared" si="6"/>
        <v>5.4719562243502047</v>
      </c>
      <c r="M28" s="39">
        <f t="shared" si="7"/>
        <v>17.783857729138166</v>
      </c>
      <c r="N28" s="51">
        <f t="shared" si="41"/>
        <v>-17</v>
      </c>
      <c r="O28" s="51">
        <f t="shared" si="41"/>
        <v>-13</v>
      </c>
      <c r="P28" s="51">
        <f t="shared" si="42"/>
        <v>65</v>
      </c>
      <c r="Q28" s="51">
        <v>-6</v>
      </c>
      <c r="R28" s="51">
        <v>31</v>
      </c>
      <c r="S28" s="51">
        <v>34</v>
      </c>
      <c r="T28" s="51">
        <f t="shared" si="43"/>
        <v>82</v>
      </c>
      <c r="U28" s="51">
        <v>7</v>
      </c>
      <c r="V28" s="51">
        <v>41</v>
      </c>
      <c r="W28" s="51">
        <v>41</v>
      </c>
      <c r="X28" s="38">
        <f t="shared" si="9"/>
        <v>-5.8139534883720927</v>
      </c>
      <c r="Z28" s="8">
        <v>2924</v>
      </c>
    </row>
    <row r="29" spans="1:26" ht="18.75" customHeight="1" x14ac:dyDescent="0.15">
      <c r="A29" s="3" t="s">
        <v>9</v>
      </c>
      <c r="B29" s="55">
        <f t="shared" si="39"/>
        <v>-37</v>
      </c>
      <c r="C29" s="55">
        <v>-12</v>
      </c>
      <c r="D29" s="56">
        <f t="shared" si="3"/>
        <v>0.48</v>
      </c>
      <c r="E29" s="55">
        <f t="shared" si="40"/>
        <v>-54</v>
      </c>
      <c r="F29" s="55">
        <f t="shared" si="40"/>
        <v>-3</v>
      </c>
      <c r="G29" s="55">
        <v>60</v>
      </c>
      <c r="H29" s="55">
        <v>-23</v>
      </c>
      <c r="I29" s="55">
        <v>114</v>
      </c>
      <c r="J29" s="55">
        <v>-20</v>
      </c>
      <c r="K29" s="47">
        <f t="shared" si="5"/>
        <v>-6.9785474282760402</v>
      </c>
      <c r="L29" s="48">
        <f t="shared" si="6"/>
        <v>7.7539415869733785</v>
      </c>
      <c r="M29" s="48">
        <f t="shared" si="7"/>
        <v>14.732489015249417</v>
      </c>
      <c r="N29" s="53">
        <f t="shared" si="41"/>
        <v>17</v>
      </c>
      <c r="O29" s="55">
        <f t="shared" si="41"/>
        <v>-9</v>
      </c>
      <c r="P29" s="53">
        <f>R29+S29</f>
        <v>240</v>
      </c>
      <c r="Q29" s="55">
        <v>-20</v>
      </c>
      <c r="R29" s="55">
        <v>83</v>
      </c>
      <c r="S29" s="55">
        <v>157</v>
      </c>
      <c r="T29" s="53">
        <f>V29+W29</f>
        <v>223</v>
      </c>
      <c r="U29" s="55">
        <v>-11</v>
      </c>
      <c r="V29" s="55">
        <v>110</v>
      </c>
      <c r="W29" s="55">
        <v>113</v>
      </c>
      <c r="X29" s="47">
        <f t="shared" si="9"/>
        <v>2.1969501163091238</v>
      </c>
      <c r="Z29" s="8">
        <v>7738</v>
      </c>
    </row>
    <row r="30" spans="1:26" ht="18.75" customHeight="1" x14ac:dyDescent="0.15">
      <c r="A30" s="3" t="s">
        <v>8</v>
      </c>
      <c r="B30" s="55">
        <f>E30+N30</f>
        <v>-154</v>
      </c>
      <c r="C30" s="55">
        <v>-50</v>
      </c>
      <c r="D30" s="56">
        <f t="shared" si="3"/>
        <v>0.48076923076923084</v>
      </c>
      <c r="E30" s="55">
        <f>G30-I30</f>
        <v>-73</v>
      </c>
      <c r="F30" s="55">
        <f t="shared" si="40"/>
        <v>-1</v>
      </c>
      <c r="G30" s="55">
        <v>68</v>
      </c>
      <c r="H30" s="55">
        <v>15</v>
      </c>
      <c r="I30" s="55">
        <v>141</v>
      </c>
      <c r="J30" s="55">
        <v>16</v>
      </c>
      <c r="K30" s="54">
        <f t="shared" si="5"/>
        <v>-9.2875318066157764</v>
      </c>
      <c r="L30" s="64">
        <f t="shared" si="6"/>
        <v>8.6513994910941463</v>
      </c>
      <c r="M30" s="64">
        <f t="shared" si="7"/>
        <v>17.938931297709924</v>
      </c>
      <c r="N30" s="55">
        <f t="shared" si="41"/>
        <v>-81</v>
      </c>
      <c r="O30" s="55">
        <f t="shared" si="41"/>
        <v>-49</v>
      </c>
      <c r="P30" s="55">
        <f t="shared" si="42"/>
        <v>150</v>
      </c>
      <c r="Q30" s="55">
        <v>-63</v>
      </c>
      <c r="R30" s="55">
        <v>67</v>
      </c>
      <c r="S30" s="55">
        <v>83</v>
      </c>
      <c r="T30" s="55">
        <f t="shared" si="43"/>
        <v>231</v>
      </c>
      <c r="U30" s="55">
        <v>-14</v>
      </c>
      <c r="V30" s="55">
        <v>115</v>
      </c>
      <c r="W30" s="55">
        <v>116</v>
      </c>
      <c r="X30" s="47">
        <f t="shared" si="9"/>
        <v>-10.305343511450381</v>
      </c>
      <c r="Z30" s="8">
        <v>7860</v>
      </c>
    </row>
    <row r="31" spans="1:26" ht="18.75" customHeight="1" x14ac:dyDescent="0.15">
      <c r="A31" s="1" t="s">
        <v>7</v>
      </c>
      <c r="B31" s="57">
        <f t="shared" si="39"/>
        <v>-60</v>
      </c>
      <c r="C31" s="57">
        <v>-18</v>
      </c>
      <c r="D31" s="58">
        <f t="shared" si="3"/>
        <v>0.4285714285714286</v>
      </c>
      <c r="E31" s="57">
        <f t="shared" si="40"/>
        <v>-41</v>
      </c>
      <c r="F31" s="57">
        <f t="shared" si="40"/>
        <v>-2</v>
      </c>
      <c r="G31" s="57">
        <v>47</v>
      </c>
      <c r="H31" s="57">
        <v>-13</v>
      </c>
      <c r="I31" s="57">
        <v>88</v>
      </c>
      <c r="J31" s="57">
        <v>-11</v>
      </c>
      <c r="K31" s="42">
        <f t="shared" si="5"/>
        <v>-5.9558396281231838</v>
      </c>
      <c r="L31" s="43">
        <f t="shared" si="6"/>
        <v>6.8274259151656009</v>
      </c>
      <c r="M31" s="43">
        <f t="shared" si="7"/>
        <v>12.783265543288787</v>
      </c>
      <c r="N31" s="57">
        <f t="shared" si="41"/>
        <v>-19</v>
      </c>
      <c r="O31" s="57">
        <f t="shared" si="41"/>
        <v>-16</v>
      </c>
      <c r="P31" s="57">
        <f t="shared" si="42"/>
        <v>181</v>
      </c>
      <c r="Q31" s="57">
        <v>8</v>
      </c>
      <c r="R31" s="57">
        <v>68</v>
      </c>
      <c r="S31" s="57">
        <v>113</v>
      </c>
      <c r="T31" s="57">
        <f t="shared" si="43"/>
        <v>200</v>
      </c>
      <c r="U31" s="57">
        <v>24</v>
      </c>
      <c r="V31" s="57">
        <v>83</v>
      </c>
      <c r="W31" s="57">
        <v>117</v>
      </c>
      <c r="X31" s="44">
        <f t="shared" si="9"/>
        <v>-2.7600232423009876</v>
      </c>
      <c r="Z31" s="8">
        <v>6884</v>
      </c>
    </row>
    <row r="32" spans="1:26" ht="18.75" customHeight="1" x14ac:dyDescent="0.15">
      <c r="A32" s="5" t="s">
        <v>6</v>
      </c>
      <c r="B32" s="51">
        <f t="shared" si="39"/>
        <v>6</v>
      </c>
      <c r="C32" s="51">
        <v>-1</v>
      </c>
      <c r="D32" s="52">
        <f t="shared" si="3"/>
        <v>-0.1428571428571429</v>
      </c>
      <c r="E32" s="51">
        <f t="shared" si="40"/>
        <v>3</v>
      </c>
      <c r="F32" s="51">
        <f t="shared" si="40"/>
        <v>-2</v>
      </c>
      <c r="G32" s="51">
        <v>15</v>
      </c>
      <c r="H32" s="51">
        <v>-3</v>
      </c>
      <c r="I32" s="51">
        <v>12</v>
      </c>
      <c r="J32" s="51">
        <v>-1</v>
      </c>
      <c r="K32" s="38">
        <f t="shared" si="5"/>
        <v>1.8214936247723132</v>
      </c>
      <c r="L32" s="39">
        <f t="shared" si="6"/>
        <v>9.1074681238615671</v>
      </c>
      <c r="M32" s="39">
        <f t="shared" si="7"/>
        <v>7.285974499089253</v>
      </c>
      <c r="N32" s="51">
        <f t="shared" si="41"/>
        <v>3</v>
      </c>
      <c r="O32" s="53">
        <f t="shared" si="41"/>
        <v>1</v>
      </c>
      <c r="P32" s="51">
        <f t="shared" si="42"/>
        <v>111</v>
      </c>
      <c r="Q32" s="53">
        <v>29</v>
      </c>
      <c r="R32" s="53">
        <v>49</v>
      </c>
      <c r="S32" s="53">
        <v>62</v>
      </c>
      <c r="T32" s="51">
        <f t="shared" si="43"/>
        <v>108</v>
      </c>
      <c r="U32" s="53">
        <v>28</v>
      </c>
      <c r="V32" s="53">
        <v>58</v>
      </c>
      <c r="W32" s="53">
        <v>50</v>
      </c>
      <c r="X32" s="54">
        <f t="shared" si="9"/>
        <v>1.8214936247723132</v>
      </c>
      <c r="Z32" s="8">
        <v>1647</v>
      </c>
    </row>
    <row r="33" spans="1:26" ht="18.75" customHeight="1" x14ac:dyDescent="0.15">
      <c r="A33" s="3" t="s">
        <v>5</v>
      </c>
      <c r="B33" s="55">
        <f t="shared" si="39"/>
        <v>-78</v>
      </c>
      <c r="C33" s="55">
        <v>13</v>
      </c>
      <c r="D33" s="56">
        <f t="shared" si="3"/>
        <v>-0.1428571428571429</v>
      </c>
      <c r="E33" s="55">
        <f t="shared" si="40"/>
        <v>-79</v>
      </c>
      <c r="F33" s="55">
        <f t="shared" si="40"/>
        <v>18</v>
      </c>
      <c r="G33" s="55">
        <v>41</v>
      </c>
      <c r="H33" s="55">
        <v>-14</v>
      </c>
      <c r="I33" s="55">
        <v>120</v>
      </c>
      <c r="J33" s="55">
        <v>-32</v>
      </c>
      <c r="K33" s="47">
        <f t="shared" si="5"/>
        <v>-10.455267337215458</v>
      </c>
      <c r="L33" s="48">
        <f t="shared" si="6"/>
        <v>5.4261514028586548</v>
      </c>
      <c r="M33" s="48">
        <f t="shared" si="7"/>
        <v>15.881418740074114</v>
      </c>
      <c r="N33" s="55">
        <f t="shared" si="41"/>
        <v>1</v>
      </c>
      <c r="O33" s="55">
        <f t="shared" si="41"/>
        <v>-5</v>
      </c>
      <c r="P33" s="55">
        <f t="shared" si="42"/>
        <v>213</v>
      </c>
      <c r="Q33" s="55">
        <v>12</v>
      </c>
      <c r="R33" s="55">
        <v>98</v>
      </c>
      <c r="S33" s="55">
        <v>115</v>
      </c>
      <c r="T33" s="55">
        <f t="shared" si="43"/>
        <v>212</v>
      </c>
      <c r="U33" s="55">
        <v>17</v>
      </c>
      <c r="V33" s="55">
        <v>93</v>
      </c>
      <c r="W33" s="55">
        <v>119</v>
      </c>
      <c r="X33" s="47">
        <f t="shared" si="9"/>
        <v>0.13234515616728429</v>
      </c>
      <c r="Z33" s="8">
        <v>7556</v>
      </c>
    </row>
    <row r="34" spans="1:26" ht="18.75" customHeight="1" x14ac:dyDescent="0.15">
      <c r="A34" s="3" t="s">
        <v>4</v>
      </c>
      <c r="B34" s="55">
        <f t="shared" si="39"/>
        <v>-88</v>
      </c>
      <c r="C34" s="55">
        <v>-53</v>
      </c>
      <c r="D34" s="56">
        <f t="shared" si="3"/>
        <v>1.5142857142857142</v>
      </c>
      <c r="E34" s="55">
        <f t="shared" si="40"/>
        <v>-57</v>
      </c>
      <c r="F34" s="55">
        <f t="shared" si="40"/>
        <v>-12</v>
      </c>
      <c r="G34" s="55">
        <v>26</v>
      </c>
      <c r="H34" s="55">
        <v>-7</v>
      </c>
      <c r="I34" s="55">
        <v>83</v>
      </c>
      <c r="J34" s="55">
        <v>5</v>
      </c>
      <c r="K34" s="47">
        <f t="shared" si="5"/>
        <v>-11.354581673306772</v>
      </c>
      <c r="L34" s="48">
        <f t="shared" si="6"/>
        <v>5.1792828685258963</v>
      </c>
      <c r="M34" s="48">
        <f t="shared" si="7"/>
        <v>16.533864541832667</v>
      </c>
      <c r="N34" s="55">
        <f t="shared" si="41"/>
        <v>-31</v>
      </c>
      <c r="O34" s="55">
        <f t="shared" si="41"/>
        <v>-41</v>
      </c>
      <c r="P34" s="55">
        <f t="shared" si="42"/>
        <v>143</v>
      </c>
      <c r="Q34" s="55">
        <v>5</v>
      </c>
      <c r="R34" s="55">
        <v>70</v>
      </c>
      <c r="S34" s="55">
        <v>73</v>
      </c>
      <c r="T34" s="55">
        <f t="shared" si="43"/>
        <v>174</v>
      </c>
      <c r="U34" s="55">
        <v>46</v>
      </c>
      <c r="V34" s="55">
        <v>71</v>
      </c>
      <c r="W34" s="55">
        <v>103</v>
      </c>
      <c r="X34" s="47">
        <f t="shared" si="9"/>
        <v>-6.1752988047808763</v>
      </c>
      <c r="Z34" s="8">
        <v>5020</v>
      </c>
    </row>
    <row r="35" spans="1:26" ht="18.75" customHeight="1" x14ac:dyDescent="0.15">
      <c r="A35" s="1" t="s">
        <v>3</v>
      </c>
      <c r="B35" s="57">
        <f>E35+N35</f>
        <v>-51</v>
      </c>
      <c r="C35" s="57">
        <v>37</v>
      </c>
      <c r="D35" s="58">
        <f t="shared" si="3"/>
        <v>-0.42045454545454541</v>
      </c>
      <c r="E35" s="57">
        <f t="shared" si="40"/>
        <v>-30</v>
      </c>
      <c r="F35" s="57">
        <f t="shared" si="40"/>
        <v>21</v>
      </c>
      <c r="G35" s="57">
        <v>41</v>
      </c>
      <c r="H35" s="57">
        <v>6</v>
      </c>
      <c r="I35" s="57">
        <v>71</v>
      </c>
      <c r="J35" s="57">
        <v>-15</v>
      </c>
      <c r="K35" s="42">
        <f t="shared" si="5"/>
        <v>-5.9441252229046961</v>
      </c>
      <c r="L35" s="43">
        <f t="shared" si="6"/>
        <v>8.1236378046364184</v>
      </c>
      <c r="M35" s="43">
        <f t="shared" si="7"/>
        <v>14.067763027541114</v>
      </c>
      <c r="N35" s="59">
        <f t="shared" si="41"/>
        <v>-21</v>
      </c>
      <c r="O35" s="63">
        <f t="shared" si="41"/>
        <v>16</v>
      </c>
      <c r="P35" s="59">
        <f t="shared" si="42"/>
        <v>137</v>
      </c>
      <c r="Q35" s="63">
        <v>20</v>
      </c>
      <c r="R35" s="63">
        <v>48</v>
      </c>
      <c r="S35" s="63">
        <v>89</v>
      </c>
      <c r="T35" s="59">
        <f t="shared" si="43"/>
        <v>158</v>
      </c>
      <c r="U35" s="63">
        <v>4</v>
      </c>
      <c r="V35" s="63">
        <v>64</v>
      </c>
      <c r="W35" s="63">
        <v>94</v>
      </c>
      <c r="X35" s="60">
        <f t="shared" si="9"/>
        <v>-4.160887656033287</v>
      </c>
      <c r="Z35" s="8">
        <v>5047</v>
      </c>
    </row>
    <row r="36" spans="1:26" ht="18.75" customHeight="1" x14ac:dyDescent="0.15">
      <c r="A36" s="5" t="s">
        <v>2</v>
      </c>
      <c r="B36" s="51">
        <f t="shared" si="39"/>
        <v>-42</v>
      </c>
      <c r="C36" s="51">
        <v>33</v>
      </c>
      <c r="D36" s="52">
        <f t="shared" si="3"/>
        <v>-0.43999999999999995</v>
      </c>
      <c r="E36" s="51">
        <f t="shared" si="40"/>
        <v>-42</v>
      </c>
      <c r="F36" s="51">
        <f t="shared" si="40"/>
        <v>-2</v>
      </c>
      <c r="G36" s="51">
        <v>5</v>
      </c>
      <c r="H36" s="51">
        <v>-5</v>
      </c>
      <c r="I36" s="51">
        <v>47</v>
      </c>
      <c r="J36" s="51">
        <v>-3</v>
      </c>
      <c r="K36" s="38">
        <f t="shared" si="5"/>
        <v>-20.699852143913258</v>
      </c>
      <c r="L36" s="39">
        <f t="shared" si="6"/>
        <v>2.4642681123706258</v>
      </c>
      <c r="M36" s="39">
        <f t="shared" si="7"/>
        <v>23.164120256283883</v>
      </c>
      <c r="N36" s="51">
        <f t="shared" si="41"/>
        <v>0</v>
      </c>
      <c r="O36" s="51">
        <f t="shared" si="41"/>
        <v>35</v>
      </c>
      <c r="P36" s="51">
        <f t="shared" si="42"/>
        <v>62</v>
      </c>
      <c r="Q36" s="51">
        <v>17</v>
      </c>
      <c r="R36" s="51">
        <v>35</v>
      </c>
      <c r="S36" s="51">
        <v>27</v>
      </c>
      <c r="T36" s="51">
        <f t="shared" si="43"/>
        <v>62</v>
      </c>
      <c r="U36" s="51">
        <v>-18</v>
      </c>
      <c r="V36" s="51">
        <v>27</v>
      </c>
      <c r="W36" s="51">
        <v>35</v>
      </c>
      <c r="X36" s="38">
        <f t="shared" si="9"/>
        <v>0</v>
      </c>
      <c r="Z36" s="8">
        <v>2029</v>
      </c>
    </row>
    <row r="37" spans="1:26" ht="18.75" customHeight="1" x14ac:dyDescent="0.15">
      <c r="A37" s="3" t="s">
        <v>1</v>
      </c>
      <c r="B37" s="55">
        <f t="shared" si="39"/>
        <v>-46</v>
      </c>
      <c r="C37" s="55">
        <v>-30</v>
      </c>
      <c r="D37" s="56">
        <f t="shared" si="3"/>
        <v>1.875</v>
      </c>
      <c r="E37" s="55">
        <f t="shared" si="40"/>
        <v>-36</v>
      </c>
      <c r="F37" s="55">
        <f t="shared" si="40"/>
        <v>-16</v>
      </c>
      <c r="G37" s="55">
        <v>7</v>
      </c>
      <c r="H37" s="55">
        <v>-1</v>
      </c>
      <c r="I37" s="55">
        <v>43</v>
      </c>
      <c r="J37" s="55">
        <v>15</v>
      </c>
      <c r="K37" s="47">
        <f t="shared" si="5"/>
        <v>-26.124818577648767</v>
      </c>
      <c r="L37" s="48">
        <f t="shared" si="6"/>
        <v>5.0798258345428158</v>
      </c>
      <c r="M37" s="48">
        <f t="shared" si="7"/>
        <v>31.204644412191584</v>
      </c>
      <c r="N37" s="55">
        <f t="shared" si="41"/>
        <v>-10</v>
      </c>
      <c r="O37" s="55">
        <f t="shared" si="41"/>
        <v>-14</v>
      </c>
      <c r="P37" s="53">
        <f t="shared" si="42"/>
        <v>39</v>
      </c>
      <c r="Q37" s="55">
        <v>-18</v>
      </c>
      <c r="R37" s="55">
        <v>9</v>
      </c>
      <c r="S37" s="55">
        <v>30</v>
      </c>
      <c r="T37" s="53">
        <f t="shared" si="43"/>
        <v>49</v>
      </c>
      <c r="U37" s="55">
        <v>-4</v>
      </c>
      <c r="V37" s="55">
        <v>16</v>
      </c>
      <c r="W37" s="55">
        <v>33</v>
      </c>
      <c r="X37" s="47">
        <f t="shared" si="9"/>
        <v>-7.2568940493468794</v>
      </c>
      <c r="Z37" s="8">
        <v>1378</v>
      </c>
    </row>
    <row r="38" spans="1:26" ht="18.75" customHeight="1" x14ac:dyDescent="0.15">
      <c r="A38" s="1" t="s">
        <v>0</v>
      </c>
      <c r="B38" s="57">
        <f t="shared" si="39"/>
        <v>-37</v>
      </c>
      <c r="C38" s="57">
        <v>0</v>
      </c>
      <c r="D38" s="58">
        <f t="shared" si="3"/>
        <v>0</v>
      </c>
      <c r="E38" s="57">
        <f t="shared" si="40"/>
        <v>-21</v>
      </c>
      <c r="F38" s="57">
        <f t="shared" si="40"/>
        <v>0</v>
      </c>
      <c r="G38" s="57">
        <v>5</v>
      </c>
      <c r="H38" s="57">
        <v>-2</v>
      </c>
      <c r="I38" s="57">
        <v>26</v>
      </c>
      <c r="J38" s="57">
        <v>-2</v>
      </c>
      <c r="K38" s="42">
        <f t="shared" si="5"/>
        <v>-16.253869969040249</v>
      </c>
      <c r="L38" s="43">
        <f t="shared" si="6"/>
        <v>3.8699690402476778</v>
      </c>
      <c r="M38" s="43">
        <f t="shared" si="7"/>
        <v>20.123839009287927</v>
      </c>
      <c r="N38" s="59">
        <f t="shared" si="41"/>
        <v>-16</v>
      </c>
      <c r="O38" s="57">
        <f t="shared" si="41"/>
        <v>0</v>
      </c>
      <c r="P38" s="57">
        <f t="shared" si="42"/>
        <v>28</v>
      </c>
      <c r="Q38" s="57">
        <v>-6</v>
      </c>
      <c r="R38" s="57">
        <v>14</v>
      </c>
      <c r="S38" s="57">
        <v>14</v>
      </c>
      <c r="T38" s="57">
        <f t="shared" si="43"/>
        <v>44</v>
      </c>
      <c r="U38" s="57">
        <v>-6</v>
      </c>
      <c r="V38" s="57">
        <v>19</v>
      </c>
      <c r="W38" s="57">
        <v>25</v>
      </c>
      <c r="X38" s="44">
        <f t="shared" si="9"/>
        <v>-12.383900928792571</v>
      </c>
      <c r="Z38" s="8">
        <v>1292</v>
      </c>
    </row>
    <row r="39" spans="1:26" x14ac:dyDescent="0.15">
      <c r="A39" s="23" t="s">
        <v>49</v>
      </c>
    </row>
  </sheetData>
  <mergeCells count="19">
    <mergeCell ref="R7:R8"/>
    <mergeCell ref="U7:U8"/>
    <mergeCell ref="V7:V8"/>
    <mergeCell ref="A5:A8"/>
    <mergeCell ref="B5:D5"/>
    <mergeCell ref="E5:M5"/>
    <mergeCell ref="N5:X5"/>
    <mergeCell ref="C6:C8"/>
    <mergeCell ref="D6:D8"/>
    <mergeCell ref="F6:F8"/>
    <mergeCell ref="H6:H8"/>
    <mergeCell ref="J6:J8"/>
    <mergeCell ref="K6:M6"/>
    <mergeCell ref="X7:X8"/>
    <mergeCell ref="O6:O8"/>
    <mergeCell ref="P6:S6"/>
    <mergeCell ref="T6:W6"/>
    <mergeCell ref="K7:K8"/>
    <mergeCell ref="Q7:Q8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2" manualBreakCount="2">
    <brk id="31" max="17" man="1"/>
    <brk id="39" max="17" man="1"/>
  </rowBreaks>
  <colBreaks count="1" manualBreakCount="1">
    <brk id="13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view="pageBreakPreview" zoomScale="70" zoomScaleNormal="100" zoomScaleSheetLayoutView="70" workbookViewId="0">
      <selection activeCell="AB16" sqref="AB16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6" x14ac:dyDescent="0.15">
      <c r="A2" t="s">
        <v>55</v>
      </c>
      <c r="C2" s="16"/>
      <c r="D2" s="16"/>
    </row>
    <row r="3" spans="1:26" x14ac:dyDescent="0.15">
      <c r="C3" s="16"/>
      <c r="D3" s="16"/>
    </row>
    <row r="4" spans="1:26" x14ac:dyDescent="0.15">
      <c r="A4" t="s">
        <v>50</v>
      </c>
      <c r="C4" s="16"/>
      <c r="D4" s="16"/>
    </row>
    <row r="5" spans="1:26" ht="13.5" customHeight="1" x14ac:dyDescent="0.15">
      <c r="A5" s="67" t="s">
        <v>37</v>
      </c>
      <c r="B5" s="77" t="s">
        <v>40</v>
      </c>
      <c r="C5" s="78"/>
      <c r="D5" s="78"/>
      <c r="E5" s="73" t="s">
        <v>39</v>
      </c>
      <c r="F5" s="74"/>
      <c r="G5" s="74"/>
      <c r="H5" s="74"/>
      <c r="I5" s="74"/>
      <c r="J5" s="74"/>
      <c r="K5" s="74"/>
      <c r="L5" s="74"/>
      <c r="M5" s="75"/>
      <c r="N5" s="77" t="s">
        <v>38</v>
      </c>
      <c r="O5" s="78"/>
      <c r="P5" s="78"/>
      <c r="Q5" s="78"/>
      <c r="R5" s="78"/>
      <c r="S5" s="78"/>
      <c r="T5" s="78"/>
      <c r="U5" s="78"/>
      <c r="V5" s="78"/>
      <c r="W5" s="78"/>
      <c r="X5" s="79"/>
    </row>
    <row r="6" spans="1:26" ht="13.5" customHeight="1" x14ac:dyDescent="0.15">
      <c r="A6" s="68"/>
      <c r="B6" s="27"/>
      <c r="C6" s="70" t="s">
        <v>52</v>
      </c>
      <c r="D6" s="70" t="s">
        <v>53</v>
      </c>
      <c r="E6" s="27"/>
      <c r="F6" s="65" t="s">
        <v>54</v>
      </c>
      <c r="G6" s="27"/>
      <c r="H6" s="65" t="s">
        <v>54</v>
      </c>
      <c r="I6" s="27"/>
      <c r="J6" s="65" t="s">
        <v>54</v>
      </c>
      <c r="K6" s="77" t="s">
        <v>46</v>
      </c>
      <c r="L6" s="78"/>
      <c r="M6" s="79"/>
      <c r="N6" s="29"/>
      <c r="O6" s="65" t="s">
        <v>54</v>
      </c>
      <c r="P6" s="73" t="s">
        <v>36</v>
      </c>
      <c r="Q6" s="74"/>
      <c r="R6" s="74"/>
      <c r="S6" s="75"/>
      <c r="T6" s="73" t="s">
        <v>35</v>
      </c>
      <c r="U6" s="74"/>
      <c r="V6" s="74"/>
      <c r="W6" s="75"/>
      <c r="X6" s="24" t="s">
        <v>46</v>
      </c>
    </row>
    <row r="7" spans="1:26" ht="13.5" customHeight="1" x14ac:dyDescent="0.15">
      <c r="A7" s="68"/>
      <c r="B7" s="30" t="s">
        <v>41</v>
      </c>
      <c r="C7" s="71"/>
      <c r="D7" s="71"/>
      <c r="E7" s="11" t="s">
        <v>32</v>
      </c>
      <c r="F7" s="76"/>
      <c r="G7" s="30" t="s">
        <v>34</v>
      </c>
      <c r="H7" s="76"/>
      <c r="I7" s="30" t="s">
        <v>33</v>
      </c>
      <c r="J7" s="76"/>
      <c r="K7" s="65" t="s">
        <v>43</v>
      </c>
      <c r="L7" s="29" t="s">
        <v>44</v>
      </c>
      <c r="M7" s="29" t="s">
        <v>45</v>
      </c>
      <c r="N7" s="30" t="s">
        <v>32</v>
      </c>
      <c r="O7" s="76"/>
      <c r="P7" s="29" t="s">
        <v>32</v>
      </c>
      <c r="Q7" s="65" t="s">
        <v>54</v>
      </c>
      <c r="R7" s="65" t="s">
        <v>31</v>
      </c>
      <c r="S7" s="25" t="s">
        <v>30</v>
      </c>
      <c r="T7" s="30" t="s">
        <v>32</v>
      </c>
      <c r="U7" s="65" t="s">
        <v>54</v>
      </c>
      <c r="V7" s="76" t="s">
        <v>31</v>
      </c>
      <c r="W7" s="28" t="s">
        <v>47</v>
      </c>
      <c r="X7" s="65" t="s">
        <v>48</v>
      </c>
    </row>
    <row r="8" spans="1:26" ht="30.75" customHeight="1" x14ac:dyDescent="0.15">
      <c r="A8" s="69"/>
      <c r="B8" s="31"/>
      <c r="C8" s="72"/>
      <c r="D8" s="72"/>
      <c r="E8" s="11"/>
      <c r="F8" s="66"/>
      <c r="G8" s="31"/>
      <c r="H8" s="66"/>
      <c r="I8" s="31"/>
      <c r="J8" s="66"/>
      <c r="K8" s="66"/>
      <c r="L8" s="31"/>
      <c r="M8" s="31"/>
      <c r="N8" s="31"/>
      <c r="O8" s="66"/>
      <c r="P8" s="31"/>
      <c r="Q8" s="66"/>
      <c r="R8" s="66"/>
      <c r="S8" s="26"/>
      <c r="T8" s="31"/>
      <c r="U8" s="66"/>
      <c r="V8" s="66"/>
      <c r="W8" s="26"/>
      <c r="X8" s="66"/>
      <c r="Z8" s="8" t="s">
        <v>56</v>
      </c>
    </row>
    <row r="9" spans="1:26" ht="18.75" customHeight="1" x14ac:dyDescent="0.15">
      <c r="A9" s="8" t="s">
        <v>29</v>
      </c>
      <c r="B9" s="32">
        <f>B10+B11</f>
        <v>-2528</v>
      </c>
      <c r="C9" s="32">
        <f>C10+C11</f>
        <v>62</v>
      </c>
      <c r="D9" s="33">
        <f>IF(B9-C9=0,"-",(1-(B9/(B9-C9)))*-1)</f>
        <v>-2.3938223938223979E-2</v>
      </c>
      <c r="E9" s="32">
        <f t="shared" ref="E9:J9" si="0">E10+E11</f>
        <v>-1741</v>
      </c>
      <c r="F9" s="32">
        <f t="shared" si="0"/>
        <v>22</v>
      </c>
      <c r="G9" s="32">
        <f t="shared" si="0"/>
        <v>2015</v>
      </c>
      <c r="H9" s="32">
        <f t="shared" si="0"/>
        <v>-76</v>
      </c>
      <c r="I9" s="32">
        <f t="shared" si="0"/>
        <v>3756</v>
      </c>
      <c r="J9" s="32">
        <f t="shared" si="0"/>
        <v>-98</v>
      </c>
      <c r="K9" s="34">
        <f>E9/Z9*1000</f>
        <v>-5.9494518712922719</v>
      </c>
      <c r="L9" s="35">
        <f>G9/Z9*1000</f>
        <v>6.8857814593072524</v>
      </c>
      <c r="M9" s="35">
        <f>I9/Z9*1000</f>
        <v>12.835233330599525</v>
      </c>
      <c r="N9" s="32">
        <f>N10+N11</f>
        <v>-787</v>
      </c>
      <c r="O9" s="32">
        <f t="shared" ref="O9:W9" si="1">O10+O11</f>
        <v>40</v>
      </c>
      <c r="P9" s="32">
        <f t="shared" si="1"/>
        <v>7736</v>
      </c>
      <c r="Q9" s="32">
        <f t="shared" si="1"/>
        <v>142</v>
      </c>
      <c r="R9" s="32">
        <f t="shared" si="1"/>
        <v>4627</v>
      </c>
      <c r="S9" s="32">
        <f t="shared" si="1"/>
        <v>3109</v>
      </c>
      <c r="T9" s="32">
        <f t="shared" si="1"/>
        <v>8523</v>
      </c>
      <c r="U9" s="32">
        <f t="shared" si="1"/>
        <v>102</v>
      </c>
      <c r="V9" s="32">
        <f t="shared" si="1"/>
        <v>5414</v>
      </c>
      <c r="W9" s="32">
        <f t="shared" si="1"/>
        <v>3109</v>
      </c>
      <c r="X9" s="34">
        <f>N9/Z9*1000</f>
        <v>-2.6893846195904754</v>
      </c>
      <c r="Z9" s="32">
        <f t="shared" ref="Z9" si="2">Z10+Z11</f>
        <v>292632</v>
      </c>
    </row>
    <row r="10" spans="1:26" ht="18.75" customHeight="1" x14ac:dyDescent="0.15">
      <c r="A10" s="6" t="s">
        <v>28</v>
      </c>
      <c r="B10" s="36">
        <f>B20+B21+B22+B23</f>
        <v>-1392</v>
      </c>
      <c r="C10" s="36">
        <f>C20+C21+C22+C23</f>
        <v>147</v>
      </c>
      <c r="D10" s="37">
        <f t="shared" ref="D10:D38" si="3">IF(B10-C10=0,"-",(1-(B10/(B10-C10)))*-1)</f>
        <v>-9.5516569200779777E-2</v>
      </c>
      <c r="E10" s="36">
        <f t="shared" ref="E10:J10" si="4">E20+E21+E22+E23</f>
        <v>-954</v>
      </c>
      <c r="F10" s="36">
        <f t="shared" si="4"/>
        <v>32</v>
      </c>
      <c r="G10" s="36">
        <f t="shared" si="4"/>
        <v>1579</v>
      </c>
      <c r="H10" s="36">
        <f t="shared" si="4"/>
        <v>-65</v>
      </c>
      <c r="I10" s="36">
        <f t="shared" si="4"/>
        <v>2533</v>
      </c>
      <c r="J10" s="36">
        <f t="shared" si="4"/>
        <v>-97</v>
      </c>
      <c r="K10" s="38">
        <f t="shared" ref="K10:K38" si="5">E10/Z10*1000</f>
        <v>-4.3757453444638106</v>
      </c>
      <c r="L10" s="39">
        <f t="shared" ref="L10:L38" si="6">G10/Z10*1000</f>
        <v>7.2424548206586552</v>
      </c>
      <c r="M10" s="39">
        <f t="shared" ref="M10:M38" si="7">I10/Z10*1000</f>
        <v>11.618200165122467</v>
      </c>
      <c r="N10" s="36">
        <f t="shared" ref="N10:W10" si="8">N20+N21+N22+N23</f>
        <v>-438</v>
      </c>
      <c r="O10" s="36">
        <f t="shared" si="8"/>
        <v>115</v>
      </c>
      <c r="P10" s="36">
        <f t="shared" si="8"/>
        <v>5688</v>
      </c>
      <c r="Q10" s="36">
        <f t="shared" si="8"/>
        <v>22</v>
      </c>
      <c r="R10" s="36">
        <f t="shared" si="8"/>
        <v>3695</v>
      </c>
      <c r="S10" s="36">
        <f t="shared" si="8"/>
        <v>1993</v>
      </c>
      <c r="T10" s="36">
        <f t="shared" si="8"/>
        <v>6126</v>
      </c>
      <c r="U10" s="36">
        <f t="shared" si="8"/>
        <v>-93</v>
      </c>
      <c r="V10" s="36">
        <f t="shared" si="8"/>
        <v>4295</v>
      </c>
      <c r="W10" s="36">
        <f t="shared" si="8"/>
        <v>1831</v>
      </c>
      <c r="X10" s="38">
        <f t="shared" ref="X10:X38" si="9">N10/Z10*1000</f>
        <v>-2.0089900009173469</v>
      </c>
      <c r="Z10" s="32">
        <f t="shared" ref="Z10" si="10">Z20+Z21+Z22+Z23</f>
        <v>218020</v>
      </c>
    </row>
    <row r="11" spans="1:26" ht="18.75" customHeight="1" x14ac:dyDescent="0.15">
      <c r="A11" s="2" t="s">
        <v>27</v>
      </c>
      <c r="B11" s="40">
        <f>B12+B13+B14+B15+B16</f>
        <v>-1136</v>
      </c>
      <c r="C11" s="40">
        <f>C12+C13+C14+C15+C16</f>
        <v>-85</v>
      </c>
      <c r="D11" s="41">
        <f t="shared" si="3"/>
        <v>8.0875356803044696E-2</v>
      </c>
      <c r="E11" s="40">
        <f t="shared" ref="E11:J11" si="11">E12+E13+E14+E15+E16</f>
        <v>-787</v>
      </c>
      <c r="F11" s="40">
        <f t="shared" si="11"/>
        <v>-10</v>
      </c>
      <c r="G11" s="40">
        <f t="shared" si="11"/>
        <v>436</v>
      </c>
      <c r="H11" s="40">
        <f t="shared" si="11"/>
        <v>-11</v>
      </c>
      <c r="I11" s="40">
        <f t="shared" si="11"/>
        <v>1223</v>
      </c>
      <c r="J11" s="40">
        <f t="shared" si="11"/>
        <v>-1</v>
      </c>
      <c r="K11" s="42">
        <f t="shared" si="5"/>
        <v>-10.547901141907468</v>
      </c>
      <c r="L11" s="43">
        <f t="shared" si="6"/>
        <v>5.8435640379563614</v>
      </c>
      <c r="M11" s="43">
        <f t="shared" si="7"/>
        <v>16.391465179863829</v>
      </c>
      <c r="N11" s="40">
        <f t="shared" ref="N11:W11" si="12">N12+N13+N14+N15+N16</f>
        <v>-349</v>
      </c>
      <c r="O11" s="40">
        <f t="shared" si="12"/>
        <v>-75</v>
      </c>
      <c r="P11" s="40">
        <f t="shared" si="12"/>
        <v>2048</v>
      </c>
      <c r="Q11" s="40">
        <f t="shared" si="12"/>
        <v>120</v>
      </c>
      <c r="R11" s="40">
        <f t="shared" si="12"/>
        <v>932</v>
      </c>
      <c r="S11" s="40">
        <f t="shared" si="12"/>
        <v>1116</v>
      </c>
      <c r="T11" s="40">
        <f t="shared" si="12"/>
        <v>2397</v>
      </c>
      <c r="U11" s="40">
        <f t="shared" si="12"/>
        <v>195</v>
      </c>
      <c r="V11" s="40">
        <f t="shared" si="12"/>
        <v>1119</v>
      </c>
      <c r="W11" s="40">
        <f t="shared" si="12"/>
        <v>1278</v>
      </c>
      <c r="X11" s="44">
        <f t="shared" si="9"/>
        <v>-4.6775317643274539</v>
      </c>
      <c r="Z11" s="32">
        <f t="shared" ref="Z11" si="13">Z12+Z13+Z14+Z15+Z16</f>
        <v>74612</v>
      </c>
    </row>
    <row r="12" spans="1:26" ht="18.75" customHeight="1" x14ac:dyDescent="0.15">
      <c r="A12" s="6" t="s">
        <v>26</v>
      </c>
      <c r="B12" s="36">
        <f>B24</f>
        <v>-108</v>
      </c>
      <c r="C12" s="36">
        <f>C24</f>
        <v>-45</v>
      </c>
      <c r="D12" s="37">
        <f t="shared" si="3"/>
        <v>0.71428571428571419</v>
      </c>
      <c r="E12" s="36">
        <f t="shared" ref="E12:J12" si="14">E24</f>
        <v>-73</v>
      </c>
      <c r="F12" s="36">
        <f t="shared" si="14"/>
        <v>-15</v>
      </c>
      <c r="G12" s="36">
        <f t="shared" si="14"/>
        <v>28</v>
      </c>
      <c r="H12" s="36">
        <f t="shared" si="14"/>
        <v>-18</v>
      </c>
      <c r="I12" s="36">
        <f t="shared" si="14"/>
        <v>101</v>
      </c>
      <c r="J12" s="36">
        <f t="shared" si="14"/>
        <v>-3</v>
      </c>
      <c r="K12" s="38">
        <f t="shared" si="5"/>
        <v>-12.534340659340661</v>
      </c>
      <c r="L12" s="39">
        <f t="shared" si="6"/>
        <v>4.8076923076923084</v>
      </c>
      <c r="M12" s="39">
        <f t="shared" si="7"/>
        <v>17.342032967032967</v>
      </c>
      <c r="N12" s="36">
        <f t="shared" ref="N12:W12" si="15">N24</f>
        <v>-35</v>
      </c>
      <c r="O12" s="36">
        <f t="shared" si="15"/>
        <v>-30</v>
      </c>
      <c r="P12" s="36">
        <f t="shared" si="15"/>
        <v>172</v>
      </c>
      <c r="Q12" s="36">
        <f t="shared" si="15"/>
        <v>7</v>
      </c>
      <c r="R12" s="36">
        <f t="shared" si="15"/>
        <v>80</v>
      </c>
      <c r="S12" s="36">
        <f t="shared" si="15"/>
        <v>92</v>
      </c>
      <c r="T12" s="36">
        <f t="shared" si="15"/>
        <v>207</v>
      </c>
      <c r="U12" s="36">
        <f t="shared" si="15"/>
        <v>37</v>
      </c>
      <c r="V12" s="36">
        <f t="shared" si="15"/>
        <v>118</v>
      </c>
      <c r="W12" s="36">
        <f t="shared" si="15"/>
        <v>89</v>
      </c>
      <c r="X12" s="38">
        <f t="shared" si="9"/>
        <v>-6.009615384615385</v>
      </c>
      <c r="Z12" s="32">
        <f t="shared" ref="Z12" si="16">Z24</f>
        <v>5824</v>
      </c>
    </row>
    <row r="13" spans="1:26" ht="18.75" customHeight="1" x14ac:dyDescent="0.15">
      <c r="A13" s="4" t="s">
        <v>25</v>
      </c>
      <c r="B13" s="45">
        <f>B25+B26+B27</f>
        <v>-234</v>
      </c>
      <c r="C13" s="45">
        <f>C25+C26+C27</f>
        <v>24</v>
      </c>
      <c r="D13" s="46">
        <f t="shared" si="3"/>
        <v>-9.3023255813953543E-2</v>
      </c>
      <c r="E13" s="45">
        <f t="shared" ref="E13:J13" si="17">E25+E26+E27</f>
        <v>-147</v>
      </c>
      <c r="F13" s="45">
        <f t="shared" si="17"/>
        <v>3</v>
      </c>
      <c r="G13" s="45">
        <f t="shared" si="17"/>
        <v>69</v>
      </c>
      <c r="H13" s="45">
        <f t="shared" si="17"/>
        <v>3</v>
      </c>
      <c r="I13" s="45">
        <f t="shared" si="17"/>
        <v>216</v>
      </c>
      <c r="J13" s="45">
        <f t="shared" si="17"/>
        <v>0</v>
      </c>
      <c r="K13" s="47">
        <f t="shared" si="5"/>
        <v>-10.740903112669882</v>
      </c>
      <c r="L13" s="48">
        <f t="shared" si="6"/>
        <v>5.0416483998246377</v>
      </c>
      <c r="M13" s="48">
        <f t="shared" si="7"/>
        <v>15.782551512494521</v>
      </c>
      <c r="N13" s="45">
        <f t="shared" ref="N13:W13" si="18">N25+N26+N27</f>
        <v>-87</v>
      </c>
      <c r="O13" s="45">
        <f t="shared" si="18"/>
        <v>21</v>
      </c>
      <c r="P13" s="45">
        <f t="shared" si="18"/>
        <v>322</v>
      </c>
      <c r="Q13" s="45">
        <f t="shared" si="18"/>
        <v>37</v>
      </c>
      <c r="R13" s="45">
        <f t="shared" si="18"/>
        <v>176</v>
      </c>
      <c r="S13" s="45">
        <f t="shared" si="18"/>
        <v>146</v>
      </c>
      <c r="T13" s="45">
        <f t="shared" si="18"/>
        <v>409</v>
      </c>
      <c r="U13" s="45">
        <f t="shared" si="18"/>
        <v>16</v>
      </c>
      <c r="V13" s="45">
        <f t="shared" si="18"/>
        <v>188</v>
      </c>
      <c r="W13" s="45">
        <f t="shared" si="18"/>
        <v>221</v>
      </c>
      <c r="X13" s="47">
        <f t="shared" si="9"/>
        <v>-6.3568610258658484</v>
      </c>
      <c r="Z13" s="32">
        <f t="shared" ref="Z13" si="19">Z25+Z26+Z27</f>
        <v>13686</v>
      </c>
    </row>
    <row r="14" spans="1:26" ht="18.75" customHeight="1" x14ac:dyDescent="0.15">
      <c r="A14" s="4" t="s">
        <v>24</v>
      </c>
      <c r="B14" s="45">
        <f>B28+B29+B30+B31</f>
        <v>-272</v>
      </c>
      <c r="C14" s="45">
        <f>C28+C29+C30+C31</f>
        <v>-4</v>
      </c>
      <c r="D14" s="46">
        <f t="shared" si="3"/>
        <v>1.4925373134328401E-2</v>
      </c>
      <c r="E14" s="45">
        <f t="shared" ref="E14:J14" si="20">E28+E29+E30+E31</f>
        <v>-248</v>
      </c>
      <c r="F14" s="45">
        <f t="shared" si="20"/>
        <v>-3</v>
      </c>
      <c r="G14" s="45">
        <f t="shared" si="20"/>
        <v>191</v>
      </c>
      <c r="H14" s="45">
        <f t="shared" si="20"/>
        <v>4</v>
      </c>
      <c r="I14" s="45">
        <f t="shared" si="20"/>
        <v>439</v>
      </c>
      <c r="J14" s="45">
        <f t="shared" si="20"/>
        <v>7</v>
      </c>
      <c r="K14" s="47">
        <f t="shared" si="5"/>
        <v>-8.7943262411347511</v>
      </c>
      <c r="L14" s="48">
        <f t="shared" si="6"/>
        <v>6.7730496453900706</v>
      </c>
      <c r="M14" s="48">
        <f t="shared" si="7"/>
        <v>15.567375886524822</v>
      </c>
      <c r="N14" s="45">
        <f t="shared" ref="N14:W14" si="21">N28+N29+N30+N31</f>
        <v>-24</v>
      </c>
      <c r="O14" s="45">
        <f t="shared" si="21"/>
        <v>-1</v>
      </c>
      <c r="P14" s="45">
        <f t="shared" si="21"/>
        <v>816</v>
      </c>
      <c r="Q14" s="45">
        <f t="shared" si="21"/>
        <v>24</v>
      </c>
      <c r="R14" s="45">
        <f t="shared" si="21"/>
        <v>368</v>
      </c>
      <c r="S14" s="45">
        <f t="shared" si="21"/>
        <v>448</v>
      </c>
      <c r="T14" s="45">
        <f t="shared" si="21"/>
        <v>840</v>
      </c>
      <c r="U14" s="45">
        <f t="shared" si="21"/>
        <v>25</v>
      </c>
      <c r="V14" s="45">
        <f t="shared" si="21"/>
        <v>411</v>
      </c>
      <c r="W14" s="45">
        <f t="shared" si="21"/>
        <v>429</v>
      </c>
      <c r="X14" s="47">
        <f t="shared" si="9"/>
        <v>-0.85106382978723405</v>
      </c>
      <c r="Z14" s="32">
        <f t="shared" ref="Z14" si="22">Z28+Z29+Z30+Z31</f>
        <v>28200</v>
      </c>
    </row>
    <row r="15" spans="1:26" ht="18.75" customHeight="1" x14ac:dyDescent="0.15">
      <c r="A15" s="4" t="s">
        <v>23</v>
      </c>
      <c r="B15" s="45">
        <f>B32+B33+B34+B35</f>
        <v>-337</v>
      </c>
      <c r="C15" s="45">
        <f>C32+C33+C34+C35</f>
        <v>-105</v>
      </c>
      <c r="D15" s="46">
        <f t="shared" si="3"/>
        <v>0.45258620689655182</v>
      </c>
      <c r="E15" s="45">
        <f t="shared" ref="E15:J15" si="23">E32+E33+E34+E35</f>
        <v>-212</v>
      </c>
      <c r="F15" s="45">
        <f t="shared" si="23"/>
        <v>-26</v>
      </c>
      <c r="G15" s="45">
        <f t="shared" si="23"/>
        <v>131</v>
      </c>
      <c r="H15" s="45">
        <f t="shared" si="23"/>
        <v>1</v>
      </c>
      <c r="I15" s="45">
        <f t="shared" si="23"/>
        <v>343</v>
      </c>
      <c r="J15" s="45">
        <f t="shared" si="23"/>
        <v>27</v>
      </c>
      <c r="K15" s="47">
        <f t="shared" si="5"/>
        <v>-9.8600065113250537</v>
      </c>
      <c r="L15" s="48">
        <f t="shared" si="6"/>
        <v>6.0927398725640671</v>
      </c>
      <c r="M15" s="48">
        <f t="shared" si="7"/>
        <v>15.952746383889123</v>
      </c>
      <c r="N15" s="49">
        <f t="shared" ref="N15:W15" si="24">N32+N33+N34+N35</f>
        <v>-125</v>
      </c>
      <c r="O15" s="45">
        <f t="shared" si="24"/>
        <v>-79</v>
      </c>
      <c r="P15" s="45">
        <f t="shared" si="24"/>
        <v>618</v>
      </c>
      <c r="Q15" s="45">
        <f t="shared" si="24"/>
        <v>23</v>
      </c>
      <c r="R15" s="45">
        <f t="shared" si="24"/>
        <v>238</v>
      </c>
      <c r="S15" s="45">
        <f t="shared" si="24"/>
        <v>380</v>
      </c>
      <c r="T15" s="45">
        <f t="shared" si="24"/>
        <v>743</v>
      </c>
      <c r="U15" s="45">
        <f t="shared" si="24"/>
        <v>102</v>
      </c>
      <c r="V15" s="45">
        <f t="shared" si="24"/>
        <v>322</v>
      </c>
      <c r="W15" s="45">
        <f t="shared" si="24"/>
        <v>421</v>
      </c>
      <c r="X15" s="47">
        <f t="shared" si="9"/>
        <v>-5.813683084507697</v>
      </c>
      <c r="Z15" s="32">
        <f t="shared" ref="Z15" si="25">Z32+Z33+Z34+Z35</f>
        <v>21501</v>
      </c>
    </row>
    <row r="16" spans="1:26" ht="18.75" customHeight="1" x14ac:dyDescent="0.15">
      <c r="A16" s="2" t="s">
        <v>22</v>
      </c>
      <c r="B16" s="40">
        <f>B36+B37+B38</f>
        <v>-185</v>
      </c>
      <c r="C16" s="40">
        <f>C36+C37+C38</f>
        <v>45</v>
      </c>
      <c r="D16" s="41">
        <f t="shared" si="3"/>
        <v>-0.19565217391304346</v>
      </c>
      <c r="E16" s="40">
        <f t="shared" ref="E16:J16" si="26">E36+E37+E38</f>
        <v>-107</v>
      </c>
      <c r="F16" s="40">
        <f t="shared" si="26"/>
        <v>31</v>
      </c>
      <c r="G16" s="40">
        <f t="shared" si="26"/>
        <v>17</v>
      </c>
      <c r="H16" s="40">
        <f t="shared" si="26"/>
        <v>-1</v>
      </c>
      <c r="I16" s="40">
        <f t="shared" si="26"/>
        <v>124</v>
      </c>
      <c r="J16" s="40">
        <f t="shared" si="26"/>
        <v>-32</v>
      </c>
      <c r="K16" s="42">
        <f t="shared" si="5"/>
        <v>-19.811146084058507</v>
      </c>
      <c r="L16" s="43">
        <f t="shared" si="6"/>
        <v>3.1475652656915387</v>
      </c>
      <c r="M16" s="43">
        <f t="shared" si="7"/>
        <v>22.958711349750043</v>
      </c>
      <c r="N16" s="40">
        <f t="shared" ref="N16:W16" si="27">N36+N37+N38</f>
        <v>-78</v>
      </c>
      <c r="O16" s="40">
        <f t="shared" si="27"/>
        <v>14</v>
      </c>
      <c r="P16" s="40">
        <f t="shared" si="27"/>
        <v>120</v>
      </c>
      <c r="Q16" s="40">
        <f t="shared" si="27"/>
        <v>29</v>
      </c>
      <c r="R16" s="40">
        <f t="shared" si="27"/>
        <v>70</v>
      </c>
      <c r="S16" s="40">
        <f t="shared" si="27"/>
        <v>50</v>
      </c>
      <c r="T16" s="40">
        <f t="shared" si="27"/>
        <v>198</v>
      </c>
      <c r="U16" s="40">
        <f t="shared" si="27"/>
        <v>15</v>
      </c>
      <c r="V16" s="40">
        <f t="shared" si="27"/>
        <v>80</v>
      </c>
      <c r="W16" s="40">
        <f t="shared" si="27"/>
        <v>118</v>
      </c>
      <c r="X16" s="44">
        <f t="shared" si="9"/>
        <v>-14.441770042584706</v>
      </c>
      <c r="Z16" s="32">
        <f t="shared" ref="Z16" si="28">Z36+Z37+Z38</f>
        <v>5401</v>
      </c>
    </row>
    <row r="17" spans="1:26" ht="18.75" customHeight="1" x14ac:dyDescent="0.15">
      <c r="A17" s="6" t="s">
        <v>21</v>
      </c>
      <c r="B17" s="36">
        <f>B12+B13+B20</f>
        <v>-1132</v>
      </c>
      <c r="C17" s="36">
        <f>C12+C13+C20</f>
        <v>-118</v>
      </c>
      <c r="D17" s="37">
        <f t="shared" si="3"/>
        <v>0.11637080867850091</v>
      </c>
      <c r="E17" s="36">
        <f t="shared" ref="E17:J17" si="29">E12+E13+E20</f>
        <v>-640</v>
      </c>
      <c r="F17" s="36">
        <f t="shared" si="29"/>
        <v>12</v>
      </c>
      <c r="G17" s="36">
        <f t="shared" si="29"/>
        <v>790</v>
      </c>
      <c r="H17" s="36">
        <f t="shared" si="29"/>
        <v>-21</v>
      </c>
      <c r="I17" s="36">
        <f t="shared" si="29"/>
        <v>1430</v>
      </c>
      <c r="J17" s="36">
        <f t="shared" si="29"/>
        <v>-33</v>
      </c>
      <c r="K17" s="38">
        <f t="shared" si="5"/>
        <v>-5.46210239735088</v>
      </c>
      <c r="L17" s="39">
        <f t="shared" si="6"/>
        <v>6.7422826467299926</v>
      </c>
      <c r="M17" s="39">
        <f t="shared" si="7"/>
        <v>12.204385044080873</v>
      </c>
      <c r="N17" s="36">
        <f t="shared" ref="N17:W17" si="30">N12+N13+N20</f>
        <v>-492</v>
      </c>
      <c r="O17" s="36">
        <f t="shared" si="30"/>
        <v>-130</v>
      </c>
      <c r="P17" s="36">
        <f t="shared" si="30"/>
        <v>2570</v>
      </c>
      <c r="Q17" s="36">
        <f t="shared" si="30"/>
        <v>-78</v>
      </c>
      <c r="R17" s="36">
        <f t="shared" si="30"/>
        <v>1710</v>
      </c>
      <c r="S17" s="36">
        <f t="shared" si="30"/>
        <v>860</v>
      </c>
      <c r="T17" s="36">
        <f t="shared" si="30"/>
        <v>3062</v>
      </c>
      <c r="U17" s="36">
        <f t="shared" si="30"/>
        <v>52</v>
      </c>
      <c r="V17" s="36">
        <f t="shared" si="30"/>
        <v>2172</v>
      </c>
      <c r="W17" s="36">
        <f t="shared" si="30"/>
        <v>890</v>
      </c>
      <c r="X17" s="38">
        <f t="shared" si="9"/>
        <v>-4.1989912179634894</v>
      </c>
      <c r="Z17" s="32">
        <f t="shared" ref="Z17" si="31">Z12+Z13+Z20</f>
        <v>117171</v>
      </c>
    </row>
    <row r="18" spans="1:26" ht="18.75" customHeight="1" x14ac:dyDescent="0.15">
      <c r="A18" s="4" t="s">
        <v>20</v>
      </c>
      <c r="B18" s="45">
        <f>B14+B22</f>
        <v>-525</v>
      </c>
      <c r="C18" s="45">
        <f>C14+C22</f>
        <v>46</v>
      </c>
      <c r="D18" s="46">
        <f t="shared" si="3"/>
        <v>-8.056042031523647E-2</v>
      </c>
      <c r="E18" s="45">
        <f t="shared" ref="E18:J18" si="32">E14+E22</f>
        <v>-404</v>
      </c>
      <c r="F18" s="45">
        <f t="shared" si="32"/>
        <v>-14</v>
      </c>
      <c r="G18" s="45">
        <f t="shared" si="32"/>
        <v>373</v>
      </c>
      <c r="H18" s="45">
        <f t="shared" si="32"/>
        <v>-4</v>
      </c>
      <c r="I18" s="45">
        <f t="shared" si="32"/>
        <v>777</v>
      </c>
      <c r="J18" s="45">
        <f t="shared" si="32"/>
        <v>10</v>
      </c>
      <c r="K18" s="47">
        <f t="shared" si="5"/>
        <v>-7.5837212794713924</v>
      </c>
      <c r="L18" s="48">
        <f t="shared" si="6"/>
        <v>7.0018020723832404</v>
      </c>
      <c r="M18" s="48">
        <f t="shared" si="7"/>
        <v>14.585523351854633</v>
      </c>
      <c r="N18" s="45">
        <f t="shared" ref="N18:W18" si="33">N14+N22</f>
        <v>-121</v>
      </c>
      <c r="O18" s="45">
        <f t="shared" si="33"/>
        <v>60</v>
      </c>
      <c r="P18" s="45">
        <f t="shared" si="33"/>
        <v>1496</v>
      </c>
      <c r="Q18" s="45">
        <f t="shared" si="33"/>
        <v>96</v>
      </c>
      <c r="R18" s="45">
        <f t="shared" si="33"/>
        <v>714</v>
      </c>
      <c r="S18" s="45">
        <f t="shared" si="33"/>
        <v>782</v>
      </c>
      <c r="T18" s="45">
        <f t="shared" si="33"/>
        <v>1617</v>
      </c>
      <c r="U18" s="45">
        <f t="shared" si="33"/>
        <v>36</v>
      </c>
      <c r="V18" s="45">
        <f t="shared" si="33"/>
        <v>772</v>
      </c>
      <c r="W18" s="45">
        <f t="shared" si="33"/>
        <v>845</v>
      </c>
      <c r="X18" s="47">
        <f t="shared" si="9"/>
        <v>-2.2713620663763328</v>
      </c>
      <c r="Z18" s="32">
        <f t="shared" ref="Z18" si="34">Z14+Z22</f>
        <v>53272</v>
      </c>
    </row>
    <row r="19" spans="1:26" ht="18.75" customHeight="1" x14ac:dyDescent="0.15">
      <c r="A19" s="2" t="s">
        <v>19</v>
      </c>
      <c r="B19" s="40">
        <f>B15+B16+B21+B23</f>
        <v>-871</v>
      </c>
      <c r="C19" s="40">
        <f>C15+C16+C21+C23</f>
        <v>134</v>
      </c>
      <c r="D19" s="41">
        <f t="shared" si="3"/>
        <v>-0.1333333333333333</v>
      </c>
      <c r="E19" s="40">
        <f t="shared" ref="E19:J19" si="35">E15+E16+E21+E23</f>
        <v>-697</v>
      </c>
      <c r="F19" s="40">
        <f t="shared" si="35"/>
        <v>24</v>
      </c>
      <c r="G19" s="40">
        <f t="shared" si="35"/>
        <v>852</v>
      </c>
      <c r="H19" s="40">
        <f t="shared" si="35"/>
        <v>-51</v>
      </c>
      <c r="I19" s="40">
        <f t="shared" si="35"/>
        <v>1549</v>
      </c>
      <c r="J19" s="40">
        <f t="shared" si="35"/>
        <v>-75</v>
      </c>
      <c r="K19" s="42">
        <f t="shared" si="5"/>
        <v>-5.7042777991472233</v>
      </c>
      <c r="L19" s="43">
        <f t="shared" si="6"/>
        <v>6.9728044259303212</v>
      </c>
      <c r="M19" s="43">
        <f t="shared" si="7"/>
        <v>12.677082225077545</v>
      </c>
      <c r="N19" s="50">
        <f t="shared" ref="N19:O19" si="36">N15+N16+N21+N23</f>
        <v>-174</v>
      </c>
      <c r="O19" s="40">
        <f t="shared" si="36"/>
        <v>110</v>
      </c>
      <c r="P19" s="50">
        <f>P15+P16+P21+P23</f>
        <v>3670</v>
      </c>
      <c r="Q19" s="40">
        <f t="shared" ref="Q19:S19" si="37">Q15+Q16+Q21+Q23</f>
        <v>124</v>
      </c>
      <c r="R19" s="40">
        <f t="shared" si="37"/>
        <v>2203</v>
      </c>
      <c r="S19" s="40">
        <f t="shared" si="37"/>
        <v>1467</v>
      </c>
      <c r="T19" s="50">
        <f>T15+T16+T21+T23</f>
        <v>3844</v>
      </c>
      <c r="U19" s="40">
        <f t="shared" ref="U19:W19" si="38">U15+U16+U21+U23</f>
        <v>14</v>
      </c>
      <c r="V19" s="40">
        <f t="shared" si="38"/>
        <v>2470</v>
      </c>
      <c r="W19" s="40">
        <f t="shared" si="38"/>
        <v>1374</v>
      </c>
      <c r="X19" s="44">
        <f t="shared" si="9"/>
        <v>-1.4240234390984459</v>
      </c>
      <c r="Z19" s="32">
        <f>Z15+Z16+Z21+Z23</f>
        <v>122189</v>
      </c>
    </row>
    <row r="20" spans="1:26" ht="18.75" customHeight="1" x14ac:dyDescent="0.15">
      <c r="A20" s="5" t="s">
        <v>18</v>
      </c>
      <c r="B20" s="51">
        <f>E20+N20</f>
        <v>-790</v>
      </c>
      <c r="C20" s="51">
        <v>-97</v>
      </c>
      <c r="D20" s="52">
        <f t="shared" si="3"/>
        <v>0.13997113997114008</v>
      </c>
      <c r="E20" s="51">
        <f>G20-I20</f>
        <v>-420</v>
      </c>
      <c r="F20" s="51">
        <f>H20-J20</f>
        <v>24</v>
      </c>
      <c r="G20" s="51">
        <v>693</v>
      </c>
      <c r="H20" s="51">
        <v>-6</v>
      </c>
      <c r="I20" s="51">
        <v>1113</v>
      </c>
      <c r="J20" s="51">
        <v>-30</v>
      </c>
      <c r="K20" s="38">
        <f t="shared" si="5"/>
        <v>-4.3005908192625508</v>
      </c>
      <c r="L20" s="39">
        <f t="shared" si="6"/>
        <v>7.0959748517832093</v>
      </c>
      <c r="M20" s="39">
        <f t="shared" si="7"/>
        <v>11.39656567104576</v>
      </c>
      <c r="N20" s="51">
        <f>P20-T20</f>
        <v>-370</v>
      </c>
      <c r="O20" s="53">
        <f>Q20-U20</f>
        <v>-121</v>
      </c>
      <c r="P20" s="51">
        <f>R20+S20</f>
        <v>2076</v>
      </c>
      <c r="Q20" s="53">
        <v>-122</v>
      </c>
      <c r="R20" s="53">
        <v>1454</v>
      </c>
      <c r="S20" s="53">
        <v>622</v>
      </c>
      <c r="T20" s="51">
        <f>V20+W20</f>
        <v>2446</v>
      </c>
      <c r="U20" s="53">
        <v>-1</v>
      </c>
      <c r="V20" s="53">
        <v>1866</v>
      </c>
      <c r="W20" s="53">
        <v>580</v>
      </c>
      <c r="X20" s="54">
        <f t="shared" si="9"/>
        <v>-3.7886157217312948</v>
      </c>
      <c r="Z20" s="8">
        <v>97661</v>
      </c>
    </row>
    <row r="21" spans="1:26" ht="18.75" customHeight="1" x14ac:dyDescent="0.15">
      <c r="A21" s="3" t="s">
        <v>17</v>
      </c>
      <c r="B21" s="55">
        <f t="shared" ref="B21:B38" si="39">E21+N21</f>
        <v>-194</v>
      </c>
      <c r="C21" s="55">
        <v>155</v>
      </c>
      <c r="D21" s="56">
        <f t="shared" si="3"/>
        <v>-0.44412607449856734</v>
      </c>
      <c r="E21" s="55">
        <f t="shared" ref="E21:F38" si="40">G21-I21</f>
        <v>-259</v>
      </c>
      <c r="F21" s="55">
        <f t="shared" si="40"/>
        <v>23</v>
      </c>
      <c r="G21" s="55">
        <v>605</v>
      </c>
      <c r="H21" s="55">
        <v>-36</v>
      </c>
      <c r="I21" s="55">
        <v>864</v>
      </c>
      <c r="J21" s="55">
        <v>-59</v>
      </c>
      <c r="K21" s="47">
        <f t="shared" si="5"/>
        <v>-3.3215348312301223</v>
      </c>
      <c r="L21" s="48">
        <f t="shared" si="6"/>
        <v>7.7587975787421772</v>
      </c>
      <c r="M21" s="48">
        <f t="shared" si="7"/>
        <v>11.0803324099723</v>
      </c>
      <c r="N21" s="55">
        <f t="shared" ref="N21:O38" si="41">P21-T21</f>
        <v>65</v>
      </c>
      <c r="O21" s="55">
        <f t="shared" si="41"/>
        <v>132</v>
      </c>
      <c r="P21" s="55">
        <f t="shared" ref="P21:P38" si="42">R21+S21</f>
        <v>2362</v>
      </c>
      <c r="Q21" s="55">
        <v>55</v>
      </c>
      <c r="R21" s="55">
        <v>1503</v>
      </c>
      <c r="S21" s="55">
        <v>859</v>
      </c>
      <c r="T21" s="55">
        <f t="shared" ref="T21:T38" si="43">V21+W21</f>
        <v>2297</v>
      </c>
      <c r="U21" s="55">
        <v>-77</v>
      </c>
      <c r="V21" s="55">
        <v>1643</v>
      </c>
      <c r="W21" s="55">
        <v>654</v>
      </c>
      <c r="X21" s="47">
        <f t="shared" si="9"/>
        <v>0.8335898225094901</v>
      </c>
      <c r="Z21" s="8">
        <v>77976</v>
      </c>
    </row>
    <row r="22" spans="1:26" ht="18.75" customHeight="1" x14ac:dyDescent="0.15">
      <c r="A22" s="3" t="s">
        <v>16</v>
      </c>
      <c r="B22" s="55">
        <f t="shared" si="39"/>
        <v>-253</v>
      </c>
      <c r="C22" s="55">
        <v>50</v>
      </c>
      <c r="D22" s="56">
        <f t="shared" si="3"/>
        <v>-0.16501650165016502</v>
      </c>
      <c r="E22" s="55">
        <f t="shared" si="40"/>
        <v>-156</v>
      </c>
      <c r="F22" s="55">
        <f t="shared" si="40"/>
        <v>-11</v>
      </c>
      <c r="G22" s="55">
        <v>182</v>
      </c>
      <c r="H22" s="55">
        <v>-8</v>
      </c>
      <c r="I22" s="55">
        <v>338</v>
      </c>
      <c r="J22" s="55">
        <v>3</v>
      </c>
      <c r="K22" s="47">
        <f t="shared" si="5"/>
        <v>-6.2220804084237393</v>
      </c>
      <c r="L22" s="48">
        <f t="shared" si="6"/>
        <v>7.2590938098276965</v>
      </c>
      <c r="M22" s="48">
        <f t="shared" si="7"/>
        <v>13.481174218251436</v>
      </c>
      <c r="N22" s="55">
        <f t="shared" si="41"/>
        <v>-97</v>
      </c>
      <c r="O22" s="55">
        <f t="shared" si="41"/>
        <v>61</v>
      </c>
      <c r="P22" s="55">
        <f t="shared" si="42"/>
        <v>680</v>
      </c>
      <c r="Q22" s="55">
        <v>72</v>
      </c>
      <c r="R22" s="55">
        <v>346</v>
      </c>
      <c r="S22" s="55">
        <v>334</v>
      </c>
      <c r="T22" s="55">
        <f t="shared" si="43"/>
        <v>777</v>
      </c>
      <c r="U22" s="55">
        <v>11</v>
      </c>
      <c r="V22" s="55">
        <v>361</v>
      </c>
      <c r="W22" s="55">
        <v>416</v>
      </c>
      <c r="X22" s="47">
        <f t="shared" si="9"/>
        <v>-3.8688576898532228</v>
      </c>
      <c r="Z22" s="8">
        <v>25072</v>
      </c>
    </row>
    <row r="23" spans="1:26" ht="18.75" customHeight="1" x14ac:dyDescent="0.15">
      <c r="A23" s="1" t="s">
        <v>15</v>
      </c>
      <c r="B23" s="57">
        <f t="shared" si="39"/>
        <v>-155</v>
      </c>
      <c r="C23" s="57">
        <v>39</v>
      </c>
      <c r="D23" s="58">
        <f t="shared" si="3"/>
        <v>-0.2010309278350515</v>
      </c>
      <c r="E23" s="57">
        <f>G23-I23</f>
        <v>-119</v>
      </c>
      <c r="F23" s="57">
        <f t="shared" si="40"/>
        <v>-4</v>
      </c>
      <c r="G23" s="57">
        <v>99</v>
      </c>
      <c r="H23" s="57">
        <v>-15</v>
      </c>
      <c r="I23" s="57">
        <v>218</v>
      </c>
      <c r="J23" s="57">
        <v>-11</v>
      </c>
      <c r="K23" s="42">
        <f t="shared" si="5"/>
        <v>-6.8742418115649011</v>
      </c>
      <c r="L23" s="43">
        <f t="shared" si="6"/>
        <v>5.7189070533186985</v>
      </c>
      <c r="M23" s="43">
        <f t="shared" si="7"/>
        <v>12.593148864883601</v>
      </c>
      <c r="N23" s="59">
        <f t="shared" si="41"/>
        <v>-36</v>
      </c>
      <c r="O23" s="57">
        <f t="shared" si="41"/>
        <v>43</v>
      </c>
      <c r="P23" s="59">
        <f t="shared" si="42"/>
        <v>570</v>
      </c>
      <c r="Q23" s="57">
        <v>17</v>
      </c>
      <c r="R23" s="57">
        <v>392</v>
      </c>
      <c r="S23" s="57">
        <v>178</v>
      </c>
      <c r="T23" s="59">
        <f t="shared" si="43"/>
        <v>606</v>
      </c>
      <c r="U23" s="57">
        <v>-26</v>
      </c>
      <c r="V23" s="57">
        <v>425</v>
      </c>
      <c r="W23" s="57">
        <v>181</v>
      </c>
      <c r="X23" s="60">
        <f t="shared" si="9"/>
        <v>-2.0796025648431633</v>
      </c>
      <c r="Z23" s="8">
        <v>17311</v>
      </c>
    </row>
    <row r="24" spans="1:26" ht="18.75" customHeight="1" x14ac:dyDescent="0.15">
      <c r="A24" s="7" t="s">
        <v>14</v>
      </c>
      <c r="B24" s="61">
        <f t="shared" si="39"/>
        <v>-108</v>
      </c>
      <c r="C24" s="61">
        <v>-45</v>
      </c>
      <c r="D24" s="62">
        <f t="shared" si="3"/>
        <v>0.71428571428571419</v>
      </c>
      <c r="E24" s="51">
        <f t="shared" si="40"/>
        <v>-73</v>
      </c>
      <c r="F24" s="61">
        <f t="shared" si="40"/>
        <v>-15</v>
      </c>
      <c r="G24" s="61">
        <v>28</v>
      </c>
      <c r="H24" s="61">
        <v>-18</v>
      </c>
      <c r="I24" s="61">
        <v>101</v>
      </c>
      <c r="J24" s="61">
        <v>-3</v>
      </c>
      <c r="K24" s="34">
        <f t="shared" si="5"/>
        <v>-12.534340659340661</v>
      </c>
      <c r="L24" s="35">
        <f t="shared" si="6"/>
        <v>4.8076923076923084</v>
      </c>
      <c r="M24" s="35">
        <f t="shared" si="7"/>
        <v>17.342032967032967</v>
      </c>
      <c r="N24" s="51">
        <f t="shared" si="41"/>
        <v>-35</v>
      </c>
      <c r="O24" s="61">
        <f t="shared" si="41"/>
        <v>-30</v>
      </c>
      <c r="P24" s="61">
        <f t="shared" si="42"/>
        <v>172</v>
      </c>
      <c r="Q24" s="61">
        <v>7</v>
      </c>
      <c r="R24" s="61">
        <v>80</v>
      </c>
      <c r="S24" s="61">
        <v>92</v>
      </c>
      <c r="T24" s="61">
        <f t="shared" si="43"/>
        <v>207</v>
      </c>
      <c r="U24" s="61">
        <v>37</v>
      </c>
      <c r="V24" s="61">
        <v>118</v>
      </c>
      <c r="W24" s="61">
        <v>89</v>
      </c>
      <c r="X24" s="34">
        <f t="shared" si="9"/>
        <v>-6.009615384615385</v>
      </c>
      <c r="Z24" s="8">
        <v>5824</v>
      </c>
    </row>
    <row r="25" spans="1:26" ht="18.75" customHeight="1" x14ac:dyDescent="0.15">
      <c r="A25" s="5" t="s">
        <v>13</v>
      </c>
      <c r="B25" s="51">
        <f t="shared" si="39"/>
        <v>-49</v>
      </c>
      <c r="C25" s="51">
        <v>-10</v>
      </c>
      <c r="D25" s="52">
        <f t="shared" si="3"/>
        <v>0.25641025641025639</v>
      </c>
      <c r="E25" s="51">
        <f t="shared" si="40"/>
        <v>-27</v>
      </c>
      <c r="F25" s="51">
        <f t="shared" si="40"/>
        <v>0</v>
      </c>
      <c r="G25" s="51">
        <v>6</v>
      </c>
      <c r="H25" s="51">
        <v>3</v>
      </c>
      <c r="I25" s="51">
        <v>33</v>
      </c>
      <c r="J25" s="51">
        <v>3</v>
      </c>
      <c r="K25" s="38">
        <f t="shared" si="5"/>
        <v>-16.728624535315983</v>
      </c>
      <c r="L25" s="39">
        <f t="shared" si="6"/>
        <v>3.7174721189591078</v>
      </c>
      <c r="M25" s="39">
        <f t="shared" si="7"/>
        <v>20.446096654275092</v>
      </c>
      <c r="N25" s="51">
        <f>P25-T25</f>
        <v>-22</v>
      </c>
      <c r="O25" s="51">
        <f t="shared" si="41"/>
        <v>-10</v>
      </c>
      <c r="P25" s="51">
        <f t="shared" si="42"/>
        <v>41</v>
      </c>
      <c r="Q25" s="51">
        <v>13</v>
      </c>
      <c r="R25" s="51">
        <v>27</v>
      </c>
      <c r="S25" s="51">
        <v>14</v>
      </c>
      <c r="T25" s="51">
        <f t="shared" si="43"/>
        <v>63</v>
      </c>
      <c r="U25" s="51">
        <v>23</v>
      </c>
      <c r="V25" s="51">
        <v>32</v>
      </c>
      <c r="W25" s="51">
        <v>31</v>
      </c>
      <c r="X25" s="54">
        <f t="shared" si="9"/>
        <v>-13.630731102850062</v>
      </c>
      <c r="Z25" s="8">
        <v>1614</v>
      </c>
    </row>
    <row r="26" spans="1:26" ht="18.75" customHeight="1" x14ac:dyDescent="0.15">
      <c r="A26" s="3" t="s">
        <v>12</v>
      </c>
      <c r="B26" s="55">
        <f t="shared" si="39"/>
        <v>-108</v>
      </c>
      <c r="C26" s="55">
        <v>-57</v>
      </c>
      <c r="D26" s="56">
        <f t="shared" si="3"/>
        <v>1.1176470588235294</v>
      </c>
      <c r="E26" s="55">
        <f t="shared" si="40"/>
        <v>-56</v>
      </c>
      <c r="F26" s="55">
        <f t="shared" si="40"/>
        <v>-10</v>
      </c>
      <c r="G26" s="55">
        <v>18</v>
      </c>
      <c r="H26" s="55">
        <v>-1</v>
      </c>
      <c r="I26" s="55">
        <v>74</v>
      </c>
      <c r="J26" s="55">
        <v>9</v>
      </c>
      <c r="K26" s="47">
        <f t="shared" si="5"/>
        <v>-15.594541910331383</v>
      </c>
      <c r="L26" s="48">
        <f t="shared" si="6"/>
        <v>5.0125313283208017</v>
      </c>
      <c r="M26" s="48">
        <f t="shared" si="7"/>
        <v>20.607073238652184</v>
      </c>
      <c r="N26" s="55">
        <f t="shared" si="41"/>
        <v>-52</v>
      </c>
      <c r="O26" s="55">
        <f t="shared" si="41"/>
        <v>-47</v>
      </c>
      <c r="P26" s="55">
        <f t="shared" si="42"/>
        <v>67</v>
      </c>
      <c r="Q26" s="55">
        <v>-33</v>
      </c>
      <c r="R26" s="55">
        <v>45</v>
      </c>
      <c r="S26" s="55">
        <v>22</v>
      </c>
      <c r="T26" s="55">
        <f t="shared" si="43"/>
        <v>119</v>
      </c>
      <c r="U26" s="55">
        <v>14</v>
      </c>
      <c r="V26" s="55">
        <v>67</v>
      </c>
      <c r="W26" s="55">
        <v>52</v>
      </c>
      <c r="X26" s="47">
        <f t="shared" si="9"/>
        <v>-14.480646059593427</v>
      </c>
      <c r="Z26" s="8">
        <v>3591</v>
      </c>
    </row>
    <row r="27" spans="1:26" ht="18.75" customHeight="1" x14ac:dyDescent="0.15">
      <c r="A27" s="1" t="s">
        <v>11</v>
      </c>
      <c r="B27" s="57">
        <f t="shared" si="39"/>
        <v>-77</v>
      </c>
      <c r="C27" s="57">
        <v>91</v>
      </c>
      <c r="D27" s="58">
        <f t="shared" si="3"/>
        <v>-0.54166666666666674</v>
      </c>
      <c r="E27" s="57">
        <f t="shared" si="40"/>
        <v>-64</v>
      </c>
      <c r="F27" s="57">
        <f t="shared" si="40"/>
        <v>13</v>
      </c>
      <c r="G27" s="57">
        <v>45</v>
      </c>
      <c r="H27" s="57">
        <v>1</v>
      </c>
      <c r="I27" s="57">
        <v>109</v>
      </c>
      <c r="J27" s="57">
        <v>-12</v>
      </c>
      <c r="K27" s="42">
        <f t="shared" si="5"/>
        <v>-7.5462799198207753</v>
      </c>
      <c r="L27" s="43">
        <f t="shared" si="6"/>
        <v>5.3059780686239826</v>
      </c>
      <c r="M27" s="43">
        <f t="shared" si="7"/>
        <v>12.852257988444759</v>
      </c>
      <c r="N27" s="59">
        <f t="shared" si="41"/>
        <v>-13</v>
      </c>
      <c r="O27" s="63">
        <f t="shared" si="41"/>
        <v>78</v>
      </c>
      <c r="P27" s="59">
        <f t="shared" si="42"/>
        <v>214</v>
      </c>
      <c r="Q27" s="63">
        <v>57</v>
      </c>
      <c r="R27" s="63">
        <v>104</v>
      </c>
      <c r="S27" s="63">
        <v>110</v>
      </c>
      <c r="T27" s="59">
        <f t="shared" si="43"/>
        <v>227</v>
      </c>
      <c r="U27" s="63">
        <v>-21</v>
      </c>
      <c r="V27" s="63">
        <v>89</v>
      </c>
      <c r="W27" s="63">
        <v>138</v>
      </c>
      <c r="X27" s="60">
        <f t="shared" si="9"/>
        <v>-1.5328381087135952</v>
      </c>
      <c r="Z27" s="8">
        <v>8481</v>
      </c>
    </row>
    <row r="28" spans="1:26" ht="18.75" customHeight="1" x14ac:dyDescent="0.15">
      <c r="A28" s="5" t="s">
        <v>10</v>
      </c>
      <c r="B28" s="51">
        <f t="shared" si="39"/>
        <v>-41</v>
      </c>
      <c r="C28" s="51">
        <v>10</v>
      </c>
      <c r="D28" s="52">
        <f t="shared" si="3"/>
        <v>-0.19607843137254899</v>
      </c>
      <c r="E28" s="51">
        <f t="shared" si="40"/>
        <v>-36</v>
      </c>
      <c r="F28" s="51">
        <f t="shared" si="40"/>
        <v>-1</v>
      </c>
      <c r="G28" s="51">
        <v>14</v>
      </c>
      <c r="H28" s="51">
        <v>-1</v>
      </c>
      <c r="I28" s="51">
        <v>50</v>
      </c>
      <c r="J28" s="51">
        <v>0</v>
      </c>
      <c r="K28" s="38">
        <f t="shared" si="5"/>
        <v>-10.97226455348979</v>
      </c>
      <c r="L28" s="39">
        <f t="shared" si="6"/>
        <v>4.2669917708015852</v>
      </c>
      <c r="M28" s="39">
        <f t="shared" si="7"/>
        <v>15.239256324291375</v>
      </c>
      <c r="N28" s="51">
        <f t="shared" si="41"/>
        <v>-5</v>
      </c>
      <c r="O28" s="51">
        <f t="shared" si="41"/>
        <v>11</v>
      </c>
      <c r="P28" s="51">
        <f t="shared" si="42"/>
        <v>83</v>
      </c>
      <c r="Q28" s="51">
        <v>-2</v>
      </c>
      <c r="R28" s="51">
        <v>40</v>
      </c>
      <c r="S28" s="51">
        <v>43</v>
      </c>
      <c r="T28" s="51">
        <f t="shared" si="43"/>
        <v>88</v>
      </c>
      <c r="U28" s="51">
        <v>-13</v>
      </c>
      <c r="V28" s="51">
        <v>51</v>
      </c>
      <c r="W28" s="51">
        <v>37</v>
      </c>
      <c r="X28" s="38">
        <f t="shared" si="9"/>
        <v>-1.5239256324291375</v>
      </c>
      <c r="Z28" s="8">
        <v>3281</v>
      </c>
    </row>
    <row r="29" spans="1:26" ht="18.75" customHeight="1" x14ac:dyDescent="0.15">
      <c r="A29" s="3" t="s">
        <v>9</v>
      </c>
      <c r="B29" s="55">
        <f t="shared" si="39"/>
        <v>-16</v>
      </c>
      <c r="C29" s="55">
        <v>11</v>
      </c>
      <c r="D29" s="56">
        <f t="shared" si="3"/>
        <v>-0.40740740740740744</v>
      </c>
      <c r="E29" s="55">
        <f t="shared" si="40"/>
        <v>-73</v>
      </c>
      <c r="F29" s="55">
        <f t="shared" si="40"/>
        <v>-25</v>
      </c>
      <c r="G29" s="55">
        <v>67</v>
      </c>
      <c r="H29" s="55">
        <v>-1</v>
      </c>
      <c r="I29" s="55">
        <v>140</v>
      </c>
      <c r="J29" s="55">
        <v>24</v>
      </c>
      <c r="K29" s="47">
        <f t="shared" si="5"/>
        <v>-8.5882352941176467</v>
      </c>
      <c r="L29" s="48">
        <f t="shared" si="6"/>
        <v>7.8823529411764701</v>
      </c>
      <c r="M29" s="48">
        <f t="shared" si="7"/>
        <v>16.47058823529412</v>
      </c>
      <c r="N29" s="53">
        <f t="shared" si="41"/>
        <v>57</v>
      </c>
      <c r="O29" s="55">
        <f t="shared" si="41"/>
        <v>36</v>
      </c>
      <c r="P29" s="53">
        <f>R29+S29</f>
        <v>295</v>
      </c>
      <c r="Q29" s="55">
        <v>10</v>
      </c>
      <c r="R29" s="55">
        <v>112</v>
      </c>
      <c r="S29" s="55">
        <v>183</v>
      </c>
      <c r="T29" s="53">
        <f>V29+W29</f>
        <v>238</v>
      </c>
      <c r="U29" s="55">
        <v>-26</v>
      </c>
      <c r="V29" s="55">
        <v>115</v>
      </c>
      <c r="W29" s="55">
        <v>123</v>
      </c>
      <c r="X29" s="47">
        <f t="shared" si="9"/>
        <v>6.7058823529411757</v>
      </c>
      <c r="Z29" s="8">
        <v>8500</v>
      </c>
    </row>
    <row r="30" spans="1:26" ht="18.75" customHeight="1" x14ac:dyDescent="0.15">
      <c r="A30" s="3" t="s">
        <v>8</v>
      </c>
      <c r="B30" s="55">
        <f>E30+N30</f>
        <v>-121</v>
      </c>
      <c r="C30" s="55">
        <v>-24</v>
      </c>
      <c r="D30" s="56">
        <f t="shared" si="3"/>
        <v>0.24742268041237114</v>
      </c>
      <c r="E30" s="55">
        <f t="shared" si="40"/>
        <v>-89</v>
      </c>
      <c r="F30" s="55">
        <f t="shared" si="40"/>
        <v>6</v>
      </c>
      <c r="G30" s="55">
        <v>65</v>
      </c>
      <c r="H30" s="55">
        <v>2</v>
      </c>
      <c r="I30" s="55">
        <v>154</v>
      </c>
      <c r="J30" s="55">
        <v>-4</v>
      </c>
      <c r="K30" s="54">
        <f t="shared" si="5"/>
        <v>-10.003371923120154</v>
      </c>
      <c r="L30" s="64">
        <f t="shared" si="6"/>
        <v>7.3058334269978644</v>
      </c>
      <c r="M30" s="64">
        <f t="shared" si="7"/>
        <v>17.30920535011802</v>
      </c>
      <c r="N30" s="55">
        <f t="shared" si="41"/>
        <v>-32</v>
      </c>
      <c r="O30" s="55">
        <f t="shared" si="41"/>
        <v>-30</v>
      </c>
      <c r="P30" s="55">
        <f t="shared" si="42"/>
        <v>255</v>
      </c>
      <c r="Q30" s="55">
        <v>22</v>
      </c>
      <c r="R30" s="55">
        <v>152</v>
      </c>
      <c r="S30" s="55">
        <v>103</v>
      </c>
      <c r="T30" s="55">
        <f t="shared" si="43"/>
        <v>287</v>
      </c>
      <c r="U30" s="55">
        <v>52</v>
      </c>
      <c r="V30" s="55">
        <v>143</v>
      </c>
      <c r="W30" s="55">
        <v>144</v>
      </c>
      <c r="X30" s="47">
        <f t="shared" si="9"/>
        <v>-3.5967179948297181</v>
      </c>
      <c r="Z30" s="8">
        <v>8897</v>
      </c>
    </row>
    <row r="31" spans="1:26" ht="18.75" customHeight="1" x14ac:dyDescent="0.15">
      <c r="A31" s="1" t="s">
        <v>7</v>
      </c>
      <c r="B31" s="57">
        <f t="shared" si="39"/>
        <v>-94</v>
      </c>
      <c r="C31" s="57">
        <v>-1</v>
      </c>
      <c r="D31" s="58">
        <f t="shared" si="3"/>
        <v>1.0752688172043001E-2</v>
      </c>
      <c r="E31" s="57">
        <f t="shared" si="40"/>
        <v>-50</v>
      </c>
      <c r="F31" s="57">
        <f t="shared" si="40"/>
        <v>17</v>
      </c>
      <c r="G31" s="57">
        <v>45</v>
      </c>
      <c r="H31" s="57">
        <v>4</v>
      </c>
      <c r="I31" s="57">
        <v>95</v>
      </c>
      <c r="J31" s="57">
        <v>-13</v>
      </c>
      <c r="K31" s="42">
        <f t="shared" si="5"/>
        <v>-6.6471683063015155</v>
      </c>
      <c r="L31" s="43">
        <f t="shared" si="6"/>
        <v>5.9824514756713638</v>
      </c>
      <c r="M31" s="43">
        <f t="shared" si="7"/>
        <v>12.629619781972879</v>
      </c>
      <c r="N31" s="57">
        <f t="shared" si="41"/>
        <v>-44</v>
      </c>
      <c r="O31" s="57">
        <f t="shared" si="41"/>
        <v>-18</v>
      </c>
      <c r="P31" s="57">
        <f t="shared" si="42"/>
        <v>183</v>
      </c>
      <c r="Q31" s="57">
        <v>-6</v>
      </c>
      <c r="R31" s="57">
        <v>64</v>
      </c>
      <c r="S31" s="57">
        <v>119</v>
      </c>
      <c r="T31" s="57">
        <f t="shared" si="43"/>
        <v>227</v>
      </c>
      <c r="U31" s="57">
        <v>12</v>
      </c>
      <c r="V31" s="57">
        <v>102</v>
      </c>
      <c r="W31" s="57">
        <v>125</v>
      </c>
      <c r="X31" s="44">
        <f t="shared" si="9"/>
        <v>-5.8495081095453338</v>
      </c>
      <c r="Z31" s="8">
        <v>7522</v>
      </c>
    </row>
    <row r="32" spans="1:26" ht="18.75" customHeight="1" x14ac:dyDescent="0.15">
      <c r="A32" s="5" t="s">
        <v>6</v>
      </c>
      <c r="B32" s="51">
        <f t="shared" si="39"/>
        <v>5</v>
      </c>
      <c r="C32" s="51">
        <v>-20</v>
      </c>
      <c r="D32" s="52">
        <f t="shared" si="3"/>
        <v>-0.8</v>
      </c>
      <c r="E32" s="51">
        <f t="shared" si="40"/>
        <v>-1</v>
      </c>
      <c r="F32" s="51">
        <f t="shared" si="40"/>
        <v>-10</v>
      </c>
      <c r="G32" s="51">
        <v>18</v>
      </c>
      <c r="H32" s="51">
        <v>-5</v>
      </c>
      <c r="I32" s="51">
        <v>19</v>
      </c>
      <c r="J32" s="51">
        <v>5</v>
      </c>
      <c r="K32" s="38">
        <f t="shared" si="5"/>
        <v>-0.51921079958463134</v>
      </c>
      <c r="L32" s="39">
        <f t="shared" si="6"/>
        <v>9.3457943925233646</v>
      </c>
      <c r="M32" s="39">
        <f t="shared" si="7"/>
        <v>9.8650051921079953</v>
      </c>
      <c r="N32" s="51">
        <f t="shared" si="41"/>
        <v>6</v>
      </c>
      <c r="O32" s="53">
        <f t="shared" si="41"/>
        <v>-10</v>
      </c>
      <c r="P32" s="51">
        <f t="shared" si="42"/>
        <v>103</v>
      </c>
      <c r="Q32" s="53">
        <v>6</v>
      </c>
      <c r="R32" s="53">
        <v>41</v>
      </c>
      <c r="S32" s="53">
        <v>62</v>
      </c>
      <c r="T32" s="51">
        <f t="shared" si="43"/>
        <v>97</v>
      </c>
      <c r="U32" s="53">
        <v>16</v>
      </c>
      <c r="V32" s="53">
        <v>36</v>
      </c>
      <c r="W32" s="53">
        <v>61</v>
      </c>
      <c r="X32" s="54">
        <f t="shared" si="9"/>
        <v>3.1152647975077881</v>
      </c>
      <c r="Z32" s="8">
        <v>1926</v>
      </c>
    </row>
    <row r="33" spans="1:26" ht="18.75" customHeight="1" x14ac:dyDescent="0.15">
      <c r="A33" s="3" t="s">
        <v>5</v>
      </c>
      <c r="B33" s="55">
        <f>E33+N33</f>
        <v>-134</v>
      </c>
      <c r="C33" s="55">
        <v>4</v>
      </c>
      <c r="D33" s="56">
        <f t="shared" si="3"/>
        <v>-2.8985507246376829E-2</v>
      </c>
      <c r="E33" s="55">
        <f t="shared" si="40"/>
        <v>-96</v>
      </c>
      <c r="F33" s="55">
        <f t="shared" si="40"/>
        <v>11</v>
      </c>
      <c r="G33" s="55">
        <v>48</v>
      </c>
      <c r="H33" s="55">
        <v>4</v>
      </c>
      <c r="I33" s="55">
        <v>144</v>
      </c>
      <c r="J33" s="55">
        <v>-7</v>
      </c>
      <c r="K33" s="47">
        <f t="shared" si="5"/>
        <v>-11.580217129071171</v>
      </c>
      <c r="L33" s="48">
        <f t="shared" si="6"/>
        <v>5.7901085645355854</v>
      </c>
      <c r="M33" s="48">
        <f t="shared" si="7"/>
        <v>17.370325693606755</v>
      </c>
      <c r="N33" s="55">
        <f t="shared" si="41"/>
        <v>-38</v>
      </c>
      <c r="O33" s="55">
        <f t="shared" si="41"/>
        <v>-7</v>
      </c>
      <c r="P33" s="55">
        <f t="shared" si="42"/>
        <v>214</v>
      </c>
      <c r="Q33" s="55">
        <v>15</v>
      </c>
      <c r="R33" s="55">
        <v>94</v>
      </c>
      <c r="S33" s="55">
        <v>120</v>
      </c>
      <c r="T33" s="55">
        <f t="shared" si="43"/>
        <v>252</v>
      </c>
      <c r="U33" s="55">
        <v>22</v>
      </c>
      <c r="V33" s="55">
        <v>122</v>
      </c>
      <c r="W33" s="55">
        <v>130</v>
      </c>
      <c r="X33" s="47">
        <f t="shared" si="9"/>
        <v>-4.5838359469240046</v>
      </c>
      <c r="Z33" s="8">
        <v>8290</v>
      </c>
    </row>
    <row r="34" spans="1:26" ht="18.75" customHeight="1" x14ac:dyDescent="0.15">
      <c r="A34" s="3" t="s">
        <v>4</v>
      </c>
      <c r="B34" s="55">
        <f t="shared" si="39"/>
        <v>-107</v>
      </c>
      <c r="C34" s="55">
        <v>-48</v>
      </c>
      <c r="D34" s="56">
        <f t="shared" si="3"/>
        <v>0.81355932203389836</v>
      </c>
      <c r="E34" s="55">
        <f t="shared" si="40"/>
        <v>-49</v>
      </c>
      <c r="F34" s="55">
        <f t="shared" si="40"/>
        <v>-2</v>
      </c>
      <c r="G34" s="55">
        <v>34</v>
      </c>
      <c r="H34" s="55">
        <v>9</v>
      </c>
      <c r="I34" s="55">
        <v>83</v>
      </c>
      <c r="J34" s="55">
        <v>11</v>
      </c>
      <c r="K34" s="47">
        <f t="shared" si="5"/>
        <v>-8.7578194816800714</v>
      </c>
      <c r="L34" s="48">
        <f t="shared" si="6"/>
        <v>6.0768543342269883</v>
      </c>
      <c r="M34" s="48">
        <f t="shared" si="7"/>
        <v>14.83467381590706</v>
      </c>
      <c r="N34" s="55">
        <f t="shared" si="41"/>
        <v>-58</v>
      </c>
      <c r="O34" s="55">
        <f t="shared" si="41"/>
        <v>-46</v>
      </c>
      <c r="P34" s="55">
        <f t="shared" si="42"/>
        <v>146</v>
      </c>
      <c r="Q34" s="55">
        <v>-2</v>
      </c>
      <c r="R34" s="55">
        <v>62</v>
      </c>
      <c r="S34" s="55">
        <v>84</v>
      </c>
      <c r="T34" s="55">
        <f t="shared" si="43"/>
        <v>204</v>
      </c>
      <c r="U34" s="55">
        <v>44</v>
      </c>
      <c r="V34" s="55">
        <v>80</v>
      </c>
      <c r="W34" s="55">
        <v>124</v>
      </c>
      <c r="X34" s="47">
        <f t="shared" si="9"/>
        <v>-10.366398570151921</v>
      </c>
      <c r="Z34" s="8">
        <v>5595</v>
      </c>
    </row>
    <row r="35" spans="1:26" ht="18.75" customHeight="1" x14ac:dyDescent="0.15">
      <c r="A35" s="1" t="s">
        <v>3</v>
      </c>
      <c r="B35" s="57">
        <f>E35+N35</f>
        <v>-101</v>
      </c>
      <c r="C35" s="57">
        <v>-41</v>
      </c>
      <c r="D35" s="58">
        <f t="shared" si="3"/>
        <v>0.68333333333333335</v>
      </c>
      <c r="E35" s="57">
        <f t="shared" si="40"/>
        <v>-66</v>
      </c>
      <c r="F35" s="57">
        <f t="shared" si="40"/>
        <v>-25</v>
      </c>
      <c r="G35" s="57">
        <v>31</v>
      </c>
      <c r="H35" s="57">
        <v>-7</v>
      </c>
      <c r="I35" s="57">
        <v>97</v>
      </c>
      <c r="J35" s="57">
        <v>18</v>
      </c>
      <c r="K35" s="42">
        <f t="shared" si="5"/>
        <v>-11.599297012302284</v>
      </c>
      <c r="L35" s="43">
        <f t="shared" si="6"/>
        <v>5.4481546572934976</v>
      </c>
      <c r="M35" s="43">
        <f t="shared" si="7"/>
        <v>17.047451669595784</v>
      </c>
      <c r="N35" s="59">
        <f t="shared" si="41"/>
        <v>-35</v>
      </c>
      <c r="O35" s="63">
        <f t="shared" si="41"/>
        <v>-16</v>
      </c>
      <c r="P35" s="59">
        <f t="shared" si="42"/>
        <v>155</v>
      </c>
      <c r="Q35" s="63">
        <v>4</v>
      </c>
      <c r="R35" s="63">
        <v>41</v>
      </c>
      <c r="S35" s="63">
        <v>114</v>
      </c>
      <c r="T35" s="59">
        <f t="shared" si="43"/>
        <v>190</v>
      </c>
      <c r="U35" s="63">
        <v>20</v>
      </c>
      <c r="V35" s="63">
        <v>84</v>
      </c>
      <c r="W35" s="63">
        <v>106</v>
      </c>
      <c r="X35" s="60">
        <f t="shared" si="9"/>
        <v>-6.1511423550087869</v>
      </c>
      <c r="Z35" s="8">
        <v>5690</v>
      </c>
    </row>
    <row r="36" spans="1:26" ht="18.75" customHeight="1" x14ac:dyDescent="0.15">
      <c r="A36" s="5" t="s">
        <v>2</v>
      </c>
      <c r="B36" s="51">
        <f t="shared" si="39"/>
        <v>-85</v>
      </c>
      <c r="C36" s="51">
        <v>27</v>
      </c>
      <c r="D36" s="52">
        <f t="shared" si="3"/>
        <v>-0.2410714285714286</v>
      </c>
      <c r="E36" s="51">
        <f t="shared" si="40"/>
        <v>-55</v>
      </c>
      <c r="F36" s="51">
        <f t="shared" si="40"/>
        <v>0</v>
      </c>
      <c r="G36" s="51">
        <v>5</v>
      </c>
      <c r="H36" s="51">
        <v>-2</v>
      </c>
      <c r="I36" s="51">
        <v>60</v>
      </c>
      <c r="J36" s="51">
        <v>-2</v>
      </c>
      <c r="K36" s="38">
        <f t="shared" si="5"/>
        <v>-24.048972452995191</v>
      </c>
      <c r="L36" s="39">
        <f t="shared" si="6"/>
        <v>2.1862702229995628</v>
      </c>
      <c r="M36" s="39">
        <f t="shared" si="7"/>
        <v>26.235242675994751</v>
      </c>
      <c r="N36" s="51">
        <f t="shared" si="41"/>
        <v>-30</v>
      </c>
      <c r="O36" s="51">
        <f t="shared" si="41"/>
        <v>27</v>
      </c>
      <c r="P36" s="51">
        <f t="shared" si="42"/>
        <v>38</v>
      </c>
      <c r="Q36" s="51">
        <v>13</v>
      </c>
      <c r="R36" s="51">
        <v>21</v>
      </c>
      <c r="S36" s="51">
        <v>17</v>
      </c>
      <c r="T36" s="51">
        <f t="shared" si="43"/>
        <v>68</v>
      </c>
      <c r="U36" s="51">
        <v>-14</v>
      </c>
      <c r="V36" s="51">
        <v>26</v>
      </c>
      <c r="W36" s="51">
        <v>42</v>
      </c>
      <c r="X36" s="38">
        <f t="shared" si="9"/>
        <v>-13.117621337997376</v>
      </c>
      <c r="Z36" s="8">
        <v>2287</v>
      </c>
    </row>
    <row r="37" spans="1:26" ht="18.75" customHeight="1" x14ac:dyDescent="0.15">
      <c r="A37" s="3" t="s">
        <v>1</v>
      </c>
      <c r="B37" s="55">
        <f t="shared" si="39"/>
        <v>-53</v>
      </c>
      <c r="C37" s="55">
        <v>24</v>
      </c>
      <c r="D37" s="56">
        <f t="shared" si="3"/>
        <v>-0.31168831168831168</v>
      </c>
      <c r="E37" s="55">
        <f t="shared" si="40"/>
        <v>-33</v>
      </c>
      <c r="F37" s="55">
        <f t="shared" si="40"/>
        <v>25</v>
      </c>
      <c r="G37" s="55">
        <v>5</v>
      </c>
      <c r="H37" s="55">
        <v>3</v>
      </c>
      <c r="I37" s="55">
        <v>38</v>
      </c>
      <c r="J37" s="55">
        <v>-22</v>
      </c>
      <c r="K37" s="47">
        <f t="shared" si="5"/>
        <v>-20.420792079207921</v>
      </c>
      <c r="L37" s="48">
        <f t="shared" si="6"/>
        <v>3.0940594059405941</v>
      </c>
      <c r="M37" s="48">
        <f t="shared" si="7"/>
        <v>23.514851485148515</v>
      </c>
      <c r="N37" s="55">
        <f t="shared" si="41"/>
        <v>-20</v>
      </c>
      <c r="O37" s="55">
        <f t="shared" si="41"/>
        <v>-1</v>
      </c>
      <c r="P37" s="53">
        <f t="shared" si="42"/>
        <v>43</v>
      </c>
      <c r="Q37" s="55">
        <v>7</v>
      </c>
      <c r="R37" s="55">
        <v>26</v>
      </c>
      <c r="S37" s="55">
        <v>17</v>
      </c>
      <c r="T37" s="53">
        <f t="shared" si="43"/>
        <v>63</v>
      </c>
      <c r="U37" s="55">
        <v>8</v>
      </c>
      <c r="V37" s="55">
        <v>29</v>
      </c>
      <c r="W37" s="55">
        <v>34</v>
      </c>
      <c r="X37" s="47">
        <f t="shared" si="9"/>
        <v>-12.376237623762377</v>
      </c>
      <c r="Z37" s="8">
        <v>1616</v>
      </c>
    </row>
    <row r="38" spans="1:26" ht="18.75" customHeight="1" x14ac:dyDescent="0.15">
      <c r="A38" s="1" t="s">
        <v>0</v>
      </c>
      <c r="B38" s="57">
        <f t="shared" si="39"/>
        <v>-47</v>
      </c>
      <c r="C38" s="57">
        <v>-6</v>
      </c>
      <c r="D38" s="58">
        <f t="shared" si="3"/>
        <v>0.14634146341463405</v>
      </c>
      <c r="E38" s="57">
        <f t="shared" si="40"/>
        <v>-19</v>
      </c>
      <c r="F38" s="57">
        <f t="shared" si="40"/>
        <v>6</v>
      </c>
      <c r="G38" s="57">
        <v>7</v>
      </c>
      <c r="H38" s="57">
        <v>-2</v>
      </c>
      <c r="I38" s="57">
        <v>26</v>
      </c>
      <c r="J38" s="57">
        <v>-8</v>
      </c>
      <c r="K38" s="42">
        <f t="shared" si="5"/>
        <v>-12.683578104138851</v>
      </c>
      <c r="L38" s="43">
        <f t="shared" si="6"/>
        <v>4.6728971962616823</v>
      </c>
      <c r="M38" s="43">
        <f t="shared" si="7"/>
        <v>17.356475300400533</v>
      </c>
      <c r="N38" s="59">
        <f t="shared" si="41"/>
        <v>-28</v>
      </c>
      <c r="O38" s="57">
        <f t="shared" si="41"/>
        <v>-12</v>
      </c>
      <c r="P38" s="57">
        <f t="shared" si="42"/>
        <v>39</v>
      </c>
      <c r="Q38" s="57">
        <v>9</v>
      </c>
      <c r="R38" s="57">
        <v>23</v>
      </c>
      <c r="S38" s="57">
        <v>16</v>
      </c>
      <c r="T38" s="57">
        <f t="shared" si="43"/>
        <v>67</v>
      </c>
      <c r="U38" s="57">
        <v>21</v>
      </c>
      <c r="V38" s="57">
        <v>25</v>
      </c>
      <c r="W38" s="57">
        <v>42</v>
      </c>
      <c r="X38" s="44">
        <f t="shared" si="9"/>
        <v>-18.691588785046729</v>
      </c>
      <c r="Z38" s="8">
        <v>1498</v>
      </c>
    </row>
    <row r="39" spans="1:26" x14ac:dyDescent="0.15">
      <c r="A39" s="23" t="s">
        <v>49</v>
      </c>
    </row>
  </sheetData>
  <mergeCells count="19">
    <mergeCell ref="R7:R8"/>
    <mergeCell ref="U7:U8"/>
    <mergeCell ref="V7:V8"/>
    <mergeCell ref="A5:A8"/>
    <mergeCell ref="B5:D5"/>
    <mergeCell ref="E5:M5"/>
    <mergeCell ref="N5:X5"/>
    <mergeCell ref="C6:C8"/>
    <mergeCell ref="D6:D8"/>
    <mergeCell ref="F6:F8"/>
    <mergeCell ref="H6:H8"/>
    <mergeCell ref="J6:J8"/>
    <mergeCell ref="K6:M6"/>
    <mergeCell ref="X7:X8"/>
    <mergeCell ref="O6:O8"/>
    <mergeCell ref="P6:S6"/>
    <mergeCell ref="T6:W6"/>
    <mergeCell ref="K7:K8"/>
    <mergeCell ref="Q7:Q8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2" manualBreakCount="2">
    <brk id="31" max="16383" man="1"/>
    <brk id="39" max="17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男女計</vt:lpstr>
      <vt:lpstr>男計</vt:lpstr>
      <vt:lpstr>女計</vt:lpstr>
      <vt:lpstr>女計!Print_Area</vt:lpstr>
      <vt:lpstr>男計!Print_Area</vt:lpstr>
      <vt:lpstr>男女計!Print_Area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2019-02-06T07:33:05Z</cp:lastPrinted>
  <dcterms:created xsi:type="dcterms:W3CDTF">2017-09-15T07:21:02Z</dcterms:created>
  <dcterms:modified xsi:type="dcterms:W3CDTF">2019-02-21T05:53:13Z</dcterms:modified>
</cp:coreProperties>
</file>