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１２\H30.12公表資料\"/>
    </mc:Choice>
  </mc:AlternateContent>
  <bookViews>
    <workbookView xWindow="600" yWindow="120" windowWidth="19395" windowHeight="7830"/>
  </bookViews>
  <sheets>
    <sheet name="市町村別計" sheetId="1" r:id="rId1"/>
    <sheet name="市町村別 (男)" sheetId="2" r:id="rId2"/>
    <sheet name="市町村別 (女)" sheetId="3" r:id="rId3"/>
  </sheets>
  <definedNames>
    <definedName name="_xlnm.Print_Area" localSheetId="2">'市町村別 (女)'!$A$1:$V$41</definedName>
    <definedName name="_xlnm.Print_Area" localSheetId="1">'市町村別 (男)'!$A$1:$V$41</definedName>
    <definedName name="_xlnm.Print_Area" localSheetId="0">市町村別計!$A$1:$X$41</definedName>
  </definedNames>
  <calcPr calcId="152511" forceFullCalc="1"/>
</workbook>
</file>

<file path=xl/calcChain.xml><?xml version="1.0" encoding="utf-8"?>
<calcChain xmlns="http://schemas.openxmlformats.org/spreadsheetml/2006/main">
  <c r="J38" i="3" l="1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9" i="2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20" i="1"/>
  <c r="E33" i="3" l="1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38" i="3"/>
  <c r="E20" i="3"/>
  <c r="E29" i="2"/>
  <c r="E21" i="2"/>
  <c r="E22" i="2"/>
  <c r="E23" i="2"/>
  <c r="E24" i="2"/>
  <c r="E25" i="2"/>
  <c r="E26" i="2"/>
  <c r="E27" i="2"/>
  <c r="E28" i="2"/>
  <c r="E30" i="2"/>
  <c r="E31" i="2"/>
  <c r="E32" i="2"/>
  <c r="E33" i="2"/>
  <c r="E34" i="2"/>
  <c r="E35" i="2"/>
  <c r="E36" i="2"/>
  <c r="E37" i="2"/>
  <c r="E38" i="2"/>
  <c r="E20" i="2"/>
  <c r="G28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20" i="1"/>
  <c r="R38" i="3" l="1"/>
  <c r="N38" i="3"/>
  <c r="D38" i="3"/>
  <c r="R37" i="3"/>
  <c r="N37" i="3"/>
  <c r="D37" i="3"/>
  <c r="R36" i="3"/>
  <c r="N36" i="3"/>
  <c r="D36" i="3"/>
  <c r="R35" i="3"/>
  <c r="N35" i="3"/>
  <c r="D35" i="3"/>
  <c r="R34" i="3"/>
  <c r="N34" i="3"/>
  <c r="D34" i="3"/>
  <c r="R33" i="3"/>
  <c r="N33" i="3"/>
  <c r="D33" i="3"/>
  <c r="R32" i="3"/>
  <c r="N32" i="3"/>
  <c r="D32" i="3"/>
  <c r="R31" i="3"/>
  <c r="N31" i="3"/>
  <c r="D31" i="3"/>
  <c r="R30" i="3"/>
  <c r="N30" i="3"/>
  <c r="D30" i="3"/>
  <c r="R29" i="3"/>
  <c r="N29" i="3"/>
  <c r="D29" i="3"/>
  <c r="R28" i="3"/>
  <c r="N28" i="3"/>
  <c r="D28" i="3"/>
  <c r="R27" i="3"/>
  <c r="N27" i="3"/>
  <c r="D27" i="3"/>
  <c r="R26" i="3"/>
  <c r="N26" i="3"/>
  <c r="D26" i="3"/>
  <c r="R25" i="3"/>
  <c r="N25" i="3"/>
  <c r="D25" i="3"/>
  <c r="R24" i="3"/>
  <c r="R12" i="3" s="1"/>
  <c r="N24" i="3"/>
  <c r="D24" i="3"/>
  <c r="D12" i="3" s="1"/>
  <c r="R23" i="3"/>
  <c r="N23" i="3"/>
  <c r="D23" i="3"/>
  <c r="R22" i="3"/>
  <c r="N22" i="3"/>
  <c r="D22" i="3"/>
  <c r="R21" i="3"/>
  <c r="N21" i="3"/>
  <c r="D21" i="3"/>
  <c r="R20" i="3"/>
  <c r="N20" i="3"/>
  <c r="D20" i="3"/>
  <c r="U16" i="3"/>
  <c r="T16" i="3"/>
  <c r="S16" i="3"/>
  <c r="Q16" i="3"/>
  <c r="P16" i="3"/>
  <c r="O16" i="3"/>
  <c r="I16" i="3"/>
  <c r="H16" i="3"/>
  <c r="G16" i="3"/>
  <c r="F16" i="3"/>
  <c r="C16" i="3"/>
  <c r="U15" i="3"/>
  <c r="T15" i="3"/>
  <c r="S15" i="3"/>
  <c r="Q15" i="3"/>
  <c r="P15" i="3"/>
  <c r="O15" i="3"/>
  <c r="I15" i="3"/>
  <c r="H15" i="3"/>
  <c r="G15" i="3"/>
  <c r="F15" i="3"/>
  <c r="C15" i="3"/>
  <c r="U14" i="3"/>
  <c r="U18" i="3" s="1"/>
  <c r="T14" i="3"/>
  <c r="T18" i="3" s="1"/>
  <c r="S14" i="3"/>
  <c r="S18" i="3" s="1"/>
  <c r="Q14" i="3"/>
  <c r="Q18" i="3" s="1"/>
  <c r="P14" i="3"/>
  <c r="P18" i="3" s="1"/>
  <c r="O14" i="3"/>
  <c r="O18" i="3" s="1"/>
  <c r="I14" i="3"/>
  <c r="I18" i="3" s="1"/>
  <c r="H14" i="3"/>
  <c r="G14" i="3"/>
  <c r="G18" i="3" s="1"/>
  <c r="F14" i="3"/>
  <c r="C14" i="3"/>
  <c r="C18" i="3" s="1"/>
  <c r="U13" i="3"/>
  <c r="T13" i="3"/>
  <c r="S13" i="3"/>
  <c r="Q13" i="3"/>
  <c r="P13" i="3"/>
  <c r="O13" i="3"/>
  <c r="I13" i="3"/>
  <c r="H13" i="3"/>
  <c r="G13" i="3"/>
  <c r="F13" i="3"/>
  <c r="C13" i="3"/>
  <c r="U12" i="3"/>
  <c r="T12" i="3"/>
  <c r="S12" i="3"/>
  <c r="Q12" i="3"/>
  <c r="P12" i="3"/>
  <c r="O12" i="3"/>
  <c r="I12" i="3"/>
  <c r="H12" i="3"/>
  <c r="G12" i="3"/>
  <c r="F12" i="3"/>
  <c r="C12" i="3"/>
  <c r="U10" i="3"/>
  <c r="T10" i="3"/>
  <c r="S10" i="3"/>
  <c r="Q10" i="3"/>
  <c r="P10" i="3"/>
  <c r="O10" i="3"/>
  <c r="I10" i="3"/>
  <c r="H10" i="3"/>
  <c r="G10" i="3"/>
  <c r="F10" i="3"/>
  <c r="C10" i="3"/>
  <c r="M26" i="3" l="1"/>
  <c r="B26" i="3" s="1"/>
  <c r="M30" i="3"/>
  <c r="B30" i="3" s="1"/>
  <c r="M34" i="3"/>
  <c r="B34" i="3" s="1"/>
  <c r="M38" i="3"/>
  <c r="B38" i="3" s="1"/>
  <c r="M23" i="3"/>
  <c r="B23" i="3" s="1"/>
  <c r="M27" i="3"/>
  <c r="B27" i="3" s="1"/>
  <c r="M31" i="3"/>
  <c r="B31" i="3" s="1"/>
  <c r="M35" i="3"/>
  <c r="B35" i="3" s="1"/>
  <c r="M22" i="3"/>
  <c r="B22" i="3" s="1"/>
  <c r="M21" i="3"/>
  <c r="M25" i="3"/>
  <c r="B25" i="3" s="1"/>
  <c r="M29" i="3"/>
  <c r="B29" i="3" s="1"/>
  <c r="M33" i="3"/>
  <c r="B33" i="3" s="1"/>
  <c r="M37" i="3"/>
  <c r="B37" i="3" s="1"/>
  <c r="M24" i="3"/>
  <c r="B24" i="3" s="1"/>
  <c r="M28" i="3"/>
  <c r="B28" i="3" s="1"/>
  <c r="M32" i="3"/>
  <c r="M36" i="3"/>
  <c r="B36" i="3" s="1"/>
  <c r="M20" i="3"/>
  <c r="D10" i="3"/>
  <c r="D14" i="3"/>
  <c r="D18" i="3" s="1"/>
  <c r="D13" i="3"/>
  <c r="D17" i="3" s="1"/>
  <c r="I17" i="3"/>
  <c r="R14" i="3"/>
  <c r="R18" i="3" s="1"/>
  <c r="Q17" i="3"/>
  <c r="E15" i="3"/>
  <c r="B20" i="3"/>
  <c r="C19" i="3"/>
  <c r="N16" i="3"/>
  <c r="N15" i="3"/>
  <c r="T11" i="3"/>
  <c r="T9" i="3" s="1"/>
  <c r="T19" i="3"/>
  <c r="R16" i="3"/>
  <c r="N13" i="3"/>
  <c r="Q19" i="3"/>
  <c r="O19" i="3"/>
  <c r="G19" i="3"/>
  <c r="N14" i="3"/>
  <c r="N18" i="3" s="1"/>
  <c r="I19" i="3"/>
  <c r="S17" i="3"/>
  <c r="D15" i="3"/>
  <c r="D16" i="3"/>
  <c r="I11" i="3"/>
  <c r="I9" i="3" s="1"/>
  <c r="U19" i="3"/>
  <c r="N10" i="3"/>
  <c r="G11" i="3"/>
  <c r="G9" i="3" s="1"/>
  <c r="H11" i="3"/>
  <c r="H9" i="3" s="1"/>
  <c r="N12" i="3"/>
  <c r="G17" i="3"/>
  <c r="O17" i="3"/>
  <c r="Q11" i="3"/>
  <c r="Q9" i="3" s="1"/>
  <c r="H17" i="3"/>
  <c r="P17" i="3"/>
  <c r="T17" i="3"/>
  <c r="S11" i="3"/>
  <c r="S9" i="3" s="1"/>
  <c r="F19" i="3"/>
  <c r="S19" i="3"/>
  <c r="R13" i="3"/>
  <c r="R17" i="3" s="1"/>
  <c r="O11" i="3"/>
  <c r="O9" i="3" s="1"/>
  <c r="C11" i="3"/>
  <c r="C9" i="3" s="1"/>
  <c r="U11" i="3"/>
  <c r="U9" i="3" s="1"/>
  <c r="H19" i="3"/>
  <c r="P19" i="3"/>
  <c r="P11" i="3"/>
  <c r="P9" i="3" s="1"/>
  <c r="F17" i="3"/>
  <c r="F11" i="3"/>
  <c r="C17" i="3"/>
  <c r="E10" i="3"/>
  <c r="R10" i="3"/>
  <c r="U17" i="3"/>
  <c r="H18" i="3"/>
  <c r="E12" i="3"/>
  <c r="E13" i="3"/>
  <c r="E14" i="3"/>
  <c r="R15" i="3"/>
  <c r="F18" i="3"/>
  <c r="E16" i="3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20" i="2"/>
  <c r="R21" i="2"/>
  <c r="R22" i="2"/>
  <c r="R23" i="2"/>
  <c r="R24" i="2"/>
  <c r="R12" i="2" s="1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20" i="2"/>
  <c r="D21" i="2"/>
  <c r="D22" i="2"/>
  <c r="D23" i="2"/>
  <c r="D24" i="2"/>
  <c r="D12" i="2" s="1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20" i="2"/>
  <c r="C10" i="2"/>
  <c r="F10" i="2"/>
  <c r="G10" i="2"/>
  <c r="H10" i="2"/>
  <c r="I10" i="2"/>
  <c r="O10" i="2"/>
  <c r="P10" i="2"/>
  <c r="Q10" i="2"/>
  <c r="S10" i="2"/>
  <c r="T10" i="2"/>
  <c r="U10" i="2"/>
  <c r="C12" i="2"/>
  <c r="F12" i="2"/>
  <c r="G12" i="2"/>
  <c r="H12" i="2"/>
  <c r="I12" i="2"/>
  <c r="O12" i="2"/>
  <c r="P12" i="2"/>
  <c r="Q12" i="2"/>
  <c r="S12" i="2"/>
  <c r="T12" i="2"/>
  <c r="U12" i="2"/>
  <c r="C13" i="2"/>
  <c r="F13" i="2"/>
  <c r="G13" i="2"/>
  <c r="H13" i="2"/>
  <c r="I13" i="2"/>
  <c r="O13" i="2"/>
  <c r="P13" i="2"/>
  <c r="Q13" i="2"/>
  <c r="S13" i="2"/>
  <c r="T13" i="2"/>
  <c r="U13" i="2"/>
  <c r="C14" i="2"/>
  <c r="F14" i="2"/>
  <c r="F18" i="2" s="1"/>
  <c r="G14" i="2"/>
  <c r="G18" i="2" s="1"/>
  <c r="H14" i="2"/>
  <c r="H18" i="2" s="1"/>
  <c r="I14" i="2"/>
  <c r="I18" i="2" s="1"/>
  <c r="O14" i="2"/>
  <c r="P14" i="2"/>
  <c r="P18" i="2" s="1"/>
  <c r="Q14" i="2"/>
  <c r="Q18" i="2" s="1"/>
  <c r="S14" i="2"/>
  <c r="S18" i="2" s="1"/>
  <c r="T14" i="2"/>
  <c r="T18" i="2" s="1"/>
  <c r="U14" i="2"/>
  <c r="U18" i="2" s="1"/>
  <c r="C15" i="2"/>
  <c r="F15" i="2"/>
  <c r="G15" i="2"/>
  <c r="H15" i="2"/>
  <c r="I15" i="2"/>
  <c r="O15" i="2"/>
  <c r="P15" i="2"/>
  <c r="Q15" i="2"/>
  <c r="S15" i="2"/>
  <c r="T15" i="2"/>
  <c r="U15" i="2"/>
  <c r="C16" i="2"/>
  <c r="F16" i="2"/>
  <c r="G16" i="2"/>
  <c r="H16" i="2"/>
  <c r="I16" i="2"/>
  <c r="O16" i="2"/>
  <c r="P16" i="2"/>
  <c r="Q16" i="2"/>
  <c r="S16" i="2"/>
  <c r="T16" i="2"/>
  <c r="U16" i="2"/>
  <c r="E12" i="2"/>
  <c r="M38" i="2" l="1"/>
  <c r="B38" i="2" s="1"/>
  <c r="M34" i="2"/>
  <c r="B34" i="2" s="1"/>
  <c r="M30" i="2"/>
  <c r="B30" i="2" s="1"/>
  <c r="M26" i="2"/>
  <c r="B26" i="2" s="1"/>
  <c r="M22" i="2"/>
  <c r="B22" i="2" s="1"/>
  <c r="M35" i="2"/>
  <c r="B35" i="2" s="1"/>
  <c r="M37" i="2"/>
  <c r="B37" i="2" s="1"/>
  <c r="M33" i="2"/>
  <c r="M29" i="2"/>
  <c r="M25" i="2"/>
  <c r="M21" i="2"/>
  <c r="B21" i="2" s="1"/>
  <c r="M36" i="2"/>
  <c r="M32" i="2"/>
  <c r="M28" i="2"/>
  <c r="M24" i="2"/>
  <c r="M31" i="2"/>
  <c r="B31" i="2" s="1"/>
  <c r="M27" i="2"/>
  <c r="B27" i="2" s="1"/>
  <c r="M23" i="2"/>
  <c r="B23" i="2" s="1"/>
  <c r="N12" i="2"/>
  <c r="M20" i="2"/>
  <c r="M12" i="3"/>
  <c r="N17" i="3"/>
  <c r="N19" i="3"/>
  <c r="B12" i="3"/>
  <c r="R19" i="3"/>
  <c r="D11" i="3"/>
  <c r="D9" i="3" s="1"/>
  <c r="M10" i="3"/>
  <c r="N11" i="3"/>
  <c r="N9" i="3" s="1"/>
  <c r="B21" i="3"/>
  <c r="D19" i="3"/>
  <c r="M16" i="3"/>
  <c r="R11" i="3"/>
  <c r="R9" i="3" s="1"/>
  <c r="M14" i="3"/>
  <c r="M18" i="3" s="1"/>
  <c r="B16" i="3"/>
  <c r="B13" i="3"/>
  <c r="B32" i="3"/>
  <c r="M15" i="3"/>
  <c r="E11" i="3"/>
  <c r="E9" i="3" s="1"/>
  <c r="E17" i="3"/>
  <c r="E18" i="3"/>
  <c r="F9" i="3"/>
  <c r="B14" i="3"/>
  <c r="M13" i="3"/>
  <c r="E19" i="3"/>
  <c r="F19" i="2"/>
  <c r="D13" i="2"/>
  <c r="D17" i="2" s="1"/>
  <c r="C17" i="2"/>
  <c r="D10" i="2"/>
  <c r="D16" i="2"/>
  <c r="D15" i="2"/>
  <c r="D14" i="2"/>
  <c r="D18" i="2" s="1"/>
  <c r="U19" i="2"/>
  <c r="P19" i="2"/>
  <c r="G19" i="2"/>
  <c r="Q17" i="2"/>
  <c r="U17" i="2"/>
  <c r="P17" i="2"/>
  <c r="E16" i="2"/>
  <c r="C19" i="2"/>
  <c r="I19" i="2"/>
  <c r="O17" i="2"/>
  <c r="T17" i="2"/>
  <c r="H17" i="2"/>
  <c r="G17" i="2"/>
  <c r="R15" i="2"/>
  <c r="O19" i="2"/>
  <c r="Q19" i="2"/>
  <c r="H19" i="2"/>
  <c r="S17" i="2"/>
  <c r="C11" i="2"/>
  <c r="C9" i="2" s="1"/>
  <c r="G11" i="2"/>
  <c r="G9" i="2" s="1"/>
  <c r="O11" i="2"/>
  <c r="O9" i="2" s="1"/>
  <c r="S11" i="2"/>
  <c r="S9" i="2" s="1"/>
  <c r="S19" i="2"/>
  <c r="O18" i="2"/>
  <c r="R16" i="2"/>
  <c r="R13" i="2"/>
  <c r="C18" i="2"/>
  <c r="T19" i="2"/>
  <c r="I11" i="2"/>
  <c r="I9" i="2" s="1"/>
  <c r="R14" i="2"/>
  <c r="R18" i="2" s="1"/>
  <c r="N13" i="2"/>
  <c r="I17" i="2"/>
  <c r="H11" i="2"/>
  <c r="H9" i="2" s="1"/>
  <c r="E15" i="2"/>
  <c r="E14" i="2"/>
  <c r="E10" i="2"/>
  <c r="N15" i="2"/>
  <c r="E13" i="2"/>
  <c r="U11" i="2"/>
  <c r="U9" i="2" s="1"/>
  <c r="Q11" i="2"/>
  <c r="Q9" i="2" s="1"/>
  <c r="N16" i="2"/>
  <c r="T11" i="2"/>
  <c r="T9" i="2" s="1"/>
  <c r="P11" i="2"/>
  <c r="P9" i="2" s="1"/>
  <c r="F17" i="2"/>
  <c r="F11" i="2"/>
  <c r="N14" i="2"/>
  <c r="N18" i="2" s="1"/>
  <c r="N10" i="2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20" i="1"/>
  <c r="B10" i="3" l="1"/>
  <c r="B17" i="3"/>
  <c r="M17" i="3"/>
  <c r="B18" i="3"/>
  <c r="M11" i="3"/>
  <c r="M19" i="3"/>
  <c r="B15" i="3"/>
  <c r="D19" i="2"/>
  <c r="D11" i="2"/>
  <c r="D9" i="2" s="1"/>
  <c r="R19" i="2"/>
  <c r="R11" i="2"/>
  <c r="N11" i="2"/>
  <c r="N9" i="2" s="1"/>
  <c r="N17" i="2"/>
  <c r="M13" i="2"/>
  <c r="B25" i="2"/>
  <c r="M14" i="2"/>
  <c r="B28" i="2"/>
  <c r="B36" i="2"/>
  <c r="M16" i="2"/>
  <c r="E19" i="2"/>
  <c r="E11" i="2"/>
  <c r="B29" i="2"/>
  <c r="E17" i="2"/>
  <c r="B24" i="2"/>
  <c r="M12" i="2"/>
  <c r="M15" i="2"/>
  <c r="B32" i="2"/>
  <c r="N19" i="2"/>
  <c r="E18" i="2"/>
  <c r="B33" i="2"/>
  <c r="F9" i="2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20" i="1"/>
  <c r="M9" i="3" l="1"/>
  <c r="B19" i="3"/>
  <c r="B11" i="3"/>
  <c r="M11" i="2"/>
  <c r="M18" i="2"/>
  <c r="B15" i="2"/>
  <c r="B12" i="2"/>
  <c r="B16" i="2"/>
  <c r="B13" i="2"/>
  <c r="M19" i="2"/>
  <c r="B14" i="2"/>
  <c r="E9" i="2"/>
  <c r="P21" i="1"/>
  <c r="O21" i="1" s="1"/>
  <c r="P22" i="1"/>
  <c r="O22" i="1" s="1"/>
  <c r="P23" i="1"/>
  <c r="O23" i="1" s="1"/>
  <c r="P24" i="1"/>
  <c r="O24" i="1" s="1"/>
  <c r="P25" i="1"/>
  <c r="O25" i="1" s="1"/>
  <c r="P26" i="1"/>
  <c r="O26" i="1" s="1"/>
  <c r="P27" i="1"/>
  <c r="O27" i="1" s="1"/>
  <c r="P28" i="1"/>
  <c r="O28" i="1" s="1"/>
  <c r="P29" i="1"/>
  <c r="O29" i="1" s="1"/>
  <c r="P30" i="1"/>
  <c r="O30" i="1" s="1"/>
  <c r="P31" i="1"/>
  <c r="O31" i="1" s="1"/>
  <c r="P32" i="1"/>
  <c r="O32" i="1" s="1"/>
  <c r="P33" i="1"/>
  <c r="O33" i="1" s="1"/>
  <c r="P34" i="1"/>
  <c r="O34" i="1" s="1"/>
  <c r="P35" i="1"/>
  <c r="O35" i="1" s="1"/>
  <c r="P36" i="1"/>
  <c r="O36" i="1" s="1"/>
  <c r="P37" i="1"/>
  <c r="O37" i="1" s="1"/>
  <c r="P38" i="1"/>
  <c r="O38" i="1" s="1"/>
  <c r="P20" i="1"/>
  <c r="O20" i="1" s="1"/>
  <c r="B9" i="3" l="1"/>
  <c r="B11" i="2"/>
  <c r="B19" i="2"/>
  <c r="B18" i="2"/>
  <c r="E10" i="1"/>
  <c r="E16" i="1"/>
  <c r="E15" i="1"/>
  <c r="E14" i="1"/>
  <c r="E18" i="1" s="1"/>
  <c r="E13" i="1"/>
  <c r="E12" i="1"/>
  <c r="H10" i="1"/>
  <c r="I10" i="1"/>
  <c r="J10" i="1"/>
  <c r="K10" i="1"/>
  <c r="Q10" i="1"/>
  <c r="R10" i="1"/>
  <c r="S10" i="1"/>
  <c r="U10" i="1"/>
  <c r="V10" i="1"/>
  <c r="W10" i="1"/>
  <c r="H12" i="1"/>
  <c r="I12" i="1"/>
  <c r="J12" i="1"/>
  <c r="K12" i="1"/>
  <c r="Q12" i="1"/>
  <c r="R12" i="1"/>
  <c r="S12" i="1"/>
  <c r="U12" i="1"/>
  <c r="V12" i="1"/>
  <c r="W12" i="1"/>
  <c r="H13" i="1"/>
  <c r="I13" i="1"/>
  <c r="J13" i="1"/>
  <c r="K13" i="1"/>
  <c r="Q13" i="1"/>
  <c r="R13" i="1"/>
  <c r="S13" i="1"/>
  <c r="U13" i="1"/>
  <c r="V13" i="1"/>
  <c r="W13" i="1"/>
  <c r="H14" i="1"/>
  <c r="I14" i="1"/>
  <c r="I18" i="1" s="1"/>
  <c r="J14" i="1"/>
  <c r="K14" i="1"/>
  <c r="K18" i="1" s="1"/>
  <c r="Q14" i="1"/>
  <c r="Q18" i="1" s="1"/>
  <c r="R14" i="1"/>
  <c r="R18" i="1" s="1"/>
  <c r="S14" i="1"/>
  <c r="S18" i="1" s="1"/>
  <c r="U14" i="1"/>
  <c r="U18" i="1" s="1"/>
  <c r="V14" i="1"/>
  <c r="V18" i="1" s="1"/>
  <c r="W14" i="1"/>
  <c r="W18" i="1" s="1"/>
  <c r="H15" i="1"/>
  <c r="I15" i="1"/>
  <c r="J15" i="1"/>
  <c r="K15" i="1"/>
  <c r="Q15" i="1"/>
  <c r="R15" i="1"/>
  <c r="S15" i="1"/>
  <c r="U15" i="1"/>
  <c r="V15" i="1"/>
  <c r="W15" i="1"/>
  <c r="H16" i="1"/>
  <c r="I16" i="1"/>
  <c r="J16" i="1"/>
  <c r="K16" i="1"/>
  <c r="Q16" i="1"/>
  <c r="R16" i="1"/>
  <c r="S16" i="1"/>
  <c r="U16" i="1"/>
  <c r="V16" i="1"/>
  <c r="W16" i="1"/>
  <c r="G12" i="1"/>
  <c r="P12" i="1"/>
  <c r="T12" i="1"/>
  <c r="C16" i="1"/>
  <c r="C15" i="1"/>
  <c r="C14" i="1"/>
  <c r="C18" i="1" s="1"/>
  <c r="C13" i="1"/>
  <c r="C12" i="1"/>
  <c r="C10" i="1"/>
  <c r="J18" i="1" l="1"/>
  <c r="H18" i="1"/>
  <c r="T15" i="1"/>
  <c r="U19" i="1"/>
  <c r="C19" i="1"/>
  <c r="B38" i="1"/>
  <c r="F38" i="1" s="1"/>
  <c r="B29" i="1"/>
  <c r="F29" i="1" s="1"/>
  <c r="S17" i="1"/>
  <c r="K19" i="1"/>
  <c r="H19" i="1"/>
  <c r="B27" i="1"/>
  <c r="F27" i="1" s="1"/>
  <c r="G13" i="1"/>
  <c r="B23" i="1"/>
  <c r="F23" i="1" s="1"/>
  <c r="K17" i="1"/>
  <c r="E17" i="1"/>
  <c r="W19" i="1"/>
  <c r="R19" i="1"/>
  <c r="I19" i="1"/>
  <c r="U17" i="1"/>
  <c r="B21" i="1"/>
  <c r="F21" i="1" s="1"/>
  <c r="V19" i="1"/>
  <c r="Q19" i="1"/>
  <c r="S19" i="1"/>
  <c r="J17" i="1"/>
  <c r="V17" i="1"/>
  <c r="V11" i="1"/>
  <c r="V9" i="1" s="1"/>
  <c r="S11" i="1"/>
  <c r="S9" i="1" s="1"/>
  <c r="B30" i="1"/>
  <c r="F30" i="1" s="1"/>
  <c r="T14" i="1"/>
  <c r="T18" i="1" s="1"/>
  <c r="Q11" i="1"/>
  <c r="Q9" i="1" s="1"/>
  <c r="H11" i="1"/>
  <c r="I17" i="1"/>
  <c r="P16" i="1"/>
  <c r="B26" i="1"/>
  <c r="F26" i="1" s="1"/>
  <c r="P13" i="1"/>
  <c r="P17" i="1" s="1"/>
  <c r="B22" i="1"/>
  <c r="F22" i="1" s="1"/>
  <c r="H17" i="1"/>
  <c r="T13" i="1"/>
  <c r="T17" i="1" s="1"/>
  <c r="K11" i="1"/>
  <c r="K9" i="1" s="1"/>
  <c r="B37" i="1"/>
  <c r="F37" i="1" s="1"/>
  <c r="Q17" i="1"/>
  <c r="J19" i="1"/>
  <c r="U11" i="1"/>
  <c r="U9" i="1" s="1"/>
  <c r="E11" i="1"/>
  <c r="E9" i="1" s="1"/>
  <c r="B33" i="1"/>
  <c r="F33" i="1" s="1"/>
  <c r="O12" i="1"/>
  <c r="T10" i="1"/>
  <c r="C11" i="1"/>
  <c r="C9" i="1" s="1"/>
  <c r="B28" i="1"/>
  <c r="F28" i="1" s="1"/>
  <c r="P10" i="1"/>
  <c r="R11" i="1"/>
  <c r="R9" i="1" s="1"/>
  <c r="P15" i="1"/>
  <c r="B32" i="1"/>
  <c r="F32" i="1" s="1"/>
  <c r="I11" i="1"/>
  <c r="I9" i="1" s="1"/>
  <c r="G10" i="1"/>
  <c r="T16" i="1"/>
  <c r="G15" i="1"/>
  <c r="C17" i="1"/>
  <c r="B35" i="1"/>
  <c r="F35" i="1" s="1"/>
  <c r="W11" i="1"/>
  <c r="W9" i="1" s="1"/>
  <c r="E19" i="1"/>
  <c r="G16" i="1"/>
  <c r="B36" i="1"/>
  <c r="F36" i="1" s="1"/>
  <c r="P14" i="1"/>
  <c r="P18" i="1" s="1"/>
  <c r="R17" i="1"/>
  <c r="J11" i="1"/>
  <c r="G14" i="1"/>
  <c r="W17" i="1"/>
  <c r="D26" i="1" l="1"/>
  <c r="D28" i="1"/>
  <c r="D33" i="1"/>
  <c r="D37" i="1"/>
  <c r="D22" i="1"/>
  <c r="D30" i="1"/>
  <c r="D21" i="1"/>
  <c r="D38" i="1"/>
  <c r="D32" i="1"/>
  <c r="D23" i="1"/>
  <c r="D36" i="1"/>
  <c r="D35" i="1"/>
  <c r="D27" i="1"/>
  <c r="D29" i="1"/>
  <c r="G17" i="1"/>
  <c r="H9" i="1"/>
  <c r="P19" i="1"/>
  <c r="B24" i="1"/>
  <c r="F24" i="1" s="1"/>
  <c r="T11" i="1"/>
  <c r="T9" i="1" s="1"/>
  <c r="T19" i="1"/>
  <c r="G11" i="1"/>
  <c r="O14" i="1"/>
  <c r="B31" i="1"/>
  <c r="F31" i="1" s="1"/>
  <c r="O13" i="1"/>
  <c r="B34" i="1"/>
  <c r="F34" i="1" s="1"/>
  <c r="B16" i="1"/>
  <c r="F16" i="1" s="1"/>
  <c r="P11" i="1"/>
  <c r="P9" i="1" s="1"/>
  <c r="J9" i="1"/>
  <c r="O15" i="1"/>
  <c r="G18" i="1"/>
  <c r="O10" i="1"/>
  <c r="B25" i="1"/>
  <c r="F25" i="1" s="1"/>
  <c r="O16" i="1"/>
  <c r="G19" i="1"/>
  <c r="B20" i="1"/>
  <c r="F20" i="1" s="1"/>
  <c r="D25" i="1" l="1"/>
  <c r="D16" i="1"/>
  <c r="D24" i="1"/>
  <c r="D34" i="1"/>
  <c r="D20" i="1"/>
  <c r="D31" i="1"/>
  <c r="G9" i="1"/>
  <c r="O18" i="1"/>
  <c r="B15" i="1"/>
  <c r="F15" i="1" s="1"/>
  <c r="B14" i="1"/>
  <c r="F14" i="1" s="1"/>
  <c r="B12" i="1"/>
  <c r="F12" i="1" s="1"/>
  <c r="B10" i="1"/>
  <c r="F10" i="1" s="1"/>
  <c r="B13" i="1"/>
  <c r="F13" i="1" s="1"/>
  <c r="O19" i="1"/>
  <c r="O11" i="1"/>
  <c r="O17" i="1"/>
  <c r="D14" i="1" l="1"/>
  <c r="D13" i="1"/>
  <c r="D15" i="1"/>
  <c r="D10" i="1"/>
  <c r="D12" i="1"/>
  <c r="L16" i="1"/>
  <c r="L13" i="1"/>
  <c r="B19" i="1"/>
  <c r="F19" i="1" s="1"/>
  <c r="O9" i="1"/>
  <c r="B18" i="1"/>
  <c r="F18" i="1" s="1"/>
  <c r="B17" i="1"/>
  <c r="F17" i="1" s="1"/>
  <c r="B11" i="1"/>
  <c r="F11" i="1" s="1"/>
  <c r="D18" i="1" l="1"/>
  <c r="D17" i="1"/>
  <c r="D11" i="1"/>
  <c r="D19" i="1"/>
  <c r="L9" i="1"/>
  <c r="L12" i="1"/>
  <c r="L10" i="1"/>
  <c r="L15" i="1"/>
  <c r="L14" i="1"/>
  <c r="B9" i="1"/>
  <c r="D9" i="1" l="1"/>
  <c r="F9" i="1"/>
  <c r="L11" i="1"/>
  <c r="L18" i="1"/>
  <c r="L17" i="1"/>
  <c r="L19" i="1"/>
  <c r="R17" i="2"/>
  <c r="R10" i="2"/>
  <c r="R9" i="2" s="1"/>
  <c r="M10" i="2" l="1"/>
  <c r="B20" i="2"/>
  <c r="M17" i="2"/>
  <c r="B17" i="2" l="1"/>
  <c r="B10" i="2"/>
  <c r="M9" i="2"/>
  <c r="B9" i="2" l="1"/>
</calcChain>
</file>

<file path=xl/sharedStrings.xml><?xml version="1.0" encoding="utf-8"?>
<sst xmlns="http://schemas.openxmlformats.org/spreadsheetml/2006/main" count="194" uniqueCount="63">
  <si>
    <t>江府町</t>
    <rPh sb="0" eb="3">
      <t>コウフチョウ</t>
    </rPh>
    <phoneticPr fontId="2"/>
  </si>
  <si>
    <t>日野町</t>
    <rPh sb="0" eb="3">
      <t>ヒノチョウ</t>
    </rPh>
    <phoneticPr fontId="2"/>
  </si>
  <si>
    <t>日南町</t>
    <rPh sb="0" eb="3">
      <t>ニチナンチョウ</t>
    </rPh>
    <phoneticPr fontId="2"/>
  </si>
  <si>
    <t>伯耆町</t>
    <rPh sb="0" eb="3">
      <t>ホウキチョウ</t>
    </rPh>
    <phoneticPr fontId="2"/>
  </si>
  <si>
    <t>南部町</t>
    <rPh sb="0" eb="3">
      <t>ナンブチョウ</t>
    </rPh>
    <phoneticPr fontId="2"/>
  </si>
  <si>
    <t>大山町</t>
    <rPh sb="0" eb="3">
      <t>ダイセンチョウ</t>
    </rPh>
    <phoneticPr fontId="2"/>
  </si>
  <si>
    <t>日吉津村</t>
    <rPh sb="0" eb="4">
      <t>ヒエヅソン</t>
    </rPh>
    <phoneticPr fontId="2"/>
  </si>
  <si>
    <t>北栄町</t>
    <rPh sb="0" eb="3">
      <t>ホクエイチョウ</t>
    </rPh>
    <phoneticPr fontId="2"/>
  </si>
  <si>
    <t>琴浦町</t>
    <rPh sb="0" eb="3">
      <t>コトウラチョウ</t>
    </rPh>
    <phoneticPr fontId="2"/>
  </si>
  <si>
    <t>湯梨浜町</t>
    <rPh sb="0" eb="4">
      <t>ユリハマチョウ</t>
    </rPh>
    <phoneticPr fontId="2"/>
  </si>
  <si>
    <t>三朝町</t>
    <rPh sb="0" eb="3">
      <t>ミササチョウ</t>
    </rPh>
    <phoneticPr fontId="2"/>
  </si>
  <si>
    <t>八頭町</t>
    <rPh sb="0" eb="3">
      <t>ヤズチョウ</t>
    </rPh>
    <phoneticPr fontId="2"/>
  </si>
  <si>
    <t>智頭町</t>
    <rPh sb="0" eb="3">
      <t>チヅチョウ</t>
    </rPh>
    <phoneticPr fontId="2"/>
  </si>
  <si>
    <t>若桜町</t>
    <rPh sb="0" eb="3">
      <t>ワカサチョウ</t>
    </rPh>
    <phoneticPr fontId="2"/>
  </si>
  <si>
    <t>岩美町</t>
    <rPh sb="0" eb="3">
      <t>イワミチョウ</t>
    </rPh>
    <phoneticPr fontId="2"/>
  </si>
  <si>
    <t>境港市</t>
    <rPh sb="0" eb="3">
      <t>サカイミナトシ</t>
    </rPh>
    <phoneticPr fontId="2"/>
  </si>
  <si>
    <t>倉吉市</t>
    <rPh sb="0" eb="3">
      <t>クラヨシシ</t>
    </rPh>
    <phoneticPr fontId="2"/>
  </si>
  <si>
    <t>米子市</t>
    <rPh sb="0" eb="3">
      <t>ヨナゴシ</t>
    </rPh>
    <phoneticPr fontId="2"/>
  </si>
  <si>
    <t>鳥取市</t>
    <rPh sb="0" eb="3">
      <t>トットリシ</t>
    </rPh>
    <phoneticPr fontId="2"/>
  </si>
  <si>
    <t>西部地区</t>
    <rPh sb="0" eb="2">
      <t>セイブ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</si>
  <si>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</si>
  <si>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</si>
  <si>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日野郡</t>
    <rPh sb="0" eb="3">
      <t>ヒノグン</t>
    </rPh>
    <phoneticPr fontId="2"/>
  </si>
  <si>
    <t>西伯郡</t>
    <rPh sb="0" eb="3">
      <t>サイハクグン</t>
    </rPh>
    <phoneticPr fontId="2"/>
  </si>
  <si>
    <t>東伯郡</t>
    <rPh sb="0" eb="3">
      <t>トウハクグン</t>
    </rPh>
    <phoneticPr fontId="2"/>
  </si>
  <si>
    <t>八頭郡</t>
    <rPh sb="0" eb="3">
      <t>ヤズグン</t>
    </rPh>
    <phoneticPr fontId="2"/>
  </si>
  <si>
    <t>岩美郡</t>
    <rPh sb="0" eb="3">
      <t>イワミグン</t>
    </rPh>
    <phoneticPr fontId="2"/>
  </si>
  <si>
    <t>郡計</t>
    <rPh sb="0" eb="1">
      <t>グン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</si>
  <si>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</si>
  <si>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県計</t>
    <rPh sb="0" eb="2">
      <t>ケンケイ</t>
    </rPh>
    <phoneticPr fontId="2"/>
  </si>
  <si>
    <t>県内</t>
    <rPh sb="0" eb="2">
      <t>ケンナイ</t>
    </rPh>
    <phoneticPr fontId="2"/>
  </si>
  <si>
    <t>県外・国外</t>
    <rPh sb="0" eb="2">
      <t>ケンガイ</t>
    </rPh>
    <rPh sb="3" eb="5">
      <t>コクガイ</t>
    </rPh>
    <phoneticPr fontId="2"/>
  </si>
  <si>
    <t>総数</t>
    <rPh sb="0" eb="2">
      <t>ソウスウ</t>
    </rPh>
    <phoneticPr fontId="2"/>
  </si>
  <si>
    <t>死亡</t>
    <rPh sb="0" eb="2">
      <t>シボウ</t>
    </rPh>
    <phoneticPr fontId="2"/>
  </si>
  <si>
    <t>出生</t>
    <rPh sb="0" eb="2">
      <t>シュッショウ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</si>
  <si>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</si>
  <si>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</si>
  <si>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対前年同月増減</t>
    <rPh sb="0" eb="1">
      <t>タイ</t>
    </rPh>
    <rPh sb="1" eb="5">
      <t>ゼンエンドウゲツ</t>
    </rPh>
    <rPh sb="5" eb="7">
      <t>ゾウゲン</t>
    </rPh>
    <phoneticPr fontId="2"/>
  </si>
  <si>
    <t>対前月増減</t>
    <rPh sb="0" eb="1">
      <t>タイ</t>
    </rPh>
    <rPh sb="1" eb="3">
      <t>ゼンゲツ</t>
    </rPh>
    <rPh sb="3" eb="5">
      <t>ゾウゲン</t>
    </rPh>
    <phoneticPr fontId="2"/>
  </si>
  <si>
    <t>地域</t>
    <rPh sb="0" eb="2">
      <t>チイキ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</si>
  <si>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</si>
  <si>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自然増減数</t>
    <rPh sb="0" eb="2">
      <t>シゼン</t>
    </rPh>
    <rPh sb="2" eb="4">
      <t>ゾウゲン</t>
    </rPh>
    <rPh sb="4" eb="5">
      <t>スウ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</si>
  <si>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2"/>
  </si>
  <si>
    <t>総数</t>
    <rPh sb="0" eb="2">
      <t>ソウスウ</t>
    </rPh>
    <phoneticPr fontId="1"/>
  </si>
  <si>
    <t>男女計</t>
    <rPh sb="0" eb="3">
      <t>ダンジョケイ</t>
    </rPh>
    <phoneticPr fontId="1"/>
  </si>
  <si>
    <t>自然増減率</t>
    <rPh sb="0" eb="2">
      <t>シゼン</t>
    </rPh>
    <rPh sb="2" eb="5">
      <t>ゾウゲンリツ</t>
    </rPh>
    <phoneticPr fontId="1"/>
  </si>
  <si>
    <t>出生率</t>
    <rPh sb="0" eb="3">
      <t>シュッショウリツ</t>
    </rPh>
    <phoneticPr fontId="1"/>
  </si>
  <si>
    <t>死亡率</t>
    <rPh sb="0" eb="3">
      <t>シボウリツ</t>
    </rPh>
    <phoneticPr fontId="1"/>
  </si>
  <si>
    <t>人口1,000人あたり</t>
    <rPh sb="0" eb="2">
      <t>ジンコウ</t>
    </rPh>
    <rPh sb="7" eb="8">
      <t>ニン</t>
    </rPh>
    <phoneticPr fontId="1"/>
  </si>
  <si>
    <t>県内</t>
    <rPh sb="0" eb="2">
      <t>ケンナイ</t>
    </rPh>
    <phoneticPr fontId="1"/>
  </si>
  <si>
    <t>社会増減率</t>
    <rPh sb="0" eb="2">
      <t>シャカイ</t>
    </rPh>
    <rPh sb="2" eb="5">
      <t>ゾウゲンリツ</t>
    </rPh>
    <phoneticPr fontId="2"/>
  </si>
  <si>
    <t>女計</t>
    <rPh sb="0" eb="1">
      <t>オンナ</t>
    </rPh>
    <rPh sb="1" eb="2">
      <t>ケイ</t>
    </rPh>
    <phoneticPr fontId="1"/>
  </si>
  <si>
    <t>男計</t>
    <rPh sb="0" eb="1">
      <t>オトコ</t>
    </rPh>
    <rPh sb="1" eb="2">
      <t>ケイ</t>
    </rPh>
    <phoneticPr fontId="1"/>
  </si>
  <si>
    <t>第１３表　市町村別、男女別人口増減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3" eb="15">
      <t>ジンコウ</t>
    </rPh>
    <rPh sb="15" eb="17">
      <t>ゾウゲン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</si>
  <si>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</si>
  <si>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2"/>
  </si>
  <si>
    <t>対前年同月増減数</t>
    <rPh sb="0" eb="1">
      <t>タイ</t>
    </rPh>
    <rPh sb="1" eb="5">
      <t>ゼンエンドウゲツ</t>
    </rPh>
    <rPh sb="5" eb="7">
      <t>ゾウゲン</t>
    </rPh>
    <rPh sb="7" eb="8">
      <t>スウ</t>
    </rPh>
    <phoneticPr fontId="2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</si>
  <si>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2"/>
  </si>
  <si>
    <t>対前年同月増減率</t>
    <rPh sb="0" eb="1">
      <t>タイ</t>
    </rPh>
    <rPh sb="1" eb="5">
      <t>ゼンエンドウゲツ</t>
    </rPh>
    <rPh sb="5" eb="7">
      <t>ゾウゲン</t>
    </rPh>
    <rPh sb="7" eb="8">
      <t>リツ</t>
    </rPh>
    <phoneticPr fontId="2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</si>
  <si>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</si>
  <si>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注）自然増減率、出生率、死亡率、社会増減率は次の式により、年率換算したものである。</t>
  </si>
  <si>
    <t>　　率＝月間件数÷月間日数×年間日数÷月初人口×１０００</t>
    <phoneticPr fontId="1"/>
  </si>
  <si>
    <t>　　少数第２位以下を四捨五入して算出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</si>
</sst>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 "/>
    <numFmt numFmtId="178" formatCode="0.0_);[Red]\(0.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3" xfId="0" applyNumberFormat="1" applyFont="1" applyBorder="1">
      <alignment vertical="center"/>
    </xf>
    <xf numFmtId="176" fontId="0" fillId="0" borderId="15" xfId="0" applyNumberFormat="1" applyFont="1" applyBorder="1">
      <alignment vertical="center"/>
    </xf>
    <xf numFmtId="176" fontId="0" fillId="0" borderId="2" xfId="0" applyNumberFormat="1" applyFont="1" applyBorder="1">
      <alignment vertical="center"/>
    </xf>
    <xf numFmtId="176" fontId="0" fillId="0" borderId="1" xfId="0" applyNumberFormat="1" applyFont="1" applyBorder="1">
      <alignment vertical="center"/>
    </xf>
    <xf numFmtId="176" fontId="0" fillId="0" borderId="5" xfId="0" applyNumberFormat="1" applyFont="1" applyBorder="1">
      <alignment vertical="center"/>
    </xf>
    <xf numFmtId="176" fontId="0" fillId="0" borderId="4" xfId="0" applyNumberFormat="1" applyFont="1" applyBorder="1">
      <alignment vertical="center"/>
    </xf>
    <xf numFmtId="176" fontId="0" fillId="0" borderId="8" xfId="0" applyNumberFormat="1" applyFont="1" applyBorder="1">
      <alignment vertical="center"/>
    </xf>
    <xf numFmtId="176" fontId="0" fillId="0" borderId="16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6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15" xfId="0" applyNumberFormat="1" applyBorder="1">
      <alignment vertical="center"/>
    </xf>
    <xf numFmtId="0" fontId="4" fillId="0" borderId="0" xfId="0" applyFont="1">
      <alignment vertical="center"/>
    </xf>
    <xf numFmtId="177" fontId="0" fillId="0" borderId="3" xfId="0" applyNumberFormat="1" applyFont="1" applyBorder="1">
      <alignment vertical="center"/>
    </xf>
    <xf numFmtId="177" fontId="0" fillId="0" borderId="2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177" fontId="0" fillId="0" borderId="4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0" fillId="0" borderId="3" xfId="0" applyNumberFormat="1" applyFont="1" applyBorder="1" applyAlignment="1">
      <alignment horizontal="right" vertical="center"/>
    </xf>
    <xf numFmtId="177" fontId="0" fillId="0" borderId="2" xfId="0" applyNumberFormat="1" applyFont="1" applyBorder="1" applyAlignment="1">
      <alignment horizontal="right" vertical="center"/>
    </xf>
    <xf numFmtId="177" fontId="0" fillId="0" borderId="1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8" xfId="0" applyNumberFormat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1"/>
  <sheetViews>
    <sheetView tabSelected="1" view="pageBreakPreview" zoomScale="90" zoomScaleNormal="100" zoomScaleSheetLayoutView="90" workbookViewId="0">
      <selection activeCell="K9" sqref="K9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4" x14ac:dyDescent="0.15">
      <c r="A2" t="s">
        <v>53</v>
      </c>
      <c r="C2" s="16"/>
      <c r="D2" s="16"/>
      <c r="E2" s="16"/>
      <c r="F2" s="16"/>
    </row>
    <row r="3" spans="1:24" x14ac:dyDescent="0.15">
      <c r="C3" s="16"/>
      <c r="D3" s="16"/>
      <c r="E3" s="16"/>
      <c r="F3" s="16"/>
    </row>
    <row r="4" spans="1:24" x14ac:dyDescent="0.15">
      <c r="A4" t="s">
        <v>44</v>
      </c>
      <c r="C4" s="16"/>
      <c r="D4" s="16"/>
      <c r="E4" s="16"/>
      <c r="F4" s="16"/>
    </row>
    <row r="5" spans="1:24" ht="13.5" customHeight="1" x14ac:dyDescent="0.15">
      <c r="A5" s="74" t="s">
        <v>39</v>
      </c>
      <c r="B5" s="86" t="s">
        <v>42</v>
      </c>
      <c r="C5" s="87"/>
      <c r="D5" s="87"/>
      <c r="E5" s="87"/>
      <c r="F5" s="88"/>
      <c r="G5" s="80" t="s">
        <v>41</v>
      </c>
      <c r="H5" s="81"/>
      <c r="I5" s="81"/>
      <c r="J5" s="81"/>
      <c r="K5" s="81"/>
      <c r="L5" s="81"/>
      <c r="M5" s="81"/>
      <c r="N5" s="82"/>
      <c r="O5" s="86" t="s">
        <v>40</v>
      </c>
      <c r="P5" s="87"/>
      <c r="Q5" s="87"/>
      <c r="R5" s="87"/>
      <c r="S5" s="87"/>
      <c r="T5" s="87"/>
      <c r="U5" s="87"/>
      <c r="V5" s="87"/>
      <c r="W5" s="87"/>
      <c r="X5" s="88"/>
    </row>
    <row r="6" spans="1:24" ht="13.5" customHeight="1" x14ac:dyDescent="0.15">
      <c r="A6" s="75"/>
      <c r="B6" s="20"/>
      <c r="C6" s="77" t="s">
        <v>55</v>
      </c>
      <c r="D6" s="77" t="s">
        <v>57</v>
      </c>
      <c r="E6" s="77" t="s">
        <v>56</v>
      </c>
      <c r="F6" s="77" t="s">
        <v>58</v>
      </c>
      <c r="G6" s="15"/>
      <c r="H6" s="20"/>
      <c r="I6" s="85" t="s">
        <v>59</v>
      </c>
      <c r="J6" s="20"/>
      <c r="K6" s="85" t="s">
        <v>59</v>
      </c>
      <c r="L6" s="86" t="s">
        <v>48</v>
      </c>
      <c r="M6" s="87"/>
      <c r="N6" s="88"/>
      <c r="O6" s="14"/>
      <c r="P6" s="80" t="s">
        <v>36</v>
      </c>
      <c r="Q6" s="81"/>
      <c r="R6" s="81"/>
      <c r="S6" s="82"/>
      <c r="T6" s="80" t="s">
        <v>35</v>
      </c>
      <c r="U6" s="81"/>
      <c r="V6" s="81"/>
      <c r="W6" s="82"/>
      <c r="X6" s="26" t="s">
        <v>48</v>
      </c>
    </row>
    <row r="7" spans="1:24" ht="13.5" customHeight="1" x14ac:dyDescent="0.15">
      <c r="A7" s="75"/>
      <c r="B7" s="18" t="s">
        <v>43</v>
      </c>
      <c r="C7" s="78"/>
      <c r="D7" s="78"/>
      <c r="E7" s="78"/>
      <c r="F7" s="78"/>
      <c r="G7" s="11" t="s">
        <v>32</v>
      </c>
      <c r="H7" s="12" t="s">
        <v>34</v>
      </c>
      <c r="I7" s="83"/>
      <c r="J7" s="18" t="s">
        <v>33</v>
      </c>
      <c r="K7" s="83"/>
      <c r="L7" s="85" t="s">
        <v>45</v>
      </c>
      <c r="M7" s="17" t="s">
        <v>46</v>
      </c>
      <c r="N7" s="17" t="s">
        <v>47</v>
      </c>
      <c r="O7" s="12" t="s">
        <v>32</v>
      </c>
      <c r="P7" s="14" t="s">
        <v>32</v>
      </c>
      <c r="Q7" s="85" t="s">
        <v>59</v>
      </c>
      <c r="R7" s="85" t="s">
        <v>31</v>
      </c>
      <c r="S7" s="13" t="s">
        <v>30</v>
      </c>
      <c r="T7" s="12" t="s">
        <v>32</v>
      </c>
      <c r="U7" s="85" t="s">
        <v>59</v>
      </c>
      <c r="V7" s="83" t="s">
        <v>31</v>
      </c>
      <c r="W7" s="21" t="s">
        <v>49</v>
      </c>
      <c r="X7" s="85" t="s">
        <v>50</v>
      </c>
    </row>
    <row r="8" spans="1:24" ht="30.75" customHeight="1" x14ac:dyDescent="0.15">
      <c r="A8" s="76"/>
      <c r="B8" s="19"/>
      <c r="C8" s="79"/>
      <c r="D8" s="79"/>
      <c r="E8" s="79"/>
      <c r="F8" s="79"/>
      <c r="G8" s="11"/>
      <c r="H8" s="10"/>
      <c r="I8" s="84"/>
      <c r="J8" s="19"/>
      <c r="K8" s="84"/>
      <c r="L8" s="84"/>
      <c r="M8" s="19"/>
      <c r="N8" s="19"/>
      <c r="O8" s="10"/>
      <c r="P8" s="10"/>
      <c r="Q8" s="84"/>
      <c r="R8" s="84"/>
      <c r="S8" s="9"/>
      <c r="T8" s="10"/>
      <c r="U8" s="84"/>
      <c r="V8" s="84"/>
      <c r="W8" s="22"/>
      <c r="X8" s="84"/>
    </row>
    <row r="9" spans="1:24" ht="18.75" customHeight="1" x14ac:dyDescent="0.15">
      <c r="A9" s="8" t="s">
        <v>29</v>
      </c>
      <c r="B9" s="34">
        <f>B10+B11</f>
        <v>-406</v>
      </c>
      <c r="C9" s="34">
        <f>C10+C11</f>
        <v>-302</v>
      </c>
      <c r="D9" s="64">
        <f>IF(B9-C9=0,"-",(1-(B9/(B9-C9)))*-1)</f>
        <v>2.9038461538461537</v>
      </c>
      <c r="E9" s="34">
        <f>E10+E11</f>
        <v>-132</v>
      </c>
      <c r="F9" s="64">
        <f>IF(B9-E9=0,"-",(1-(B9/(B9-E9)))*-1)</f>
        <v>0.48175182481751833</v>
      </c>
      <c r="G9" s="34">
        <f>G10+G11</f>
        <v>-330</v>
      </c>
      <c r="H9" s="34">
        <f>H10+H11</f>
        <v>340</v>
      </c>
      <c r="I9" s="34">
        <f>I10+I11</f>
        <v>-18</v>
      </c>
      <c r="J9" s="34">
        <f>J10+J11</f>
        <v>670</v>
      </c>
      <c r="K9" s="34">
        <f>K10+K11</f>
        <v>23</v>
      </c>
      <c r="L9" s="51">
        <f t="shared" ref="L9:L19" si="0">M9-N9</f>
        <v>-7.169553237727385</v>
      </c>
      <c r="M9" s="55">
        <v>7.3868124267494277</v>
      </c>
      <c r="N9" s="55">
        <v>14.556365664476813</v>
      </c>
      <c r="O9" s="34">
        <f t="shared" ref="O9:W9" si="1">O10+O11</f>
        <v>-76</v>
      </c>
      <c r="P9" s="34">
        <f t="shared" si="1"/>
        <v>941</v>
      </c>
      <c r="Q9" s="34">
        <f t="shared" si="1"/>
        <v>5</v>
      </c>
      <c r="R9" s="34">
        <f t="shared" si="1"/>
        <v>500</v>
      </c>
      <c r="S9" s="34">
        <f t="shared" si="1"/>
        <v>441</v>
      </c>
      <c r="T9" s="34">
        <f t="shared" si="1"/>
        <v>1017</v>
      </c>
      <c r="U9" s="34">
        <f t="shared" si="1"/>
        <v>96</v>
      </c>
      <c r="V9" s="34">
        <f t="shared" si="1"/>
        <v>576</v>
      </c>
      <c r="W9" s="34">
        <f t="shared" si="1"/>
        <v>441</v>
      </c>
      <c r="X9" s="51">
        <v>-1.6511698365675187</v>
      </c>
    </row>
    <row r="10" spans="1:24" ht="18.75" customHeight="1" x14ac:dyDescent="0.15">
      <c r="A10" s="6" t="s">
        <v>28</v>
      </c>
      <c r="B10" s="35">
        <f>B20+B21+B22+B23</f>
        <v>-193</v>
      </c>
      <c r="C10" s="35">
        <f>C20+C21+C22+C23</f>
        <v>-217</v>
      </c>
      <c r="D10" s="65">
        <f t="shared" ref="D10:D38" si="2">IF(B10-C10=0,"-",(1-(B10/(B10-C10)))*-1)</f>
        <v>-9.0416666666666661</v>
      </c>
      <c r="E10" s="35">
        <f>E20+E21+E22+E23</f>
        <v>-19</v>
      </c>
      <c r="F10" s="65">
        <f t="shared" ref="F10:F38" si="3">IF(B10-E10=0,"-",(1-(B10/(B10-E10)))*-1)</f>
        <v>0.10919540229885061</v>
      </c>
      <c r="G10" s="35">
        <f>G20+G21+G22+G23</f>
        <v>-200</v>
      </c>
      <c r="H10" s="35">
        <f>H20+H21+H22+H23</f>
        <v>278</v>
      </c>
      <c r="I10" s="35">
        <f>I20+I21+I22+I23</f>
        <v>-9</v>
      </c>
      <c r="J10" s="35">
        <f>J20+J21+J22+J23</f>
        <v>478</v>
      </c>
      <c r="K10" s="35">
        <f>K20+K21+K22+K23</f>
        <v>34</v>
      </c>
      <c r="L10" s="48">
        <f t="shared" si="0"/>
        <v>-5.8107232519672891</v>
      </c>
      <c r="M10" s="56">
        <v>8.0769053202345304</v>
      </c>
      <c r="N10" s="56">
        <v>13.88762857220182</v>
      </c>
      <c r="O10" s="35">
        <f t="shared" ref="O10:W10" si="4">O20+O21+O22+O23</f>
        <v>7</v>
      </c>
      <c r="P10" s="35">
        <f t="shared" si="4"/>
        <v>663</v>
      </c>
      <c r="Q10" s="35">
        <f t="shared" si="4"/>
        <v>-9</v>
      </c>
      <c r="R10" s="35">
        <f t="shared" si="4"/>
        <v>397</v>
      </c>
      <c r="S10" s="35">
        <f t="shared" si="4"/>
        <v>266</v>
      </c>
      <c r="T10" s="35">
        <f t="shared" si="4"/>
        <v>656</v>
      </c>
      <c r="U10" s="35">
        <f t="shared" si="4"/>
        <v>-33</v>
      </c>
      <c r="V10" s="35">
        <f t="shared" si="4"/>
        <v>413</v>
      </c>
      <c r="W10" s="35">
        <f t="shared" si="4"/>
        <v>243</v>
      </c>
      <c r="X10" s="48">
        <v>0.20337531381885654</v>
      </c>
    </row>
    <row r="11" spans="1:24" ht="18.75" customHeight="1" x14ac:dyDescent="0.15">
      <c r="A11" s="2" t="s">
        <v>27</v>
      </c>
      <c r="B11" s="36">
        <f>B12+B13+B14+B15+B16</f>
        <v>-213</v>
      </c>
      <c r="C11" s="36">
        <f>C12+C13+C14+C15+C16</f>
        <v>-85</v>
      </c>
      <c r="D11" s="66">
        <f t="shared" si="2"/>
        <v>0.6640625</v>
      </c>
      <c r="E11" s="36">
        <f>E12+E13+E14+E15+E16</f>
        <v>-113</v>
      </c>
      <c r="F11" s="66">
        <f t="shared" si="3"/>
        <v>1.1299999999999999</v>
      </c>
      <c r="G11" s="36">
        <f>G12+G13+G14+G15+G16</f>
        <v>-130</v>
      </c>
      <c r="H11" s="36">
        <f>H12+H13+H14+H15+H16</f>
        <v>62</v>
      </c>
      <c r="I11" s="36">
        <f>I12+I13+I14+I15+I16</f>
        <v>-9</v>
      </c>
      <c r="J11" s="36">
        <f>J12+J13+J14+J15+J16</f>
        <v>192</v>
      </c>
      <c r="K11" s="36">
        <f>K12+K13+K14+K15+K16</f>
        <v>-11</v>
      </c>
      <c r="L11" s="50">
        <f t="shared" si="0"/>
        <v>-11.198353641411961</v>
      </c>
      <c r="M11" s="57">
        <v>5.3407532751349347</v>
      </c>
      <c r="N11" s="57">
        <v>16.539106916546896</v>
      </c>
      <c r="O11" s="36">
        <f t="shared" ref="O11:W11" si="5">O12+O13+O14+O15+O16</f>
        <v>-83</v>
      </c>
      <c r="P11" s="36">
        <f t="shared" si="5"/>
        <v>278</v>
      </c>
      <c r="Q11" s="36">
        <f t="shared" si="5"/>
        <v>14</v>
      </c>
      <c r="R11" s="36">
        <f t="shared" si="5"/>
        <v>103</v>
      </c>
      <c r="S11" s="36">
        <f t="shared" si="5"/>
        <v>175</v>
      </c>
      <c r="T11" s="36">
        <f t="shared" si="5"/>
        <v>361</v>
      </c>
      <c r="U11" s="36">
        <f t="shared" si="5"/>
        <v>129</v>
      </c>
      <c r="V11" s="36">
        <f t="shared" si="5"/>
        <v>163</v>
      </c>
      <c r="W11" s="36">
        <f t="shared" si="5"/>
        <v>198</v>
      </c>
      <c r="X11" s="53">
        <v>-7.149718094132254</v>
      </c>
    </row>
    <row r="12" spans="1:24" ht="18.75" customHeight="1" x14ac:dyDescent="0.15">
      <c r="A12" s="6" t="s">
        <v>26</v>
      </c>
      <c r="B12" s="35">
        <f>B24</f>
        <v>-18</v>
      </c>
      <c r="C12" s="35">
        <f>C24</f>
        <v>-14</v>
      </c>
      <c r="D12" s="65">
        <f t="shared" si="2"/>
        <v>3.5</v>
      </c>
      <c r="E12" s="35">
        <f>E24</f>
        <v>-23</v>
      </c>
      <c r="F12" s="65">
        <f t="shared" si="3"/>
        <v>-4.5999999999999996</v>
      </c>
      <c r="G12" s="35">
        <f>G24</f>
        <v>-12</v>
      </c>
      <c r="H12" s="35">
        <f>H24</f>
        <v>4</v>
      </c>
      <c r="I12" s="35">
        <f>I24</f>
        <v>-3</v>
      </c>
      <c r="J12" s="35">
        <f>J24</f>
        <v>16</v>
      </c>
      <c r="K12" s="35">
        <f>K24</f>
        <v>4</v>
      </c>
      <c r="L12" s="48">
        <f t="shared" si="0"/>
        <v>-13.169763665884901</v>
      </c>
      <c r="M12" s="56">
        <v>4.3899212219616333</v>
      </c>
      <c r="N12" s="56">
        <v>17.559684887846533</v>
      </c>
      <c r="O12" s="35">
        <f t="shared" ref="O12:W12" si="6">O24</f>
        <v>-6</v>
      </c>
      <c r="P12" s="35">
        <f t="shared" si="6"/>
        <v>32</v>
      </c>
      <c r="Q12" s="35">
        <f t="shared" si="6"/>
        <v>-1</v>
      </c>
      <c r="R12" s="35">
        <f t="shared" si="6"/>
        <v>18</v>
      </c>
      <c r="S12" s="35">
        <f t="shared" si="6"/>
        <v>14</v>
      </c>
      <c r="T12" s="35">
        <f t="shared" si="6"/>
        <v>38</v>
      </c>
      <c r="U12" s="35">
        <f t="shared" si="6"/>
        <v>15</v>
      </c>
      <c r="V12" s="35">
        <f t="shared" si="6"/>
        <v>28</v>
      </c>
      <c r="W12" s="35">
        <f t="shared" si="6"/>
        <v>10</v>
      </c>
      <c r="X12" s="48">
        <v>-6.5848818329424503</v>
      </c>
    </row>
    <row r="13" spans="1:24" ht="18.75" customHeight="1" x14ac:dyDescent="0.15">
      <c r="A13" s="4" t="s">
        <v>25</v>
      </c>
      <c r="B13" s="37">
        <f>B25+B26+B27</f>
        <v>-48</v>
      </c>
      <c r="C13" s="37">
        <f>C25+C26+C27</f>
        <v>-14</v>
      </c>
      <c r="D13" s="67">
        <f t="shared" si="2"/>
        <v>0.41176470588235303</v>
      </c>
      <c r="E13" s="37">
        <f>E25+E26+E27</f>
        <v>-13</v>
      </c>
      <c r="F13" s="67">
        <f t="shared" si="3"/>
        <v>0.37142857142857144</v>
      </c>
      <c r="G13" s="37">
        <f>G25+G26+G27</f>
        <v>-26</v>
      </c>
      <c r="H13" s="37">
        <f>H25+H26+H27</f>
        <v>10</v>
      </c>
      <c r="I13" s="37">
        <f>I25+I26+I27</f>
        <v>-1</v>
      </c>
      <c r="J13" s="37">
        <f>J25+J26+J27</f>
        <v>36</v>
      </c>
      <c r="K13" s="37">
        <f>K25+K26+K27</f>
        <v>-1</v>
      </c>
      <c r="L13" s="49">
        <f t="shared" si="0"/>
        <v>-12.206572769953052</v>
      </c>
      <c r="M13" s="58">
        <v>4.6948356807511731</v>
      </c>
      <c r="N13" s="58">
        <v>16.901408450704224</v>
      </c>
      <c r="O13" s="37">
        <f t="shared" ref="O13:W13" si="7">O25+O26+O27</f>
        <v>-22</v>
      </c>
      <c r="P13" s="37">
        <f t="shared" si="7"/>
        <v>41</v>
      </c>
      <c r="Q13" s="37">
        <f t="shared" si="7"/>
        <v>6</v>
      </c>
      <c r="R13" s="37">
        <f t="shared" si="7"/>
        <v>20</v>
      </c>
      <c r="S13" s="37">
        <f t="shared" si="7"/>
        <v>21</v>
      </c>
      <c r="T13" s="37">
        <f t="shared" si="7"/>
        <v>63</v>
      </c>
      <c r="U13" s="37">
        <f t="shared" si="7"/>
        <v>19</v>
      </c>
      <c r="V13" s="37">
        <f t="shared" si="7"/>
        <v>24</v>
      </c>
      <c r="W13" s="37">
        <f t="shared" si="7"/>
        <v>39</v>
      </c>
      <c r="X13" s="49">
        <v>-10.32863849765258</v>
      </c>
    </row>
    <row r="14" spans="1:24" ht="18.75" customHeight="1" x14ac:dyDescent="0.15">
      <c r="A14" s="4" t="s">
        <v>24</v>
      </c>
      <c r="B14" s="37">
        <f>B28+B29+B30+B31</f>
        <v>-51</v>
      </c>
      <c r="C14" s="37">
        <f>C28+C29+C30+C31</f>
        <v>-33</v>
      </c>
      <c r="D14" s="67">
        <f t="shared" si="2"/>
        <v>1.8333333333333335</v>
      </c>
      <c r="E14" s="37">
        <f>E28+E29+E30+E31</f>
        <v>-16</v>
      </c>
      <c r="F14" s="67">
        <f t="shared" si="3"/>
        <v>0.45714285714285707</v>
      </c>
      <c r="G14" s="37">
        <f>G28+G29+G30+G31</f>
        <v>-34</v>
      </c>
      <c r="H14" s="37">
        <f>H28+H29+H30+H31</f>
        <v>33</v>
      </c>
      <c r="I14" s="37">
        <f>I28+I29+I30+I31</f>
        <v>6</v>
      </c>
      <c r="J14" s="37">
        <f>J28+J29+J30+J31</f>
        <v>67</v>
      </c>
      <c r="K14" s="37">
        <f>K28+K29+K30+K31</f>
        <v>-3</v>
      </c>
      <c r="L14" s="49">
        <f t="shared" si="0"/>
        <v>-7.7267434982659955</v>
      </c>
      <c r="M14" s="58">
        <v>7.4994863365522919</v>
      </c>
      <c r="N14" s="58">
        <v>15.226229834818287</v>
      </c>
      <c r="O14" s="37">
        <f t="shared" ref="O14:W14" si="8">O28+O29+O30+O31</f>
        <v>-17</v>
      </c>
      <c r="P14" s="37">
        <f t="shared" si="8"/>
        <v>103</v>
      </c>
      <c r="Q14" s="37">
        <f t="shared" si="8"/>
        <v>10</v>
      </c>
      <c r="R14" s="37">
        <f t="shared" si="8"/>
        <v>40</v>
      </c>
      <c r="S14" s="37">
        <f t="shared" si="8"/>
        <v>63</v>
      </c>
      <c r="T14" s="37">
        <f t="shared" si="8"/>
        <v>120</v>
      </c>
      <c r="U14" s="37">
        <f t="shared" si="8"/>
        <v>35</v>
      </c>
      <c r="V14" s="37">
        <f t="shared" si="8"/>
        <v>45</v>
      </c>
      <c r="W14" s="37">
        <f t="shared" si="8"/>
        <v>75</v>
      </c>
      <c r="X14" s="49">
        <v>-3.8633717491329982</v>
      </c>
    </row>
    <row r="15" spans="1:24" ht="18.75" customHeight="1" x14ac:dyDescent="0.15">
      <c r="A15" s="4" t="s">
        <v>23</v>
      </c>
      <c r="B15" s="37">
        <f>B32+B33+B34+B35</f>
        <v>-66</v>
      </c>
      <c r="C15" s="37">
        <f>C32+C33+C34+C35</f>
        <v>-16</v>
      </c>
      <c r="D15" s="67">
        <f t="shared" si="2"/>
        <v>0.32000000000000006</v>
      </c>
      <c r="E15" s="37">
        <f>E32+E33+E34+E35</f>
        <v>-61</v>
      </c>
      <c r="F15" s="67">
        <f t="shared" si="3"/>
        <v>12.2</v>
      </c>
      <c r="G15" s="37">
        <f>G32+G33+G34+G35</f>
        <v>-39</v>
      </c>
      <c r="H15" s="37">
        <f>H32+H33+H34+H35</f>
        <v>14</v>
      </c>
      <c r="I15" s="37">
        <f>I32+I33+I34+I35</f>
        <v>-9</v>
      </c>
      <c r="J15" s="37">
        <f>J32+J33+J34+J35</f>
        <v>53</v>
      </c>
      <c r="K15" s="39">
        <f>K32+K33+K34+K35</f>
        <v>-6</v>
      </c>
      <c r="L15" s="49">
        <f>M15-N15</f>
        <v>-11.671381133931861</v>
      </c>
      <c r="M15" s="58">
        <v>4.1897265608986185</v>
      </c>
      <c r="N15" s="58">
        <v>15.86110769483048</v>
      </c>
      <c r="O15" s="39">
        <f t="shared" ref="O15:W15" si="9">O32+O33+O34+O35</f>
        <v>-27</v>
      </c>
      <c r="P15" s="37">
        <f t="shared" si="9"/>
        <v>93</v>
      </c>
      <c r="Q15" s="37">
        <f t="shared" si="9"/>
        <v>-2</v>
      </c>
      <c r="R15" s="37">
        <f t="shared" si="9"/>
        <v>24</v>
      </c>
      <c r="S15" s="37">
        <f t="shared" si="9"/>
        <v>69</v>
      </c>
      <c r="T15" s="37">
        <f>T32+T33+T34+T35</f>
        <v>120</v>
      </c>
      <c r="U15" s="37">
        <f t="shared" si="9"/>
        <v>56</v>
      </c>
      <c r="V15" s="37">
        <f t="shared" si="9"/>
        <v>58</v>
      </c>
      <c r="W15" s="37">
        <f t="shared" si="9"/>
        <v>62</v>
      </c>
      <c r="X15" s="49">
        <v>-8.080186938875908</v>
      </c>
    </row>
    <row r="16" spans="1:24" ht="18.75" customHeight="1" x14ac:dyDescent="0.15">
      <c r="A16" s="2" t="s">
        <v>22</v>
      </c>
      <c r="B16" s="36">
        <f>B36+B37+B38</f>
        <v>-30</v>
      </c>
      <c r="C16" s="36">
        <f>C36+C37+C38</f>
        <v>-8</v>
      </c>
      <c r="D16" s="66">
        <f t="shared" si="2"/>
        <v>0.36363636363636354</v>
      </c>
      <c r="E16" s="36">
        <f>E36+E37+E38</f>
        <v>0</v>
      </c>
      <c r="F16" s="66">
        <f t="shared" si="3"/>
        <v>0</v>
      </c>
      <c r="G16" s="36">
        <f>G36+G37+G38</f>
        <v>-19</v>
      </c>
      <c r="H16" s="36">
        <f>H36+H37+H38</f>
        <v>1</v>
      </c>
      <c r="I16" s="36">
        <f>I36+I37+I38</f>
        <v>-2</v>
      </c>
      <c r="J16" s="36">
        <f>J36+J37+J38</f>
        <v>20</v>
      </c>
      <c r="K16" s="36">
        <f>K36+K37+K38</f>
        <v>-5</v>
      </c>
      <c r="L16" s="50">
        <f t="shared" si="0"/>
        <v>-23.006236730360932</v>
      </c>
      <c r="M16" s="57">
        <v>1.2108545647558386</v>
      </c>
      <c r="N16" s="57">
        <v>24.21709129511677</v>
      </c>
      <c r="O16" s="36">
        <f t="shared" ref="O16:W16" si="10">O36+O37+O38</f>
        <v>-11</v>
      </c>
      <c r="P16" s="36">
        <f t="shared" si="10"/>
        <v>9</v>
      </c>
      <c r="Q16" s="36">
        <f t="shared" si="10"/>
        <v>1</v>
      </c>
      <c r="R16" s="36">
        <f t="shared" si="10"/>
        <v>1</v>
      </c>
      <c r="S16" s="36">
        <f t="shared" si="10"/>
        <v>8</v>
      </c>
      <c r="T16" s="36">
        <f t="shared" si="10"/>
        <v>20</v>
      </c>
      <c r="U16" s="36">
        <f t="shared" si="10"/>
        <v>4</v>
      </c>
      <c r="V16" s="36">
        <f t="shared" si="10"/>
        <v>8</v>
      </c>
      <c r="W16" s="36">
        <f t="shared" si="10"/>
        <v>12</v>
      </c>
      <c r="X16" s="53">
        <v>-13.319400212314223</v>
      </c>
    </row>
    <row r="17" spans="1:24" ht="18.75" customHeight="1" x14ac:dyDescent="0.15">
      <c r="A17" s="6" t="s">
        <v>21</v>
      </c>
      <c r="B17" s="35">
        <f>B12+B13+B20</f>
        <v>-160</v>
      </c>
      <c r="C17" s="35">
        <f>C12+C13+C20</f>
        <v>-75</v>
      </c>
      <c r="D17" s="65">
        <f t="shared" si="2"/>
        <v>0.88235294117647056</v>
      </c>
      <c r="E17" s="35">
        <f>E12+E13+E20</f>
        <v>-40</v>
      </c>
      <c r="F17" s="65">
        <f t="shared" si="3"/>
        <v>0.33333333333333326</v>
      </c>
      <c r="G17" s="35">
        <f>G12+G13+G20</f>
        <v>-127</v>
      </c>
      <c r="H17" s="35">
        <f>H12+H13+H20</f>
        <v>133</v>
      </c>
      <c r="I17" s="35">
        <f>I12+I13+I20</f>
        <v>-7</v>
      </c>
      <c r="J17" s="35">
        <f>J12+J13+J20</f>
        <v>260</v>
      </c>
      <c r="K17" s="35">
        <f>K12+K13+K20</f>
        <v>20</v>
      </c>
      <c r="L17" s="48">
        <f t="shared" si="0"/>
        <v>-6.8084012631269717</v>
      </c>
      <c r="M17" s="56">
        <v>7.1300580157156501</v>
      </c>
      <c r="N17" s="56">
        <v>13.938459278842622</v>
      </c>
      <c r="O17" s="35">
        <f t="shared" ref="O17:W17" si="11">O12+O13+O20</f>
        <v>-33</v>
      </c>
      <c r="P17" s="35">
        <f t="shared" si="11"/>
        <v>308</v>
      </c>
      <c r="Q17" s="35">
        <f t="shared" si="11"/>
        <v>33</v>
      </c>
      <c r="R17" s="35">
        <f t="shared" si="11"/>
        <v>193</v>
      </c>
      <c r="S17" s="35">
        <f t="shared" si="11"/>
        <v>115</v>
      </c>
      <c r="T17" s="35">
        <f t="shared" si="11"/>
        <v>341</v>
      </c>
      <c r="U17" s="35">
        <f t="shared" si="11"/>
        <v>46</v>
      </c>
      <c r="V17" s="35">
        <f t="shared" si="11"/>
        <v>229</v>
      </c>
      <c r="W17" s="35">
        <f t="shared" si="11"/>
        <v>112</v>
      </c>
      <c r="X17" s="48">
        <v>-1.7691121392377198</v>
      </c>
    </row>
    <row r="18" spans="1:24" ht="18.75" customHeight="1" x14ac:dyDescent="0.15">
      <c r="A18" s="4" t="s">
        <v>20</v>
      </c>
      <c r="B18" s="37">
        <f>B14+B22</f>
        <v>-65</v>
      </c>
      <c r="C18" s="37">
        <f>C14+C22</f>
        <v>-21</v>
      </c>
      <c r="D18" s="67">
        <f t="shared" si="2"/>
        <v>0.47727272727272729</v>
      </c>
      <c r="E18" s="37">
        <f>E14+E22</f>
        <v>-6</v>
      </c>
      <c r="F18" s="67">
        <f t="shared" si="3"/>
        <v>0.10169491525423724</v>
      </c>
      <c r="G18" s="37">
        <f>G14+G22</f>
        <v>-70</v>
      </c>
      <c r="H18" s="37">
        <f>H14+H22</f>
        <v>60</v>
      </c>
      <c r="I18" s="37">
        <f>I14+I22</f>
        <v>-2</v>
      </c>
      <c r="J18" s="37">
        <f>J14+J22</f>
        <v>130</v>
      </c>
      <c r="K18" s="37">
        <f>K14+K22</f>
        <v>-10</v>
      </c>
      <c r="L18" s="49">
        <f t="shared" si="0"/>
        <v>-8.4376898893027921</v>
      </c>
      <c r="M18" s="58">
        <v>7.2323056194023936</v>
      </c>
      <c r="N18" s="58">
        <v>15.669995508705185</v>
      </c>
      <c r="O18" s="37">
        <f t="shared" ref="O18:W18" si="12">O14+O22</f>
        <v>5</v>
      </c>
      <c r="P18" s="37">
        <f t="shared" si="12"/>
        <v>192</v>
      </c>
      <c r="Q18" s="37">
        <f t="shared" si="12"/>
        <v>8</v>
      </c>
      <c r="R18" s="37">
        <f t="shared" si="12"/>
        <v>71</v>
      </c>
      <c r="S18" s="37">
        <f t="shared" si="12"/>
        <v>121</v>
      </c>
      <c r="T18" s="37">
        <f t="shared" si="12"/>
        <v>187</v>
      </c>
      <c r="U18" s="37">
        <f t="shared" si="12"/>
        <v>22</v>
      </c>
      <c r="V18" s="37">
        <f t="shared" si="12"/>
        <v>67</v>
      </c>
      <c r="W18" s="37">
        <f t="shared" si="12"/>
        <v>120</v>
      </c>
      <c r="X18" s="49">
        <v>0.60269213495020324</v>
      </c>
    </row>
    <row r="19" spans="1:24" ht="18.75" customHeight="1" x14ac:dyDescent="0.15">
      <c r="A19" s="2" t="s">
        <v>19</v>
      </c>
      <c r="B19" s="36">
        <f>B15+B16+B21+B23</f>
        <v>-181</v>
      </c>
      <c r="C19" s="36">
        <f>C15+C16+C21+C23</f>
        <v>-206</v>
      </c>
      <c r="D19" s="66">
        <f t="shared" si="2"/>
        <v>-8.24</v>
      </c>
      <c r="E19" s="36">
        <f>E15+E16+E21+E23</f>
        <v>-86</v>
      </c>
      <c r="F19" s="66">
        <f t="shared" si="3"/>
        <v>0.90526315789473677</v>
      </c>
      <c r="G19" s="36">
        <f>G15+G16+G21+G23</f>
        <v>-133</v>
      </c>
      <c r="H19" s="36">
        <f>H15+H16+H21+H23</f>
        <v>147</v>
      </c>
      <c r="I19" s="36">
        <f>I15+I16+I21+I23</f>
        <v>-9</v>
      </c>
      <c r="J19" s="36">
        <f>J15+J16+J21+J23</f>
        <v>280</v>
      </c>
      <c r="K19" s="38">
        <f>K15+K16+K21+K23</f>
        <v>13</v>
      </c>
      <c r="L19" s="50">
        <f t="shared" si="0"/>
        <v>-6.9712204697837183</v>
      </c>
      <c r="M19" s="57">
        <v>7.7050331508135859</v>
      </c>
      <c r="N19" s="57">
        <v>14.676253620597304</v>
      </c>
      <c r="O19" s="38">
        <f t="shared" ref="O19:W19" si="13">O15+O16+O21+O23</f>
        <v>-48</v>
      </c>
      <c r="P19" s="38">
        <f>P15+P16+P21+P23</f>
        <v>441</v>
      </c>
      <c r="Q19" s="36">
        <f t="shared" si="13"/>
        <v>-36</v>
      </c>
      <c r="R19" s="36">
        <f t="shared" si="13"/>
        <v>236</v>
      </c>
      <c r="S19" s="36">
        <f t="shared" si="13"/>
        <v>205</v>
      </c>
      <c r="T19" s="36">
        <f t="shared" si="13"/>
        <v>489</v>
      </c>
      <c r="U19" s="36">
        <f t="shared" si="13"/>
        <v>28</v>
      </c>
      <c r="V19" s="36">
        <f t="shared" si="13"/>
        <v>280</v>
      </c>
      <c r="W19" s="36">
        <f t="shared" si="13"/>
        <v>209</v>
      </c>
      <c r="X19" s="53">
        <v>-2.5159291921023943</v>
      </c>
    </row>
    <row r="20" spans="1:24" ht="18.75" customHeight="1" x14ac:dyDescent="0.15">
      <c r="A20" s="5" t="s">
        <v>18</v>
      </c>
      <c r="B20" s="40">
        <f>G20+O20</f>
        <v>-94</v>
      </c>
      <c r="C20" s="40">
        <v>-47</v>
      </c>
      <c r="D20" s="68">
        <f t="shared" si="2"/>
        <v>1</v>
      </c>
      <c r="E20" s="40">
        <f>I20-K20+Q20-U20</f>
        <v>-4</v>
      </c>
      <c r="F20" s="68">
        <f t="shared" si="3"/>
        <v>4.4444444444444509E-2</v>
      </c>
      <c r="G20" s="40">
        <f>H20-J20</f>
        <v>-89</v>
      </c>
      <c r="H20" s="40">
        <v>119</v>
      </c>
      <c r="I20" s="40">
        <v>-3</v>
      </c>
      <c r="J20" s="40">
        <v>208</v>
      </c>
      <c r="K20" s="40">
        <v>17</v>
      </c>
      <c r="L20" s="48">
        <f>M20-N20</f>
        <v>-5.7006529822917393</v>
      </c>
      <c r="M20" s="56">
        <v>7.6222214032889539</v>
      </c>
      <c r="N20" s="56">
        <v>13.322874385580693</v>
      </c>
      <c r="O20" s="40">
        <f>P20-T20</f>
        <v>-5</v>
      </c>
      <c r="P20" s="40">
        <f>R20+S20</f>
        <v>235</v>
      </c>
      <c r="Q20" s="41">
        <v>28</v>
      </c>
      <c r="R20" s="41">
        <v>155</v>
      </c>
      <c r="S20" s="41">
        <v>80</v>
      </c>
      <c r="T20" s="41">
        <f>SUM(V20:W20)</f>
        <v>240</v>
      </c>
      <c r="U20" s="41">
        <v>12</v>
      </c>
      <c r="V20" s="41">
        <v>177</v>
      </c>
      <c r="W20" s="41">
        <v>63</v>
      </c>
      <c r="X20" s="52">
        <v>-0.32026140349953636</v>
      </c>
    </row>
    <row r="21" spans="1:24" ht="18.75" customHeight="1" x14ac:dyDescent="0.15">
      <c r="A21" s="3" t="s">
        <v>17</v>
      </c>
      <c r="B21" s="42">
        <f t="shared" ref="B21:B38" si="14">G21+O21</f>
        <v>-74</v>
      </c>
      <c r="C21" s="42">
        <v>-185</v>
      </c>
      <c r="D21" s="69">
        <f t="shared" si="2"/>
        <v>-1.6666666666666665</v>
      </c>
      <c r="E21" s="42">
        <f t="shared" ref="E21:E38" si="15">I21-K21+Q21-U21</f>
        <v>-44</v>
      </c>
      <c r="F21" s="69">
        <f t="shared" si="3"/>
        <v>1.4666666666666668</v>
      </c>
      <c r="G21" s="42">
        <f t="shared" ref="G21:G38" si="16">H21-J21</f>
        <v>-42</v>
      </c>
      <c r="H21" s="42">
        <v>117</v>
      </c>
      <c r="I21" s="42">
        <v>8</v>
      </c>
      <c r="J21" s="42">
        <v>159</v>
      </c>
      <c r="K21" s="42">
        <v>18</v>
      </c>
      <c r="L21" s="49">
        <f t="shared" ref="L21:L38" si="17">M21-N21</f>
        <v>-3.4457413738460811</v>
      </c>
      <c r="M21" s="58">
        <v>9.5988509699997984</v>
      </c>
      <c r="N21" s="58">
        <v>13.04459234384588</v>
      </c>
      <c r="O21" s="42">
        <f t="shared" ref="O21:O38" si="18">P21-T21</f>
        <v>-32</v>
      </c>
      <c r="P21" s="42">
        <f t="shared" ref="P21:P38" si="19">R21+S21</f>
        <v>251</v>
      </c>
      <c r="Q21" s="42">
        <v>-48</v>
      </c>
      <c r="R21" s="42">
        <v>148</v>
      </c>
      <c r="S21" s="42">
        <v>103</v>
      </c>
      <c r="T21" s="42">
        <f t="shared" ref="T21:T38" si="20">SUM(V21:W21)</f>
        <v>283</v>
      </c>
      <c r="U21" s="42">
        <v>-14</v>
      </c>
      <c r="V21" s="42">
        <v>181</v>
      </c>
      <c r="W21" s="42">
        <v>102</v>
      </c>
      <c r="X21" s="49">
        <v>-2.6253267610255868</v>
      </c>
    </row>
    <row r="22" spans="1:24" ht="18.75" customHeight="1" x14ac:dyDescent="0.15">
      <c r="A22" s="3" t="s">
        <v>16</v>
      </c>
      <c r="B22" s="42">
        <f t="shared" si="14"/>
        <v>-14</v>
      </c>
      <c r="C22" s="42">
        <v>12</v>
      </c>
      <c r="D22" s="69">
        <f t="shared" si="2"/>
        <v>-0.46153846153846156</v>
      </c>
      <c r="E22" s="42">
        <f t="shared" si="15"/>
        <v>10</v>
      </c>
      <c r="F22" s="69">
        <f t="shared" si="3"/>
        <v>-0.41666666666666663</v>
      </c>
      <c r="G22" s="42">
        <f t="shared" si="16"/>
        <v>-36</v>
      </c>
      <c r="H22" s="42">
        <v>27</v>
      </c>
      <c r="I22" s="42">
        <v>-8</v>
      </c>
      <c r="J22" s="42">
        <v>63</v>
      </c>
      <c r="K22" s="42">
        <v>-7</v>
      </c>
      <c r="L22" s="49">
        <f t="shared" si="17"/>
        <v>-9.2407012806177367</v>
      </c>
      <c r="M22" s="58">
        <v>6.9305259604633012</v>
      </c>
      <c r="N22" s="58">
        <v>16.171227241081038</v>
      </c>
      <c r="O22" s="42">
        <f t="shared" si="18"/>
        <v>22</v>
      </c>
      <c r="P22" s="42">
        <f t="shared" si="19"/>
        <v>89</v>
      </c>
      <c r="Q22" s="42">
        <v>-2</v>
      </c>
      <c r="R22" s="42">
        <v>31</v>
      </c>
      <c r="S22" s="42">
        <v>58</v>
      </c>
      <c r="T22" s="42">
        <f t="shared" si="20"/>
        <v>67</v>
      </c>
      <c r="U22" s="42">
        <v>-13</v>
      </c>
      <c r="V22" s="42">
        <v>22</v>
      </c>
      <c r="W22" s="42">
        <v>45</v>
      </c>
      <c r="X22" s="49">
        <v>5.6470952270441721</v>
      </c>
    </row>
    <row r="23" spans="1:24" ht="18.75" customHeight="1" x14ac:dyDescent="0.15">
      <c r="A23" s="1" t="s">
        <v>15</v>
      </c>
      <c r="B23" s="43">
        <f t="shared" si="14"/>
        <v>-11</v>
      </c>
      <c r="C23" s="43">
        <v>3</v>
      </c>
      <c r="D23" s="70">
        <f t="shared" si="2"/>
        <v>-0.2142857142857143</v>
      </c>
      <c r="E23" s="43">
        <f t="shared" si="15"/>
        <v>19</v>
      </c>
      <c r="F23" s="70">
        <f t="shared" si="3"/>
        <v>-0.6333333333333333</v>
      </c>
      <c r="G23" s="43">
        <f t="shared" si="16"/>
        <v>-33</v>
      </c>
      <c r="H23" s="43">
        <v>15</v>
      </c>
      <c r="I23" s="43">
        <v>-6</v>
      </c>
      <c r="J23" s="43">
        <v>48</v>
      </c>
      <c r="K23" s="44">
        <v>6</v>
      </c>
      <c r="L23" s="50">
        <f t="shared" si="17"/>
        <v>-12.122950572179114</v>
      </c>
      <c r="M23" s="57">
        <v>5.510432078263233</v>
      </c>
      <c r="N23" s="57">
        <v>17.633382650442346</v>
      </c>
      <c r="O23" s="44">
        <f t="shared" si="18"/>
        <v>22</v>
      </c>
      <c r="P23" s="44">
        <f t="shared" si="19"/>
        <v>88</v>
      </c>
      <c r="Q23" s="43">
        <v>13</v>
      </c>
      <c r="R23" s="43">
        <v>63</v>
      </c>
      <c r="S23" s="43">
        <v>25</v>
      </c>
      <c r="T23" s="43">
        <f t="shared" si="20"/>
        <v>66</v>
      </c>
      <c r="U23" s="43">
        <v>-18</v>
      </c>
      <c r="V23" s="43">
        <v>33</v>
      </c>
      <c r="W23" s="43">
        <v>33</v>
      </c>
      <c r="X23" s="54">
        <v>8.0819670481193953</v>
      </c>
    </row>
    <row r="24" spans="1:24" ht="18.75" customHeight="1" x14ac:dyDescent="0.15">
      <c r="A24" s="7" t="s">
        <v>14</v>
      </c>
      <c r="B24" s="45">
        <f t="shared" si="14"/>
        <v>-18</v>
      </c>
      <c r="C24" s="45">
        <v>-14</v>
      </c>
      <c r="D24" s="71">
        <f t="shared" si="2"/>
        <v>3.5</v>
      </c>
      <c r="E24" s="40">
        <f t="shared" si="15"/>
        <v>-23</v>
      </c>
      <c r="F24" s="71">
        <f t="shared" si="3"/>
        <v>-4.5999999999999996</v>
      </c>
      <c r="G24" s="40">
        <f t="shared" si="16"/>
        <v>-12</v>
      </c>
      <c r="H24" s="45">
        <v>4</v>
      </c>
      <c r="I24" s="45">
        <v>-3</v>
      </c>
      <c r="J24" s="45">
        <v>16</v>
      </c>
      <c r="K24" s="46">
        <v>4</v>
      </c>
      <c r="L24" s="51">
        <f t="shared" si="17"/>
        <v>-13.169763665884901</v>
      </c>
      <c r="M24" s="55">
        <v>4.3899212219616333</v>
      </c>
      <c r="N24" s="55">
        <v>17.559684887846533</v>
      </c>
      <c r="O24" s="40">
        <f t="shared" si="18"/>
        <v>-6</v>
      </c>
      <c r="P24" s="45">
        <f t="shared" si="19"/>
        <v>32</v>
      </c>
      <c r="Q24" s="45">
        <v>-1</v>
      </c>
      <c r="R24" s="45">
        <v>18</v>
      </c>
      <c r="S24" s="45">
        <v>14</v>
      </c>
      <c r="T24" s="45">
        <f t="shared" si="20"/>
        <v>38</v>
      </c>
      <c r="U24" s="45">
        <v>15</v>
      </c>
      <c r="V24" s="45">
        <v>28</v>
      </c>
      <c r="W24" s="45">
        <v>10</v>
      </c>
      <c r="X24" s="51">
        <v>-6.5848818329424503</v>
      </c>
    </row>
    <row r="25" spans="1:24" ht="18.75" customHeight="1" x14ac:dyDescent="0.15">
      <c r="A25" s="5" t="s">
        <v>13</v>
      </c>
      <c r="B25" s="40">
        <f t="shared" si="14"/>
        <v>-5</v>
      </c>
      <c r="C25" s="40">
        <v>0</v>
      </c>
      <c r="D25" s="68">
        <f t="shared" si="2"/>
        <v>0</v>
      </c>
      <c r="E25" s="40">
        <f t="shared" si="15"/>
        <v>2</v>
      </c>
      <c r="F25" s="68">
        <f t="shared" si="3"/>
        <v>-0.2857142857142857</v>
      </c>
      <c r="G25" s="40">
        <f t="shared" si="16"/>
        <v>-4</v>
      </c>
      <c r="H25" s="40">
        <v>1</v>
      </c>
      <c r="I25" s="40">
        <v>0</v>
      </c>
      <c r="J25" s="40">
        <v>5</v>
      </c>
      <c r="K25" s="40">
        <v>0</v>
      </c>
      <c r="L25" s="48">
        <f t="shared" si="17"/>
        <v>-15.982484948002186</v>
      </c>
      <c r="M25" s="56">
        <v>3.9956212370005471</v>
      </c>
      <c r="N25" s="56">
        <v>19.978106185002733</v>
      </c>
      <c r="O25" s="40">
        <f t="shared" si="18"/>
        <v>-1</v>
      </c>
      <c r="P25" s="40">
        <f t="shared" si="19"/>
        <v>4</v>
      </c>
      <c r="Q25" s="40">
        <v>0</v>
      </c>
      <c r="R25" s="40">
        <v>2</v>
      </c>
      <c r="S25" s="40">
        <v>2</v>
      </c>
      <c r="T25" s="40">
        <f t="shared" si="20"/>
        <v>5</v>
      </c>
      <c r="U25" s="40">
        <v>-2</v>
      </c>
      <c r="V25" s="40">
        <v>3</v>
      </c>
      <c r="W25" s="40">
        <v>2</v>
      </c>
      <c r="X25" s="52">
        <v>-3.9956212370005453</v>
      </c>
    </row>
    <row r="26" spans="1:24" ht="18.75" customHeight="1" x14ac:dyDescent="0.15">
      <c r="A26" s="3" t="s">
        <v>12</v>
      </c>
      <c r="B26" s="42">
        <f t="shared" si="14"/>
        <v>-9</v>
      </c>
      <c r="C26" s="42">
        <v>18</v>
      </c>
      <c r="D26" s="69">
        <f t="shared" si="2"/>
        <v>-0.66666666666666674</v>
      </c>
      <c r="E26" s="42">
        <f t="shared" si="15"/>
        <v>5</v>
      </c>
      <c r="F26" s="69">
        <f t="shared" si="3"/>
        <v>-0.3571428571428571</v>
      </c>
      <c r="G26" s="42">
        <f t="shared" si="16"/>
        <v>-7</v>
      </c>
      <c r="H26" s="42">
        <v>3</v>
      </c>
      <c r="I26" s="42">
        <v>-2</v>
      </c>
      <c r="J26" s="42">
        <v>10</v>
      </c>
      <c r="K26" s="42">
        <v>-3</v>
      </c>
      <c r="L26" s="49">
        <f t="shared" si="17"/>
        <v>-12.801242547221801</v>
      </c>
      <c r="M26" s="58">
        <v>5.4862468059522023</v>
      </c>
      <c r="N26" s="58">
        <v>18.287489353174003</v>
      </c>
      <c r="O26" s="42">
        <f t="shared" si="18"/>
        <v>-2</v>
      </c>
      <c r="P26" s="42">
        <f t="shared" si="19"/>
        <v>9</v>
      </c>
      <c r="Q26" s="42">
        <v>0</v>
      </c>
      <c r="R26" s="42">
        <v>6</v>
      </c>
      <c r="S26" s="42">
        <v>3</v>
      </c>
      <c r="T26" s="42">
        <f t="shared" si="20"/>
        <v>11</v>
      </c>
      <c r="U26" s="42">
        <v>-4</v>
      </c>
      <c r="V26" s="42">
        <v>3</v>
      </c>
      <c r="W26" s="42">
        <v>8</v>
      </c>
      <c r="X26" s="49">
        <v>-3.6574978706347991</v>
      </c>
    </row>
    <row r="27" spans="1:24" ht="18.75" customHeight="1" x14ac:dyDescent="0.15">
      <c r="A27" s="1" t="s">
        <v>11</v>
      </c>
      <c r="B27" s="43">
        <f t="shared" si="14"/>
        <v>-34</v>
      </c>
      <c r="C27" s="43">
        <v>-32</v>
      </c>
      <c r="D27" s="70">
        <f t="shared" si="2"/>
        <v>16</v>
      </c>
      <c r="E27" s="43">
        <f t="shared" si="15"/>
        <v>-20</v>
      </c>
      <c r="F27" s="70">
        <f t="shared" si="3"/>
        <v>1.4285714285714284</v>
      </c>
      <c r="G27" s="43">
        <f t="shared" si="16"/>
        <v>-15</v>
      </c>
      <c r="H27" s="43">
        <v>6</v>
      </c>
      <c r="I27" s="43">
        <v>1</v>
      </c>
      <c r="J27" s="44">
        <v>21</v>
      </c>
      <c r="K27" s="44">
        <v>2</v>
      </c>
      <c r="L27" s="50">
        <f t="shared" si="17"/>
        <v>-11.25362274156749</v>
      </c>
      <c r="M27" s="57">
        <v>4.5014490966269962</v>
      </c>
      <c r="N27" s="57">
        <v>15.755071838194485</v>
      </c>
      <c r="O27" s="44">
        <f t="shared" si="18"/>
        <v>-19</v>
      </c>
      <c r="P27" s="44">
        <f t="shared" si="19"/>
        <v>28</v>
      </c>
      <c r="Q27" s="47">
        <v>6</v>
      </c>
      <c r="R27" s="47">
        <v>12</v>
      </c>
      <c r="S27" s="47">
        <v>16</v>
      </c>
      <c r="T27" s="47">
        <f t="shared" si="20"/>
        <v>47</v>
      </c>
      <c r="U27" s="47">
        <v>25</v>
      </c>
      <c r="V27" s="47">
        <v>18</v>
      </c>
      <c r="W27" s="47">
        <v>29</v>
      </c>
      <c r="X27" s="54">
        <v>-14.254588805985488</v>
      </c>
    </row>
    <row r="28" spans="1:24" ht="18.75" customHeight="1" x14ac:dyDescent="0.15">
      <c r="A28" s="5" t="s">
        <v>10</v>
      </c>
      <c r="B28" s="40">
        <f t="shared" si="14"/>
        <v>-11</v>
      </c>
      <c r="C28" s="40">
        <v>-7</v>
      </c>
      <c r="D28" s="68">
        <f t="shared" si="2"/>
        <v>1.75</v>
      </c>
      <c r="E28" s="40">
        <f t="shared" si="15"/>
        <v>-3</v>
      </c>
      <c r="F28" s="68">
        <f t="shared" si="3"/>
        <v>0.375</v>
      </c>
      <c r="G28" s="40">
        <f>H28-J28</f>
        <v>-7</v>
      </c>
      <c r="H28" s="40">
        <v>0</v>
      </c>
      <c r="I28" s="40">
        <v>-1</v>
      </c>
      <c r="J28" s="40">
        <v>7</v>
      </c>
      <c r="K28" s="40">
        <v>-1</v>
      </c>
      <c r="L28" s="48">
        <f t="shared" si="17"/>
        <v>-13.758750673128702</v>
      </c>
      <c r="M28" s="56">
        <v>0</v>
      </c>
      <c r="N28" s="56">
        <v>13.758750673128702</v>
      </c>
      <c r="O28" s="40">
        <f t="shared" si="18"/>
        <v>-4</v>
      </c>
      <c r="P28" s="40">
        <f t="shared" si="19"/>
        <v>6</v>
      </c>
      <c r="Q28" s="40">
        <v>0</v>
      </c>
      <c r="R28" s="40">
        <v>1</v>
      </c>
      <c r="S28" s="40">
        <v>5</v>
      </c>
      <c r="T28" s="40">
        <f t="shared" si="20"/>
        <v>10</v>
      </c>
      <c r="U28" s="40">
        <v>3</v>
      </c>
      <c r="V28" s="40">
        <v>4</v>
      </c>
      <c r="W28" s="40">
        <v>6</v>
      </c>
      <c r="X28" s="48">
        <v>-7.8621432417878285</v>
      </c>
    </row>
    <row r="29" spans="1:24" ht="18.75" customHeight="1" x14ac:dyDescent="0.15">
      <c r="A29" s="3" t="s">
        <v>9</v>
      </c>
      <c r="B29" s="42">
        <f t="shared" si="14"/>
        <v>1</v>
      </c>
      <c r="C29" s="42">
        <v>3</v>
      </c>
      <c r="D29" s="69">
        <f t="shared" si="2"/>
        <v>-1.5</v>
      </c>
      <c r="E29" s="42">
        <f t="shared" si="15"/>
        <v>23</v>
      </c>
      <c r="F29" s="69">
        <f t="shared" si="3"/>
        <v>-1.0454545454545454</v>
      </c>
      <c r="G29" s="42">
        <f t="shared" si="16"/>
        <v>-10</v>
      </c>
      <c r="H29" s="42">
        <v>14</v>
      </c>
      <c r="I29" s="42">
        <v>1</v>
      </c>
      <c r="J29" s="42">
        <v>24</v>
      </c>
      <c r="K29" s="42">
        <v>0</v>
      </c>
      <c r="L29" s="49">
        <f t="shared" si="17"/>
        <v>-7.4931740264006095</v>
      </c>
      <c r="M29" s="58">
        <v>10.490443636960851</v>
      </c>
      <c r="N29" s="58">
        <v>17.983617663361461</v>
      </c>
      <c r="O29" s="41">
        <f t="shared" si="18"/>
        <v>11</v>
      </c>
      <c r="P29" s="41">
        <f t="shared" si="19"/>
        <v>40</v>
      </c>
      <c r="Q29" s="42">
        <v>16</v>
      </c>
      <c r="R29" s="42">
        <v>11</v>
      </c>
      <c r="S29" s="42">
        <v>29</v>
      </c>
      <c r="T29" s="42">
        <f t="shared" si="20"/>
        <v>29</v>
      </c>
      <c r="U29" s="42">
        <v>-6</v>
      </c>
      <c r="V29" s="42">
        <v>9</v>
      </c>
      <c r="W29" s="42">
        <v>20</v>
      </c>
      <c r="X29" s="49">
        <v>8.242491429040669</v>
      </c>
    </row>
    <row r="30" spans="1:24" ht="18.75" customHeight="1" x14ac:dyDescent="0.15">
      <c r="A30" s="3" t="s">
        <v>8</v>
      </c>
      <c r="B30" s="42">
        <f t="shared" si="14"/>
        <v>-30</v>
      </c>
      <c r="C30" s="42">
        <v>-12</v>
      </c>
      <c r="D30" s="69">
        <f t="shared" si="2"/>
        <v>0.66666666666666674</v>
      </c>
      <c r="E30" s="42">
        <f t="shared" si="15"/>
        <v>-15</v>
      </c>
      <c r="F30" s="69">
        <f t="shared" si="3"/>
        <v>1</v>
      </c>
      <c r="G30" s="42">
        <f t="shared" si="16"/>
        <v>-12</v>
      </c>
      <c r="H30" s="42">
        <v>9</v>
      </c>
      <c r="I30" s="42">
        <v>8</v>
      </c>
      <c r="J30" s="42">
        <v>21</v>
      </c>
      <c r="K30" s="42">
        <v>-3</v>
      </c>
      <c r="L30" s="52">
        <f t="shared" si="17"/>
        <v>-8.7378059728290118</v>
      </c>
      <c r="M30" s="59">
        <v>6.5533544796217607</v>
      </c>
      <c r="N30" s="59">
        <v>15.291160452450773</v>
      </c>
      <c r="O30" s="42">
        <f t="shared" si="18"/>
        <v>-18</v>
      </c>
      <c r="P30" s="42">
        <f t="shared" si="19"/>
        <v>34</v>
      </c>
      <c r="Q30" s="42">
        <v>7</v>
      </c>
      <c r="R30" s="42">
        <v>21</v>
      </c>
      <c r="S30" s="42">
        <v>13</v>
      </c>
      <c r="T30" s="42">
        <f t="shared" si="20"/>
        <v>52</v>
      </c>
      <c r="U30" s="42">
        <v>33</v>
      </c>
      <c r="V30" s="42">
        <v>13</v>
      </c>
      <c r="W30" s="42">
        <v>39</v>
      </c>
      <c r="X30" s="49">
        <v>-13.106708959243534</v>
      </c>
    </row>
    <row r="31" spans="1:24" ht="18.75" customHeight="1" x14ac:dyDescent="0.15">
      <c r="A31" s="1" t="s">
        <v>7</v>
      </c>
      <c r="B31" s="43">
        <f t="shared" si="14"/>
        <v>-11</v>
      </c>
      <c r="C31" s="43">
        <v>-17</v>
      </c>
      <c r="D31" s="70">
        <f t="shared" si="2"/>
        <v>-2.833333333333333</v>
      </c>
      <c r="E31" s="43">
        <f t="shared" si="15"/>
        <v>-21</v>
      </c>
      <c r="F31" s="70">
        <f t="shared" si="3"/>
        <v>-2.1</v>
      </c>
      <c r="G31" s="43">
        <f t="shared" si="16"/>
        <v>-5</v>
      </c>
      <c r="H31" s="43">
        <v>10</v>
      </c>
      <c r="I31" s="43">
        <v>-2</v>
      </c>
      <c r="J31" s="43">
        <v>15</v>
      </c>
      <c r="K31" s="44">
        <v>1</v>
      </c>
      <c r="L31" s="50">
        <f t="shared" si="17"/>
        <v>-4.224243686781012</v>
      </c>
      <c r="M31" s="57">
        <v>8.4484873735620205</v>
      </c>
      <c r="N31" s="57">
        <v>12.672731060343033</v>
      </c>
      <c r="O31" s="43">
        <f t="shared" si="18"/>
        <v>-6</v>
      </c>
      <c r="P31" s="43">
        <f t="shared" si="19"/>
        <v>23</v>
      </c>
      <c r="Q31" s="43">
        <v>-13</v>
      </c>
      <c r="R31" s="43">
        <v>7</v>
      </c>
      <c r="S31" s="43">
        <v>16</v>
      </c>
      <c r="T31" s="43">
        <f t="shared" si="20"/>
        <v>29</v>
      </c>
      <c r="U31" s="43">
        <v>5</v>
      </c>
      <c r="V31" s="43">
        <v>19</v>
      </c>
      <c r="W31" s="43">
        <v>10</v>
      </c>
      <c r="X31" s="53">
        <v>-5.0690924241372102</v>
      </c>
    </row>
    <row r="32" spans="1:24" ht="18.75" customHeight="1" x14ac:dyDescent="0.15">
      <c r="A32" s="5" t="s">
        <v>6</v>
      </c>
      <c r="B32" s="40">
        <f t="shared" si="14"/>
        <v>-27</v>
      </c>
      <c r="C32" s="40">
        <v>-18</v>
      </c>
      <c r="D32" s="68">
        <f t="shared" si="2"/>
        <v>2</v>
      </c>
      <c r="E32" s="40">
        <f t="shared" si="15"/>
        <v>-26</v>
      </c>
      <c r="F32" s="68">
        <f t="shared" si="3"/>
        <v>26</v>
      </c>
      <c r="G32" s="40">
        <f t="shared" si="16"/>
        <v>-3</v>
      </c>
      <c r="H32" s="40">
        <v>2</v>
      </c>
      <c r="I32" s="40">
        <v>0</v>
      </c>
      <c r="J32" s="40">
        <v>5</v>
      </c>
      <c r="K32" s="40">
        <v>1</v>
      </c>
      <c r="L32" s="48">
        <f t="shared" si="17"/>
        <v>-10.319479785128637</v>
      </c>
      <c r="M32" s="56">
        <v>6.8796531900857598</v>
      </c>
      <c r="N32" s="56">
        <v>17.199132975214397</v>
      </c>
      <c r="O32" s="40">
        <f t="shared" si="18"/>
        <v>-24</v>
      </c>
      <c r="P32" s="40">
        <f t="shared" si="19"/>
        <v>20</v>
      </c>
      <c r="Q32" s="41">
        <v>14</v>
      </c>
      <c r="R32" s="41">
        <v>1</v>
      </c>
      <c r="S32" s="41">
        <v>19</v>
      </c>
      <c r="T32" s="41">
        <f t="shared" si="20"/>
        <v>44</v>
      </c>
      <c r="U32" s="41">
        <v>39</v>
      </c>
      <c r="V32" s="41">
        <v>41</v>
      </c>
      <c r="W32" s="41">
        <v>3</v>
      </c>
      <c r="X32" s="52">
        <v>-82.555838281029111</v>
      </c>
    </row>
    <row r="33" spans="1:24" ht="18.75" customHeight="1" x14ac:dyDescent="0.15">
      <c r="A33" s="3" t="s">
        <v>5</v>
      </c>
      <c r="B33" s="42">
        <f t="shared" si="14"/>
        <v>-9</v>
      </c>
      <c r="C33" s="42">
        <v>11</v>
      </c>
      <c r="D33" s="69">
        <f t="shared" si="2"/>
        <v>-0.55000000000000004</v>
      </c>
      <c r="E33" s="42">
        <f t="shared" si="15"/>
        <v>7</v>
      </c>
      <c r="F33" s="69">
        <f t="shared" si="3"/>
        <v>-0.4375</v>
      </c>
      <c r="G33" s="42">
        <f t="shared" si="16"/>
        <v>-16</v>
      </c>
      <c r="H33" s="42">
        <v>2</v>
      </c>
      <c r="I33" s="42">
        <v>-10</v>
      </c>
      <c r="J33" s="42">
        <v>18</v>
      </c>
      <c r="K33" s="42">
        <v>-11</v>
      </c>
      <c r="L33" s="49">
        <f t="shared" si="17"/>
        <v>-12.307432930812839</v>
      </c>
      <c r="M33" s="58">
        <v>1.5384291163516048</v>
      </c>
      <c r="N33" s="58">
        <v>13.845862047164443</v>
      </c>
      <c r="O33" s="42">
        <f t="shared" si="18"/>
        <v>7</v>
      </c>
      <c r="P33" s="42">
        <f t="shared" si="19"/>
        <v>38</v>
      </c>
      <c r="Q33" s="42">
        <v>15</v>
      </c>
      <c r="R33" s="42">
        <v>11</v>
      </c>
      <c r="S33" s="42">
        <v>27</v>
      </c>
      <c r="T33" s="42">
        <f t="shared" si="20"/>
        <v>31</v>
      </c>
      <c r="U33" s="42">
        <v>9</v>
      </c>
      <c r="V33" s="42">
        <v>10</v>
      </c>
      <c r="W33" s="42">
        <v>21</v>
      </c>
      <c r="X33" s="49">
        <v>5.3845019072306108</v>
      </c>
    </row>
    <row r="34" spans="1:24" ht="18.75" customHeight="1" x14ac:dyDescent="0.15">
      <c r="A34" s="3" t="s">
        <v>4</v>
      </c>
      <c r="B34" s="42">
        <f t="shared" si="14"/>
        <v>-10</v>
      </c>
      <c r="C34" s="42">
        <v>7</v>
      </c>
      <c r="D34" s="69">
        <f t="shared" si="2"/>
        <v>-0.41176470588235292</v>
      </c>
      <c r="E34" s="42">
        <f t="shared" si="15"/>
        <v>-22</v>
      </c>
      <c r="F34" s="69">
        <f t="shared" si="3"/>
        <v>-1.8333333333333335</v>
      </c>
      <c r="G34" s="42">
        <f t="shared" si="16"/>
        <v>-13</v>
      </c>
      <c r="H34" s="42">
        <v>4</v>
      </c>
      <c r="I34" s="42">
        <v>0</v>
      </c>
      <c r="J34" s="42">
        <v>17</v>
      </c>
      <c r="K34" s="42">
        <v>4</v>
      </c>
      <c r="L34" s="49">
        <f t="shared" si="17"/>
        <v>-14.938294925072409</v>
      </c>
      <c r="M34" s="58">
        <v>4.5963984384838179</v>
      </c>
      <c r="N34" s="58">
        <v>19.534693363556226</v>
      </c>
      <c r="O34" s="42">
        <f>P34-T34</f>
        <v>3</v>
      </c>
      <c r="P34" s="42">
        <f t="shared" si="19"/>
        <v>19</v>
      </c>
      <c r="Q34" s="42">
        <v>-20</v>
      </c>
      <c r="R34" s="42">
        <v>8</v>
      </c>
      <c r="S34" s="42">
        <v>11</v>
      </c>
      <c r="T34" s="42">
        <f t="shared" si="20"/>
        <v>16</v>
      </c>
      <c r="U34" s="42">
        <v>-2</v>
      </c>
      <c r="V34" s="42">
        <v>2</v>
      </c>
      <c r="W34" s="42">
        <v>14</v>
      </c>
      <c r="X34" s="49">
        <v>3.4472988288628628</v>
      </c>
    </row>
    <row r="35" spans="1:24" ht="18.75" customHeight="1" x14ac:dyDescent="0.15">
      <c r="A35" s="1" t="s">
        <v>3</v>
      </c>
      <c r="B35" s="43">
        <f t="shared" si="14"/>
        <v>-20</v>
      </c>
      <c r="C35" s="43">
        <v>-16</v>
      </c>
      <c r="D35" s="70">
        <f t="shared" si="2"/>
        <v>4</v>
      </c>
      <c r="E35" s="43">
        <f t="shared" si="15"/>
        <v>-20</v>
      </c>
      <c r="F35" s="70" t="str">
        <f t="shared" si="3"/>
        <v>-</v>
      </c>
      <c r="G35" s="43">
        <f t="shared" si="16"/>
        <v>-7</v>
      </c>
      <c r="H35" s="43">
        <v>6</v>
      </c>
      <c r="I35" s="43">
        <v>1</v>
      </c>
      <c r="J35" s="43">
        <v>13</v>
      </c>
      <c r="K35" s="44">
        <v>0</v>
      </c>
      <c r="L35" s="50">
        <f t="shared" si="17"/>
        <v>-7.9498428700332955</v>
      </c>
      <c r="M35" s="57">
        <v>6.8141510314571079</v>
      </c>
      <c r="N35" s="57">
        <v>14.763993901490403</v>
      </c>
      <c r="O35" s="44">
        <f t="shared" si="18"/>
        <v>-13</v>
      </c>
      <c r="P35" s="44">
        <f t="shared" si="19"/>
        <v>16</v>
      </c>
      <c r="Q35" s="47">
        <v>-11</v>
      </c>
      <c r="R35" s="47">
        <v>4</v>
      </c>
      <c r="S35" s="47">
        <v>12</v>
      </c>
      <c r="T35" s="47">
        <f t="shared" si="20"/>
        <v>29</v>
      </c>
      <c r="U35" s="47">
        <v>10</v>
      </c>
      <c r="V35" s="47">
        <v>5</v>
      </c>
      <c r="W35" s="47">
        <v>24</v>
      </c>
      <c r="X35" s="54">
        <v>-14.763993901490398</v>
      </c>
    </row>
    <row r="36" spans="1:24" ht="18.75" customHeight="1" x14ac:dyDescent="0.15">
      <c r="A36" s="5" t="s">
        <v>2</v>
      </c>
      <c r="B36" s="40">
        <f t="shared" si="14"/>
        <v>-14</v>
      </c>
      <c r="C36" s="40">
        <v>-6</v>
      </c>
      <c r="D36" s="68">
        <f t="shared" si="2"/>
        <v>0.75</v>
      </c>
      <c r="E36" s="40">
        <f t="shared" si="15"/>
        <v>5</v>
      </c>
      <c r="F36" s="68">
        <f t="shared" si="3"/>
        <v>-0.26315789473684215</v>
      </c>
      <c r="G36" s="40">
        <f t="shared" si="16"/>
        <v>-11</v>
      </c>
      <c r="H36" s="40">
        <v>0</v>
      </c>
      <c r="I36" s="40">
        <v>-1</v>
      </c>
      <c r="J36" s="40">
        <v>11</v>
      </c>
      <c r="K36" s="40">
        <v>-2</v>
      </c>
      <c r="L36" s="48">
        <f t="shared" si="17"/>
        <v>-31.16752057133985</v>
      </c>
      <c r="M36" s="56">
        <v>0</v>
      </c>
      <c r="N36" s="56">
        <v>31.16752057133985</v>
      </c>
      <c r="O36" s="40">
        <f t="shared" si="18"/>
        <v>-3</v>
      </c>
      <c r="P36" s="40">
        <f t="shared" si="19"/>
        <v>5</v>
      </c>
      <c r="Q36" s="40">
        <v>3</v>
      </c>
      <c r="R36" s="40">
        <v>1</v>
      </c>
      <c r="S36" s="40">
        <v>4</v>
      </c>
      <c r="T36" s="40">
        <f t="shared" si="20"/>
        <v>8</v>
      </c>
      <c r="U36" s="40">
        <v>-1</v>
      </c>
      <c r="V36" s="40">
        <v>3</v>
      </c>
      <c r="W36" s="40">
        <v>5</v>
      </c>
      <c r="X36" s="48">
        <v>-8.5002328830926857</v>
      </c>
    </row>
    <row r="37" spans="1:24" ht="18.75" customHeight="1" x14ac:dyDescent="0.15">
      <c r="A37" s="3" t="s">
        <v>1</v>
      </c>
      <c r="B37" s="42">
        <f t="shared" si="14"/>
        <v>-7</v>
      </c>
      <c r="C37" s="42">
        <v>4</v>
      </c>
      <c r="D37" s="69">
        <f t="shared" si="2"/>
        <v>-0.36363636363636365</v>
      </c>
      <c r="E37" s="42">
        <f t="shared" si="15"/>
        <v>-2</v>
      </c>
      <c r="F37" s="69">
        <f t="shared" si="3"/>
        <v>0.39999999999999991</v>
      </c>
      <c r="G37" s="42">
        <f t="shared" si="16"/>
        <v>-4</v>
      </c>
      <c r="H37" s="42">
        <v>1</v>
      </c>
      <c r="I37" s="42">
        <v>1</v>
      </c>
      <c r="J37" s="42">
        <v>5</v>
      </c>
      <c r="K37" s="42">
        <v>-1</v>
      </c>
      <c r="L37" s="49">
        <f t="shared" si="17"/>
        <v>-16.353046594982075</v>
      </c>
      <c r="M37" s="58">
        <v>4.0882616487455197</v>
      </c>
      <c r="N37" s="58">
        <v>20.441308243727594</v>
      </c>
      <c r="O37" s="42">
        <f>P37-T37</f>
        <v>-3</v>
      </c>
      <c r="P37" s="41">
        <f t="shared" si="19"/>
        <v>4</v>
      </c>
      <c r="Q37" s="42">
        <v>0</v>
      </c>
      <c r="R37" s="42">
        <v>0</v>
      </c>
      <c r="S37" s="42">
        <v>4</v>
      </c>
      <c r="T37" s="42">
        <f t="shared" si="20"/>
        <v>7</v>
      </c>
      <c r="U37" s="42">
        <v>4</v>
      </c>
      <c r="V37" s="42">
        <v>3</v>
      </c>
      <c r="W37" s="42">
        <v>4</v>
      </c>
      <c r="X37" s="49">
        <v>-12.26478494623656</v>
      </c>
    </row>
    <row r="38" spans="1:24" ht="18.75" customHeight="1" x14ac:dyDescent="0.15">
      <c r="A38" s="1" t="s">
        <v>0</v>
      </c>
      <c r="B38" s="43">
        <f t="shared" si="14"/>
        <v>-9</v>
      </c>
      <c r="C38" s="43">
        <v>-6</v>
      </c>
      <c r="D38" s="70">
        <f t="shared" si="2"/>
        <v>2</v>
      </c>
      <c r="E38" s="43">
        <f t="shared" si="15"/>
        <v>-3</v>
      </c>
      <c r="F38" s="70">
        <f t="shared" si="3"/>
        <v>0.5</v>
      </c>
      <c r="G38" s="43">
        <f t="shared" si="16"/>
        <v>-4</v>
      </c>
      <c r="H38" s="43">
        <v>0</v>
      </c>
      <c r="I38" s="43">
        <v>-2</v>
      </c>
      <c r="J38" s="43">
        <v>4</v>
      </c>
      <c r="K38" s="44">
        <v>-2</v>
      </c>
      <c r="L38" s="50">
        <f t="shared" si="17"/>
        <v>-17.518598512119031</v>
      </c>
      <c r="M38" s="57">
        <v>0</v>
      </c>
      <c r="N38" s="57">
        <v>17.518598512119031</v>
      </c>
      <c r="O38" s="44">
        <f t="shared" si="18"/>
        <v>-5</v>
      </c>
      <c r="P38" s="43">
        <f t="shared" si="19"/>
        <v>0</v>
      </c>
      <c r="Q38" s="43">
        <v>-2</v>
      </c>
      <c r="R38" s="43">
        <v>0</v>
      </c>
      <c r="S38" s="43">
        <v>0</v>
      </c>
      <c r="T38" s="43">
        <f t="shared" si="20"/>
        <v>5</v>
      </c>
      <c r="U38" s="43">
        <v>1</v>
      </c>
      <c r="V38" s="43">
        <v>2</v>
      </c>
      <c r="W38" s="43">
        <v>3</v>
      </c>
      <c r="X38" s="53">
        <v>-21.898248140148787</v>
      </c>
    </row>
    <row r="39" spans="1:24" x14ac:dyDescent="0.15">
      <c r="A39" s="60" t="s">
        <v>60</v>
      </c>
      <c r="F39" s="72"/>
    </row>
    <row r="40" spans="1:24" x14ac:dyDescent="0.15">
      <c r="A40" s="60" t="s">
        <v>61</v>
      </c>
    </row>
    <row r="41" spans="1:24" x14ac:dyDescent="0.15">
      <c r="A41" s="60" t="s">
        <v>62</v>
      </c>
    </row>
  </sheetData>
  <mergeCells count="19">
    <mergeCell ref="L7:L8"/>
    <mergeCell ref="T6:W6"/>
    <mergeCell ref="X7:X8"/>
    <mergeCell ref="A5:A8"/>
    <mergeCell ref="C6:C8"/>
    <mergeCell ref="P6:S6"/>
    <mergeCell ref="V7:V8"/>
    <mergeCell ref="F6:F8"/>
    <mergeCell ref="R7:R8"/>
    <mergeCell ref="O5:X5"/>
    <mergeCell ref="D6:D8"/>
    <mergeCell ref="E6:E8"/>
    <mergeCell ref="U7:U8"/>
    <mergeCell ref="B5:F5"/>
    <mergeCell ref="L6:N6"/>
    <mergeCell ref="G5:N5"/>
    <mergeCell ref="I6:I8"/>
    <mergeCell ref="K6:K8"/>
    <mergeCell ref="Q7:Q8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2" manualBreakCount="2">
    <brk id="31" max="16383" man="1"/>
    <brk id="39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1"/>
  <sheetViews>
    <sheetView view="pageBreakPreview" zoomScale="90" zoomScaleNormal="100" zoomScaleSheetLayoutView="90" workbookViewId="0">
      <selection activeCell="V9" sqref="V9:V38"/>
    </sheetView>
  </sheetViews>
  <sheetFormatPr defaultRowHeight="13.5" x14ac:dyDescent="0.15"/>
  <cols>
    <col min="1" max="2" width="8.625" customWidth="1"/>
    <col min="3" max="21" width="6.625" customWidth="1"/>
    <col min="22" max="22" width="11.75" customWidth="1"/>
  </cols>
  <sheetData>
    <row r="2" spans="1:22" x14ac:dyDescent="0.15">
      <c r="A2" t="s">
        <v>53</v>
      </c>
      <c r="C2" s="16"/>
      <c r="D2" s="16"/>
    </row>
    <row r="3" spans="1:22" x14ac:dyDescent="0.15">
      <c r="C3" s="16"/>
      <c r="D3" s="16"/>
    </row>
    <row r="4" spans="1:22" x14ac:dyDescent="0.15">
      <c r="A4" t="s">
        <v>52</v>
      </c>
      <c r="C4" s="16"/>
      <c r="D4" s="16"/>
    </row>
    <row r="5" spans="1:22" ht="13.5" customHeight="1" x14ac:dyDescent="0.15">
      <c r="A5" s="74" t="s">
        <v>39</v>
      </c>
      <c r="B5" s="86" t="s">
        <v>42</v>
      </c>
      <c r="C5" s="87"/>
      <c r="D5" s="88"/>
      <c r="E5" s="80" t="s">
        <v>41</v>
      </c>
      <c r="F5" s="81"/>
      <c r="G5" s="81"/>
      <c r="H5" s="81"/>
      <c r="I5" s="81"/>
      <c r="J5" s="81"/>
      <c r="K5" s="81"/>
      <c r="L5" s="82"/>
      <c r="M5" s="86" t="s">
        <v>40</v>
      </c>
      <c r="N5" s="87"/>
      <c r="O5" s="87"/>
      <c r="P5" s="87"/>
      <c r="Q5" s="87"/>
      <c r="R5" s="87"/>
      <c r="S5" s="87"/>
      <c r="T5" s="87"/>
      <c r="U5" s="87"/>
      <c r="V5" s="88"/>
    </row>
    <row r="6" spans="1:22" x14ac:dyDescent="0.15">
      <c r="A6" s="75"/>
      <c r="B6" s="25"/>
      <c r="C6" s="77" t="s">
        <v>38</v>
      </c>
      <c r="D6" s="77" t="s">
        <v>37</v>
      </c>
      <c r="E6" s="25"/>
      <c r="F6" s="25"/>
      <c r="G6" s="85" t="s">
        <v>54</v>
      </c>
      <c r="H6" s="33"/>
      <c r="I6" s="85" t="s">
        <v>54</v>
      </c>
      <c r="J6" s="86" t="s">
        <v>48</v>
      </c>
      <c r="K6" s="87"/>
      <c r="L6" s="88"/>
      <c r="M6" s="27"/>
      <c r="N6" s="80" t="s">
        <v>36</v>
      </c>
      <c r="O6" s="81"/>
      <c r="P6" s="81"/>
      <c r="Q6" s="82"/>
      <c r="R6" s="80" t="s">
        <v>35</v>
      </c>
      <c r="S6" s="81"/>
      <c r="T6" s="81"/>
      <c r="U6" s="82"/>
      <c r="V6" s="26" t="s">
        <v>48</v>
      </c>
    </row>
    <row r="7" spans="1:22" ht="13.5" customHeight="1" x14ac:dyDescent="0.15">
      <c r="A7" s="75"/>
      <c r="B7" s="23" t="s">
        <v>43</v>
      </c>
      <c r="C7" s="78"/>
      <c r="D7" s="78"/>
      <c r="E7" s="11" t="s">
        <v>32</v>
      </c>
      <c r="F7" s="23" t="s">
        <v>34</v>
      </c>
      <c r="G7" s="83"/>
      <c r="H7" s="28" t="s">
        <v>33</v>
      </c>
      <c r="I7" s="83"/>
      <c r="J7" s="85" t="s">
        <v>45</v>
      </c>
      <c r="K7" s="27" t="s">
        <v>46</v>
      </c>
      <c r="L7" s="27" t="s">
        <v>47</v>
      </c>
      <c r="M7" s="28" t="s">
        <v>32</v>
      </c>
      <c r="N7" s="27" t="s">
        <v>32</v>
      </c>
      <c r="O7" s="85" t="s">
        <v>54</v>
      </c>
      <c r="P7" s="85" t="s">
        <v>31</v>
      </c>
      <c r="Q7" s="32" t="s">
        <v>30</v>
      </c>
      <c r="R7" s="28" t="s">
        <v>32</v>
      </c>
      <c r="S7" s="85" t="s">
        <v>54</v>
      </c>
      <c r="T7" s="83" t="s">
        <v>31</v>
      </c>
      <c r="U7" s="30" t="s">
        <v>49</v>
      </c>
      <c r="V7" s="85" t="s">
        <v>50</v>
      </c>
    </row>
    <row r="8" spans="1:22" x14ac:dyDescent="0.15">
      <c r="A8" s="76"/>
      <c r="B8" s="24"/>
      <c r="C8" s="79"/>
      <c r="D8" s="79"/>
      <c r="E8" s="11"/>
      <c r="F8" s="24"/>
      <c r="G8" s="84"/>
      <c r="H8" s="29"/>
      <c r="I8" s="84"/>
      <c r="J8" s="84"/>
      <c r="K8" s="29"/>
      <c r="L8" s="29"/>
      <c r="M8" s="29"/>
      <c r="N8" s="29"/>
      <c r="O8" s="84"/>
      <c r="P8" s="84"/>
      <c r="Q8" s="31"/>
      <c r="R8" s="29"/>
      <c r="S8" s="84"/>
      <c r="T8" s="84"/>
      <c r="U8" s="31"/>
      <c r="V8" s="84"/>
    </row>
    <row r="9" spans="1:22" ht="15" customHeight="1" x14ac:dyDescent="0.15">
      <c r="A9" s="8" t="s">
        <v>29</v>
      </c>
      <c r="B9" s="34">
        <f t="shared" ref="B9:H9" si="0">B10+B11</f>
        <v>-172</v>
      </c>
      <c r="C9" s="34">
        <f t="shared" si="0"/>
        <v>-143</v>
      </c>
      <c r="D9" s="34">
        <f t="shared" si="0"/>
        <v>-87</v>
      </c>
      <c r="E9" s="34">
        <f t="shared" si="0"/>
        <v>-133</v>
      </c>
      <c r="F9" s="34">
        <f t="shared" si="0"/>
        <v>189</v>
      </c>
      <c r="G9" s="34">
        <f t="shared" si="0"/>
        <v>-10</v>
      </c>
      <c r="H9" s="34">
        <f t="shared" si="0"/>
        <v>322</v>
      </c>
      <c r="I9" s="34">
        <f>I10+I11</f>
        <v>10</v>
      </c>
      <c r="J9" s="51">
        <f>K9-L9</f>
        <v>-6.0450630843332682</v>
      </c>
      <c r="K9" s="51">
        <v>8.5903528040525394</v>
      </c>
      <c r="L9" s="51">
        <v>14.635415888385808</v>
      </c>
      <c r="M9" s="34">
        <f t="shared" ref="M9:U9" si="1">M10+M11</f>
        <v>-39</v>
      </c>
      <c r="N9" s="34">
        <f t="shared" si="1"/>
        <v>446</v>
      </c>
      <c r="O9" s="34">
        <f t="shared" si="1"/>
        <v>-46</v>
      </c>
      <c r="P9" s="34">
        <f t="shared" si="1"/>
        <v>264</v>
      </c>
      <c r="Q9" s="34">
        <f t="shared" si="1"/>
        <v>182</v>
      </c>
      <c r="R9" s="34">
        <f>R10+R11</f>
        <v>485</v>
      </c>
      <c r="S9" s="34">
        <f t="shared" si="1"/>
        <v>21</v>
      </c>
      <c r="T9" s="34">
        <f t="shared" si="1"/>
        <v>303</v>
      </c>
      <c r="U9" s="34">
        <f t="shared" si="1"/>
        <v>182</v>
      </c>
      <c r="V9" s="51">
        <v>-1.7726124833759194</v>
      </c>
    </row>
    <row r="10" spans="1:22" ht="15" customHeight="1" x14ac:dyDescent="0.15">
      <c r="A10" s="6" t="s">
        <v>28</v>
      </c>
      <c r="B10" s="35">
        <f t="shared" ref="B10:I10" si="2">B20+B21+B22+B23</f>
        <v>-73</v>
      </c>
      <c r="C10" s="35">
        <f t="shared" si="2"/>
        <v>-89</v>
      </c>
      <c r="D10" s="35">
        <f t="shared" si="2"/>
        <v>-22</v>
      </c>
      <c r="E10" s="35">
        <f t="shared" si="2"/>
        <v>-73</v>
      </c>
      <c r="F10" s="35">
        <f t="shared" si="2"/>
        <v>157</v>
      </c>
      <c r="G10" s="35">
        <f t="shared" si="2"/>
        <v>-5</v>
      </c>
      <c r="H10" s="35">
        <f t="shared" si="2"/>
        <v>230</v>
      </c>
      <c r="I10" s="35">
        <f t="shared" si="2"/>
        <v>12</v>
      </c>
      <c r="J10" s="48">
        <f t="shared" ref="J10:J38" si="3">K10-L10</f>
        <v>-4.4218635387520884</v>
      </c>
      <c r="K10" s="48">
        <v>9.510035281973666</v>
      </c>
      <c r="L10" s="48">
        <v>13.931898820725754</v>
      </c>
      <c r="M10" s="35">
        <f t="shared" ref="M10:U10" si="4">M20+M21+M22+M23</f>
        <v>0</v>
      </c>
      <c r="N10" s="35">
        <f t="shared" si="4"/>
        <v>325</v>
      </c>
      <c r="O10" s="35">
        <f t="shared" si="4"/>
        <v>-41</v>
      </c>
      <c r="P10" s="35">
        <f t="shared" si="4"/>
        <v>220</v>
      </c>
      <c r="Q10" s="35">
        <f t="shared" si="4"/>
        <v>105</v>
      </c>
      <c r="R10" s="35">
        <f t="shared" si="4"/>
        <v>325</v>
      </c>
      <c r="S10" s="35">
        <f t="shared" si="4"/>
        <v>-36</v>
      </c>
      <c r="T10" s="35">
        <f t="shared" si="4"/>
        <v>220</v>
      </c>
      <c r="U10" s="35">
        <f t="shared" si="4"/>
        <v>105</v>
      </c>
      <c r="V10" s="48">
        <v>0</v>
      </c>
    </row>
    <row r="11" spans="1:22" ht="15" customHeight="1" x14ac:dyDescent="0.15">
      <c r="A11" s="2" t="s">
        <v>27</v>
      </c>
      <c r="B11" s="36">
        <f t="shared" ref="B11:I11" si="5">B12+B13+B14+B15+B16</f>
        <v>-99</v>
      </c>
      <c r="C11" s="36">
        <f t="shared" si="5"/>
        <v>-54</v>
      </c>
      <c r="D11" s="36">
        <f t="shared" si="5"/>
        <v>-65</v>
      </c>
      <c r="E11" s="36">
        <f t="shared" si="5"/>
        <v>-60</v>
      </c>
      <c r="F11" s="36">
        <f t="shared" si="5"/>
        <v>32</v>
      </c>
      <c r="G11" s="36">
        <f t="shared" si="5"/>
        <v>-5</v>
      </c>
      <c r="H11" s="36">
        <f t="shared" si="5"/>
        <v>92</v>
      </c>
      <c r="I11" s="36">
        <f t="shared" si="5"/>
        <v>-2</v>
      </c>
      <c r="J11" s="53">
        <f t="shared" si="3"/>
        <v>-10.923891898362914</v>
      </c>
      <c r="K11" s="53">
        <v>5.8260756791268866</v>
      </c>
      <c r="L11" s="53">
        <v>16.749967577489802</v>
      </c>
      <c r="M11" s="36">
        <f t="shared" ref="M11:U11" si="6">M12+M13+M14+M15+M16</f>
        <v>-39</v>
      </c>
      <c r="N11" s="36">
        <f t="shared" si="6"/>
        <v>121</v>
      </c>
      <c r="O11" s="36">
        <f t="shared" si="6"/>
        <v>-5</v>
      </c>
      <c r="P11" s="36">
        <f t="shared" si="6"/>
        <v>44</v>
      </c>
      <c r="Q11" s="36">
        <f t="shared" si="6"/>
        <v>77</v>
      </c>
      <c r="R11" s="36">
        <f t="shared" si="6"/>
        <v>160</v>
      </c>
      <c r="S11" s="36">
        <f t="shared" si="6"/>
        <v>57</v>
      </c>
      <c r="T11" s="36">
        <f t="shared" si="6"/>
        <v>83</v>
      </c>
      <c r="U11" s="36">
        <f t="shared" si="6"/>
        <v>77</v>
      </c>
      <c r="V11" s="53">
        <v>-7.1005297339358933</v>
      </c>
    </row>
    <row r="12" spans="1:22" ht="15" customHeight="1" x14ac:dyDescent="0.15">
      <c r="A12" s="6" t="s">
        <v>26</v>
      </c>
      <c r="B12" s="35">
        <f t="shared" ref="B12:I12" si="7">B24</f>
        <v>-7</v>
      </c>
      <c r="C12" s="35">
        <f t="shared" si="7"/>
        <v>-10</v>
      </c>
      <c r="D12" s="35">
        <f t="shared" si="7"/>
        <v>-6</v>
      </c>
      <c r="E12" s="35">
        <f t="shared" si="7"/>
        <v>-4</v>
      </c>
      <c r="F12" s="35">
        <f t="shared" si="7"/>
        <v>2</v>
      </c>
      <c r="G12" s="35">
        <f t="shared" si="7"/>
        <v>-1</v>
      </c>
      <c r="H12" s="35">
        <f t="shared" si="7"/>
        <v>6</v>
      </c>
      <c r="I12" s="35">
        <f t="shared" si="7"/>
        <v>2</v>
      </c>
      <c r="J12" s="48">
        <f t="shared" si="3"/>
        <v>-9.2171717171717162</v>
      </c>
      <c r="K12" s="48">
        <v>4.608585858585859</v>
      </c>
      <c r="L12" s="48">
        <v>13.825757575757576</v>
      </c>
      <c r="M12" s="35">
        <f t="shared" ref="M12:U12" si="8">M24</f>
        <v>-3</v>
      </c>
      <c r="N12" s="35">
        <f t="shared" si="8"/>
        <v>11</v>
      </c>
      <c r="O12" s="35">
        <f t="shared" si="8"/>
        <v>3</v>
      </c>
      <c r="P12" s="35">
        <f t="shared" si="8"/>
        <v>6</v>
      </c>
      <c r="Q12" s="35">
        <f t="shared" si="8"/>
        <v>5</v>
      </c>
      <c r="R12" s="35">
        <f t="shared" si="8"/>
        <v>14</v>
      </c>
      <c r="S12" s="35">
        <f t="shared" si="8"/>
        <v>6</v>
      </c>
      <c r="T12" s="35">
        <f t="shared" si="8"/>
        <v>11</v>
      </c>
      <c r="U12" s="35">
        <f t="shared" si="8"/>
        <v>3</v>
      </c>
      <c r="V12" s="48">
        <v>-6.9128787878787925</v>
      </c>
    </row>
    <row r="13" spans="1:22" ht="15" customHeight="1" x14ac:dyDescent="0.15">
      <c r="A13" s="4" t="s">
        <v>25</v>
      </c>
      <c r="B13" s="37">
        <f t="shared" ref="B13:I13" si="9">B25+B26+B27</f>
        <v>-24</v>
      </c>
      <c r="C13" s="37">
        <f t="shared" si="9"/>
        <v>0</v>
      </c>
      <c r="D13" s="37">
        <f t="shared" si="9"/>
        <v>-6</v>
      </c>
      <c r="E13" s="37">
        <f t="shared" si="9"/>
        <v>-15</v>
      </c>
      <c r="F13" s="37">
        <f t="shared" si="9"/>
        <v>4</v>
      </c>
      <c r="G13" s="37">
        <f t="shared" si="9"/>
        <v>1</v>
      </c>
      <c r="H13" s="37">
        <f t="shared" si="9"/>
        <v>19</v>
      </c>
      <c r="I13" s="37">
        <f t="shared" si="9"/>
        <v>-1</v>
      </c>
      <c r="J13" s="49">
        <f t="shared" si="3"/>
        <v>-14.882165864796544</v>
      </c>
      <c r="K13" s="49">
        <v>3.9685775639457441</v>
      </c>
      <c r="L13" s="49">
        <v>18.850743428742287</v>
      </c>
      <c r="M13" s="37">
        <f t="shared" ref="M13:U13" si="10">M25+M26+M27</f>
        <v>-9</v>
      </c>
      <c r="N13" s="37">
        <f t="shared" si="10"/>
        <v>22</v>
      </c>
      <c r="O13" s="37">
        <f t="shared" si="10"/>
        <v>4</v>
      </c>
      <c r="P13" s="37">
        <f t="shared" si="10"/>
        <v>11</v>
      </c>
      <c r="Q13" s="37">
        <f t="shared" si="10"/>
        <v>11</v>
      </c>
      <c r="R13" s="37">
        <f t="shared" si="10"/>
        <v>31</v>
      </c>
      <c r="S13" s="37">
        <f t="shared" si="10"/>
        <v>12</v>
      </c>
      <c r="T13" s="37">
        <f t="shared" si="10"/>
        <v>13</v>
      </c>
      <c r="U13" s="37">
        <f t="shared" si="10"/>
        <v>18</v>
      </c>
      <c r="V13" s="49">
        <v>-8.9292995188779329</v>
      </c>
    </row>
    <row r="14" spans="1:22" ht="15" customHeight="1" x14ac:dyDescent="0.15">
      <c r="A14" s="4" t="s">
        <v>24</v>
      </c>
      <c r="B14" s="37">
        <f t="shared" ref="B14:I14" si="11">B28+B29+B30+B31</f>
        <v>-20</v>
      </c>
      <c r="C14" s="37">
        <f t="shared" si="11"/>
        <v>-10</v>
      </c>
      <c r="D14" s="37">
        <f t="shared" si="11"/>
        <v>-17</v>
      </c>
      <c r="E14" s="37">
        <f t="shared" si="11"/>
        <v>-11</v>
      </c>
      <c r="F14" s="37">
        <f t="shared" si="11"/>
        <v>18</v>
      </c>
      <c r="G14" s="37">
        <f t="shared" si="11"/>
        <v>-1</v>
      </c>
      <c r="H14" s="37">
        <f t="shared" si="11"/>
        <v>29</v>
      </c>
      <c r="I14" s="37">
        <f t="shared" si="11"/>
        <v>-1</v>
      </c>
      <c r="J14" s="49">
        <f t="shared" si="3"/>
        <v>-5.2740121899957959</v>
      </c>
      <c r="K14" s="49">
        <v>8.6302017654476675</v>
      </c>
      <c r="L14" s="49">
        <v>13.904213955443463</v>
      </c>
      <c r="M14" s="37">
        <f t="shared" ref="M14:U14" si="12">M28+M29+M30+M31</f>
        <v>-9</v>
      </c>
      <c r="N14" s="37">
        <f t="shared" si="12"/>
        <v>40</v>
      </c>
      <c r="O14" s="37">
        <f t="shared" si="12"/>
        <v>-9</v>
      </c>
      <c r="P14" s="37">
        <f t="shared" si="12"/>
        <v>13</v>
      </c>
      <c r="Q14" s="37">
        <f t="shared" si="12"/>
        <v>27</v>
      </c>
      <c r="R14" s="37">
        <f t="shared" si="12"/>
        <v>49</v>
      </c>
      <c r="S14" s="37">
        <f t="shared" si="12"/>
        <v>8</v>
      </c>
      <c r="T14" s="37">
        <f t="shared" si="12"/>
        <v>21</v>
      </c>
      <c r="U14" s="37">
        <f t="shared" si="12"/>
        <v>28</v>
      </c>
      <c r="V14" s="49">
        <v>-4.3151008827238329</v>
      </c>
    </row>
    <row r="15" spans="1:22" ht="15" customHeight="1" x14ac:dyDescent="0.15">
      <c r="A15" s="4" t="s">
        <v>23</v>
      </c>
      <c r="B15" s="37">
        <f t="shared" ref="B15:I15" si="13">B32+B33+B34+B35</f>
        <v>-37</v>
      </c>
      <c r="C15" s="37">
        <f t="shared" si="13"/>
        <v>-26</v>
      </c>
      <c r="D15" s="37">
        <f t="shared" si="13"/>
        <v>-36</v>
      </c>
      <c r="E15" s="37">
        <f t="shared" si="13"/>
        <v>-19</v>
      </c>
      <c r="F15" s="37">
        <f t="shared" si="13"/>
        <v>8</v>
      </c>
      <c r="G15" s="37">
        <f t="shared" si="13"/>
        <v>-3</v>
      </c>
      <c r="H15" s="37">
        <f t="shared" si="13"/>
        <v>27</v>
      </c>
      <c r="I15" s="37">
        <f t="shared" si="13"/>
        <v>-2</v>
      </c>
      <c r="J15" s="49">
        <f t="shared" si="3"/>
        <v>-12.026150591336318</v>
      </c>
      <c r="K15" s="49">
        <v>5.0636423542468698</v>
      </c>
      <c r="L15" s="49">
        <v>17.089792945583188</v>
      </c>
      <c r="M15" s="37">
        <f t="shared" ref="M15:U15" si="14">M32+M33+M34+M35</f>
        <v>-18</v>
      </c>
      <c r="N15" s="37">
        <f t="shared" si="14"/>
        <v>43</v>
      </c>
      <c r="O15" s="37">
        <f t="shared" si="14"/>
        <v>-3</v>
      </c>
      <c r="P15" s="37">
        <f t="shared" si="14"/>
        <v>13</v>
      </c>
      <c r="Q15" s="37">
        <f t="shared" si="14"/>
        <v>30</v>
      </c>
      <c r="R15" s="37">
        <f t="shared" si="14"/>
        <v>61</v>
      </c>
      <c r="S15" s="37">
        <f t="shared" si="14"/>
        <v>32</v>
      </c>
      <c r="T15" s="37">
        <f t="shared" si="14"/>
        <v>34</v>
      </c>
      <c r="U15" s="37">
        <f t="shared" si="14"/>
        <v>27</v>
      </c>
      <c r="V15" s="49">
        <v>-11.393195297055456</v>
      </c>
    </row>
    <row r="16" spans="1:22" ht="15" customHeight="1" x14ac:dyDescent="0.15">
      <c r="A16" s="2" t="s">
        <v>22</v>
      </c>
      <c r="B16" s="36">
        <f t="shared" ref="B16:I16" si="15">B36+B37+B38</f>
        <v>-11</v>
      </c>
      <c r="C16" s="36">
        <f t="shared" si="15"/>
        <v>-8</v>
      </c>
      <c r="D16" s="36">
        <f t="shared" si="15"/>
        <v>0</v>
      </c>
      <c r="E16" s="36">
        <f t="shared" si="15"/>
        <v>-11</v>
      </c>
      <c r="F16" s="36">
        <f t="shared" si="15"/>
        <v>0</v>
      </c>
      <c r="G16" s="36">
        <f t="shared" si="15"/>
        <v>-1</v>
      </c>
      <c r="H16" s="36">
        <f t="shared" si="15"/>
        <v>11</v>
      </c>
      <c r="I16" s="36">
        <f t="shared" si="15"/>
        <v>0</v>
      </c>
      <c r="J16" s="53">
        <f t="shared" si="3"/>
        <v>-28.566346495908924</v>
      </c>
      <c r="K16" s="53">
        <v>0</v>
      </c>
      <c r="L16" s="53">
        <v>28.566346495908924</v>
      </c>
      <c r="M16" s="36">
        <f t="shared" ref="M16:U16" si="16">M36+M37+M38</f>
        <v>0</v>
      </c>
      <c r="N16" s="36">
        <f t="shared" si="16"/>
        <v>5</v>
      </c>
      <c r="O16" s="36">
        <f t="shared" si="16"/>
        <v>0</v>
      </c>
      <c r="P16" s="36">
        <f t="shared" si="16"/>
        <v>1</v>
      </c>
      <c r="Q16" s="36">
        <f t="shared" si="16"/>
        <v>4</v>
      </c>
      <c r="R16" s="36">
        <f t="shared" si="16"/>
        <v>5</v>
      </c>
      <c r="S16" s="36">
        <f t="shared" si="16"/>
        <v>-1</v>
      </c>
      <c r="T16" s="36">
        <f t="shared" si="16"/>
        <v>4</v>
      </c>
      <c r="U16" s="36">
        <f t="shared" si="16"/>
        <v>1</v>
      </c>
      <c r="V16" s="53">
        <v>0</v>
      </c>
    </row>
    <row r="17" spans="1:22" ht="15" customHeight="1" x14ac:dyDescent="0.15">
      <c r="A17" s="6" t="s">
        <v>21</v>
      </c>
      <c r="B17" s="35">
        <f t="shared" ref="B17:I17" si="17">B12+B13+B20</f>
        <v>-70</v>
      </c>
      <c r="C17" s="35">
        <f t="shared" si="17"/>
        <v>-21</v>
      </c>
      <c r="D17" s="35">
        <f t="shared" si="17"/>
        <v>-8</v>
      </c>
      <c r="E17" s="35">
        <f t="shared" si="17"/>
        <v>-63</v>
      </c>
      <c r="F17" s="35">
        <f t="shared" si="17"/>
        <v>70</v>
      </c>
      <c r="G17" s="35">
        <f t="shared" si="17"/>
        <v>2</v>
      </c>
      <c r="H17" s="35">
        <f t="shared" si="17"/>
        <v>133</v>
      </c>
      <c r="I17" s="35">
        <f t="shared" si="17"/>
        <v>15</v>
      </c>
      <c r="J17" s="48">
        <f t="shared" si="3"/>
        <v>-6.9742049952231477</v>
      </c>
      <c r="K17" s="48">
        <v>7.7491166613590527</v>
      </c>
      <c r="L17" s="48">
        <v>14.7233216565822</v>
      </c>
      <c r="M17" s="35">
        <f t="shared" ref="M17:U17" si="18">M12+M13+M20</f>
        <v>-7</v>
      </c>
      <c r="N17" s="35">
        <f t="shared" si="18"/>
        <v>149</v>
      </c>
      <c r="O17" s="35">
        <f t="shared" si="18"/>
        <v>12</v>
      </c>
      <c r="P17" s="35">
        <f t="shared" si="18"/>
        <v>101</v>
      </c>
      <c r="Q17" s="35">
        <f t="shared" si="18"/>
        <v>48</v>
      </c>
      <c r="R17" s="35">
        <f t="shared" si="18"/>
        <v>156</v>
      </c>
      <c r="S17" s="35">
        <f t="shared" si="18"/>
        <v>7</v>
      </c>
      <c r="T17" s="35">
        <f t="shared" si="18"/>
        <v>108</v>
      </c>
      <c r="U17" s="35">
        <f t="shared" si="18"/>
        <v>48</v>
      </c>
      <c r="V17" s="48">
        <v>-0.77491166613590678</v>
      </c>
    </row>
    <row r="18" spans="1:22" ht="15" customHeight="1" x14ac:dyDescent="0.15">
      <c r="A18" s="4" t="s">
        <v>20</v>
      </c>
      <c r="B18" s="37">
        <f t="shared" ref="B18:I18" si="19">B14+B22</f>
        <v>-33</v>
      </c>
      <c r="C18" s="37">
        <f t="shared" si="19"/>
        <v>-11</v>
      </c>
      <c r="D18" s="37">
        <f t="shared" si="19"/>
        <v>-29</v>
      </c>
      <c r="E18" s="37">
        <f t="shared" si="19"/>
        <v>-22</v>
      </c>
      <c r="F18" s="37">
        <f t="shared" si="19"/>
        <v>31</v>
      </c>
      <c r="G18" s="37">
        <f t="shared" si="19"/>
        <v>-7</v>
      </c>
      <c r="H18" s="37">
        <f t="shared" si="19"/>
        <v>53</v>
      </c>
      <c r="I18" s="37">
        <f t="shared" si="19"/>
        <v>-11</v>
      </c>
      <c r="J18" s="49">
        <f t="shared" si="3"/>
        <v>-5.6093437836176401</v>
      </c>
      <c r="K18" s="49">
        <v>7.9040753314612244</v>
      </c>
      <c r="L18" s="49">
        <v>13.513419115078865</v>
      </c>
      <c r="M18" s="37">
        <f t="shared" ref="M18:U18" si="20">M14+M22</f>
        <v>-11</v>
      </c>
      <c r="N18" s="37">
        <f t="shared" si="20"/>
        <v>68</v>
      </c>
      <c r="O18" s="37">
        <f t="shared" si="20"/>
        <v>-33</v>
      </c>
      <c r="P18" s="37">
        <f t="shared" si="20"/>
        <v>22</v>
      </c>
      <c r="Q18" s="37">
        <f t="shared" si="20"/>
        <v>46</v>
      </c>
      <c r="R18" s="37">
        <f t="shared" si="20"/>
        <v>79</v>
      </c>
      <c r="S18" s="37">
        <f t="shared" si="20"/>
        <v>0</v>
      </c>
      <c r="T18" s="37">
        <f t="shared" si="20"/>
        <v>35</v>
      </c>
      <c r="U18" s="37">
        <f t="shared" si="20"/>
        <v>44</v>
      </c>
      <c r="V18" s="49">
        <v>-2.8046718918088231</v>
      </c>
    </row>
    <row r="19" spans="1:22" ht="15" customHeight="1" x14ac:dyDescent="0.15">
      <c r="A19" s="2" t="s">
        <v>19</v>
      </c>
      <c r="B19" s="36">
        <f t="shared" ref="B19:I19" si="21">B15+B16+B21+B23</f>
        <v>-69</v>
      </c>
      <c r="C19" s="36">
        <f t="shared" si="21"/>
        <v>-111</v>
      </c>
      <c r="D19" s="36">
        <f t="shared" si="21"/>
        <v>-50</v>
      </c>
      <c r="E19" s="36">
        <f t="shared" si="21"/>
        <v>-48</v>
      </c>
      <c r="F19" s="36">
        <f t="shared" si="21"/>
        <v>88</v>
      </c>
      <c r="G19" s="36">
        <f t="shared" si="21"/>
        <v>-5</v>
      </c>
      <c r="H19" s="36">
        <f t="shared" si="21"/>
        <v>136</v>
      </c>
      <c r="I19" s="36">
        <f t="shared" si="21"/>
        <v>6</v>
      </c>
      <c r="J19" s="53">
        <f t="shared" si="3"/>
        <v>-5.3061484086097703</v>
      </c>
      <c r="K19" s="53">
        <v>9.7279387491179126</v>
      </c>
      <c r="L19" s="53">
        <v>15.034087157727683</v>
      </c>
      <c r="M19" s="36">
        <f t="shared" ref="M19:U19" si="22">M15+M16+M21+M23</f>
        <v>-21</v>
      </c>
      <c r="N19" s="36">
        <f t="shared" si="22"/>
        <v>229</v>
      </c>
      <c r="O19" s="36">
        <f t="shared" si="22"/>
        <v>-25</v>
      </c>
      <c r="P19" s="36">
        <f t="shared" si="22"/>
        <v>141</v>
      </c>
      <c r="Q19" s="36">
        <f t="shared" si="22"/>
        <v>88</v>
      </c>
      <c r="R19" s="36">
        <f t="shared" si="22"/>
        <v>250</v>
      </c>
      <c r="S19" s="36">
        <f t="shared" si="22"/>
        <v>14</v>
      </c>
      <c r="T19" s="36">
        <f t="shared" si="22"/>
        <v>160</v>
      </c>
      <c r="U19" s="36">
        <f t="shared" si="22"/>
        <v>90</v>
      </c>
      <c r="V19" s="53">
        <v>-2.3214399287667717</v>
      </c>
    </row>
    <row r="20" spans="1:22" ht="15" customHeight="1" x14ac:dyDescent="0.15">
      <c r="A20" s="5" t="s">
        <v>18</v>
      </c>
      <c r="B20" s="40">
        <f>E20+M20</f>
        <v>-39</v>
      </c>
      <c r="C20" s="40">
        <v>-11</v>
      </c>
      <c r="D20" s="40">
        <f>G20-I20+O20-S20</f>
        <v>4</v>
      </c>
      <c r="E20" s="40">
        <f>F20-H20</f>
        <v>-44</v>
      </c>
      <c r="F20" s="40">
        <v>64</v>
      </c>
      <c r="G20" s="40">
        <v>2</v>
      </c>
      <c r="H20" s="40">
        <v>108</v>
      </c>
      <c r="I20" s="40">
        <v>14</v>
      </c>
      <c r="J20" s="61">
        <f t="shared" si="3"/>
        <v>-5.7960344441797869</v>
      </c>
      <c r="K20" s="61">
        <v>8.430595555170596</v>
      </c>
      <c r="L20" s="61">
        <v>14.226629999350383</v>
      </c>
      <c r="M20" s="40">
        <f>N20-R20</f>
        <v>5</v>
      </c>
      <c r="N20" s="40">
        <f>SUM(P20:Q20)</f>
        <v>116</v>
      </c>
      <c r="O20" s="41">
        <v>5</v>
      </c>
      <c r="P20" s="41">
        <v>84</v>
      </c>
      <c r="Q20" s="41">
        <v>32</v>
      </c>
      <c r="R20" s="41">
        <f>SUM(T20:U20)</f>
        <v>111</v>
      </c>
      <c r="S20" s="41">
        <v>-11</v>
      </c>
      <c r="T20" s="41">
        <v>84</v>
      </c>
      <c r="U20" s="41">
        <v>27</v>
      </c>
      <c r="V20" s="52">
        <v>0.65864027774770229</v>
      </c>
    </row>
    <row r="21" spans="1:22" ht="15" customHeight="1" x14ac:dyDescent="0.15">
      <c r="A21" s="3" t="s">
        <v>17</v>
      </c>
      <c r="B21" s="42">
        <f t="shared" ref="B21:B38" si="23">E21+M21</f>
        <v>-20</v>
      </c>
      <c r="C21" s="42">
        <v>-83</v>
      </c>
      <c r="D21" s="42">
        <f t="shared" ref="D21:D38" si="24">G21-I21+O21-S21</f>
        <v>-23</v>
      </c>
      <c r="E21" s="42">
        <f t="shared" ref="E21:E38" si="25">F21-H21</f>
        <v>0</v>
      </c>
      <c r="F21" s="42">
        <v>73</v>
      </c>
      <c r="G21" s="42">
        <v>9</v>
      </c>
      <c r="H21" s="42">
        <v>73</v>
      </c>
      <c r="I21" s="42">
        <v>6</v>
      </c>
      <c r="J21" s="62">
        <f t="shared" si="3"/>
        <v>0</v>
      </c>
      <c r="K21" s="62">
        <v>12.628740159346309</v>
      </c>
      <c r="L21" s="62">
        <v>12.628740159346309</v>
      </c>
      <c r="M21" s="42">
        <f t="shared" ref="M21:M38" si="26">N21-R21</f>
        <v>-20</v>
      </c>
      <c r="N21" s="42">
        <f>SUM(P21:Q21)</f>
        <v>129</v>
      </c>
      <c r="O21" s="42">
        <v>-34</v>
      </c>
      <c r="P21" s="42">
        <v>84</v>
      </c>
      <c r="Q21" s="42">
        <v>45</v>
      </c>
      <c r="R21" s="42">
        <f t="shared" ref="R21:R38" si="27">SUM(T21:U21)</f>
        <v>149</v>
      </c>
      <c r="S21" s="42">
        <v>-8</v>
      </c>
      <c r="T21" s="42">
        <v>101</v>
      </c>
      <c r="U21" s="42">
        <v>48</v>
      </c>
      <c r="V21" s="49">
        <v>-3.459928810779811</v>
      </c>
    </row>
    <row r="22" spans="1:22" ht="15" customHeight="1" x14ac:dyDescent="0.15">
      <c r="A22" s="3" t="s">
        <v>16</v>
      </c>
      <c r="B22" s="42">
        <f t="shared" si="23"/>
        <v>-13</v>
      </c>
      <c r="C22" s="42">
        <v>-1</v>
      </c>
      <c r="D22" s="42">
        <f t="shared" si="24"/>
        <v>-12</v>
      </c>
      <c r="E22" s="42">
        <f t="shared" si="25"/>
        <v>-11</v>
      </c>
      <c r="F22" s="42">
        <v>13</v>
      </c>
      <c r="G22" s="42">
        <v>-6</v>
      </c>
      <c r="H22" s="42">
        <v>24</v>
      </c>
      <c r="I22" s="42">
        <v>-10</v>
      </c>
      <c r="J22" s="62">
        <f t="shared" si="3"/>
        <v>-5.9902127532599279</v>
      </c>
      <c r="K22" s="62">
        <v>7.0793423447617352</v>
      </c>
      <c r="L22" s="62">
        <v>13.069555098021663</v>
      </c>
      <c r="M22" s="42">
        <f>N22-R22</f>
        <v>-2</v>
      </c>
      <c r="N22" s="42">
        <f t="shared" ref="N22:N38" si="28">SUM(P22:Q22)</f>
        <v>28</v>
      </c>
      <c r="O22" s="42">
        <v>-24</v>
      </c>
      <c r="P22" s="42">
        <v>9</v>
      </c>
      <c r="Q22" s="42">
        <v>19</v>
      </c>
      <c r="R22" s="42">
        <f t="shared" si="27"/>
        <v>30</v>
      </c>
      <c r="S22" s="42">
        <v>-8</v>
      </c>
      <c r="T22" s="42">
        <v>14</v>
      </c>
      <c r="U22" s="42">
        <v>16</v>
      </c>
      <c r="V22" s="49">
        <v>-1.0891295915018055</v>
      </c>
    </row>
    <row r="23" spans="1:22" ht="15" customHeight="1" x14ac:dyDescent="0.15">
      <c r="A23" s="1" t="s">
        <v>15</v>
      </c>
      <c r="B23" s="43">
        <f t="shared" si="23"/>
        <v>-1</v>
      </c>
      <c r="C23" s="43">
        <v>6</v>
      </c>
      <c r="D23" s="43">
        <f t="shared" si="24"/>
        <v>9</v>
      </c>
      <c r="E23" s="43">
        <f t="shared" si="25"/>
        <v>-18</v>
      </c>
      <c r="F23" s="43">
        <v>7</v>
      </c>
      <c r="G23" s="43">
        <v>-10</v>
      </c>
      <c r="H23" s="43">
        <v>25</v>
      </c>
      <c r="I23" s="43">
        <v>2</v>
      </c>
      <c r="J23" s="63">
        <f t="shared" si="3"/>
        <v>-13.838862559241708</v>
      </c>
      <c r="K23" s="63">
        <v>5.3817798841495526</v>
      </c>
      <c r="L23" s="63">
        <v>19.220642443391259</v>
      </c>
      <c r="M23" s="43">
        <f t="shared" si="26"/>
        <v>17</v>
      </c>
      <c r="N23" s="43">
        <f t="shared" si="28"/>
        <v>52</v>
      </c>
      <c r="O23" s="43">
        <v>12</v>
      </c>
      <c r="P23" s="43">
        <v>43</v>
      </c>
      <c r="Q23" s="43">
        <v>9</v>
      </c>
      <c r="R23" s="43">
        <f t="shared" si="27"/>
        <v>35</v>
      </c>
      <c r="S23" s="47">
        <v>-9</v>
      </c>
      <c r="T23" s="47">
        <v>21</v>
      </c>
      <c r="U23" s="47">
        <v>14</v>
      </c>
      <c r="V23" s="54">
        <v>13.070036861506065</v>
      </c>
    </row>
    <row r="24" spans="1:22" ht="15" customHeight="1" x14ac:dyDescent="0.15">
      <c r="A24" s="7" t="s">
        <v>14</v>
      </c>
      <c r="B24" s="45">
        <f t="shared" si="23"/>
        <v>-7</v>
      </c>
      <c r="C24" s="45">
        <v>-10</v>
      </c>
      <c r="D24" s="45">
        <f t="shared" si="24"/>
        <v>-6</v>
      </c>
      <c r="E24" s="40">
        <f t="shared" si="25"/>
        <v>-4</v>
      </c>
      <c r="F24" s="45">
        <v>2</v>
      </c>
      <c r="G24" s="45">
        <v>-1</v>
      </c>
      <c r="H24" s="45">
        <v>6</v>
      </c>
      <c r="I24" s="46">
        <v>2</v>
      </c>
      <c r="J24" s="73">
        <f t="shared" si="3"/>
        <v>-9.2171717171717162</v>
      </c>
      <c r="K24" s="73">
        <v>4.608585858585859</v>
      </c>
      <c r="L24" s="73">
        <v>13.825757575757576</v>
      </c>
      <c r="M24" s="40">
        <f t="shared" si="26"/>
        <v>-3</v>
      </c>
      <c r="N24" s="45">
        <f t="shared" si="28"/>
        <v>11</v>
      </c>
      <c r="O24" s="45">
        <v>3</v>
      </c>
      <c r="P24" s="45">
        <v>6</v>
      </c>
      <c r="Q24" s="45">
        <v>5</v>
      </c>
      <c r="R24" s="45">
        <f t="shared" si="27"/>
        <v>14</v>
      </c>
      <c r="S24" s="45">
        <v>6</v>
      </c>
      <c r="T24" s="45">
        <v>11</v>
      </c>
      <c r="U24" s="45">
        <v>3</v>
      </c>
      <c r="V24" s="51">
        <v>-6.9128787878787925</v>
      </c>
    </row>
    <row r="25" spans="1:22" ht="15" customHeight="1" x14ac:dyDescent="0.15">
      <c r="A25" s="5" t="s">
        <v>13</v>
      </c>
      <c r="B25" s="40">
        <f t="shared" si="23"/>
        <v>0</v>
      </c>
      <c r="C25" s="40">
        <v>3</v>
      </c>
      <c r="D25" s="40">
        <f t="shared" si="24"/>
        <v>4</v>
      </c>
      <c r="E25" s="40">
        <f t="shared" si="25"/>
        <v>-2</v>
      </c>
      <c r="F25" s="40">
        <v>0</v>
      </c>
      <c r="G25" s="40">
        <v>0</v>
      </c>
      <c r="H25" s="40">
        <v>2</v>
      </c>
      <c r="I25" s="40">
        <v>0</v>
      </c>
      <c r="J25" s="61">
        <f t="shared" si="3"/>
        <v>-16.921650440426518</v>
      </c>
      <c r="K25" s="61">
        <v>0</v>
      </c>
      <c r="L25" s="61">
        <v>16.921650440426518</v>
      </c>
      <c r="M25" s="40">
        <f t="shared" si="26"/>
        <v>2</v>
      </c>
      <c r="N25" s="40">
        <f t="shared" si="28"/>
        <v>3</v>
      </c>
      <c r="O25" s="40">
        <v>1</v>
      </c>
      <c r="P25" s="40">
        <v>1</v>
      </c>
      <c r="Q25" s="40">
        <v>2</v>
      </c>
      <c r="R25" s="40">
        <f t="shared" si="27"/>
        <v>1</v>
      </c>
      <c r="S25" s="41">
        <v>-3</v>
      </c>
      <c r="T25" s="41">
        <v>0</v>
      </c>
      <c r="U25" s="41">
        <v>1</v>
      </c>
      <c r="V25" s="52">
        <v>16.921650440426518</v>
      </c>
    </row>
    <row r="26" spans="1:22" ht="15" customHeight="1" x14ac:dyDescent="0.15">
      <c r="A26" s="3" t="s">
        <v>12</v>
      </c>
      <c r="B26" s="42">
        <f t="shared" si="23"/>
        <v>-4</v>
      </c>
      <c r="C26" s="42">
        <v>8</v>
      </c>
      <c r="D26" s="42">
        <f t="shared" si="24"/>
        <v>4</v>
      </c>
      <c r="E26" s="42">
        <f t="shared" si="25"/>
        <v>-3</v>
      </c>
      <c r="F26" s="42">
        <v>2</v>
      </c>
      <c r="G26" s="42">
        <v>1</v>
      </c>
      <c r="H26" s="42">
        <v>5</v>
      </c>
      <c r="I26" s="42">
        <v>-4</v>
      </c>
      <c r="J26" s="62">
        <f t="shared" si="3"/>
        <v>-11.842959117456196</v>
      </c>
      <c r="K26" s="62">
        <v>7.8953060783041318</v>
      </c>
      <c r="L26" s="62">
        <v>19.738265195760327</v>
      </c>
      <c r="M26" s="42">
        <f t="shared" si="26"/>
        <v>-1</v>
      </c>
      <c r="N26" s="42">
        <f t="shared" si="28"/>
        <v>5</v>
      </c>
      <c r="O26" s="42">
        <v>0</v>
      </c>
      <c r="P26" s="42">
        <v>4</v>
      </c>
      <c r="Q26" s="42">
        <v>1</v>
      </c>
      <c r="R26" s="42">
        <f t="shared" si="27"/>
        <v>6</v>
      </c>
      <c r="S26" s="42">
        <v>1</v>
      </c>
      <c r="T26" s="42">
        <v>2</v>
      </c>
      <c r="U26" s="42">
        <v>4</v>
      </c>
      <c r="V26" s="49">
        <v>-3.947653039152069</v>
      </c>
    </row>
    <row r="27" spans="1:22" ht="15" customHeight="1" x14ac:dyDescent="0.15">
      <c r="A27" s="1" t="s">
        <v>11</v>
      </c>
      <c r="B27" s="43">
        <f t="shared" si="23"/>
        <v>-20</v>
      </c>
      <c r="C27" s="43">
        <v>-11</v>
      </c>
      <c r="D27" s="43">
        <f t="shared" si="24"/>
        <v>-14</v>
      </c>
      <c r="E27" s="43">
        <f t="shared" si="25"/>
        <v>-10</v>
      </c>
      <c r="F27" s="43">
        <v>2</v>
      </c>
      <c r="G27" s="43">
        <v>0</v>
      </c>
      <c r="H27" s="43">
        <v>12</v>
      </c>
      <c r="I27" s="43">
        <v>3</v>
      </c>
      <c r="J27" s="63">
        <f t="shared" si="3"/>
        <v>-15.713117224159458</v>
      </c>
      <c r="K27" s="63">
        <v>3.1426234448318913</v>
      </c>
      <c r="L27" s="63">
        <v>18.855740668991348</v>
      </c>
      <c r="M27" s="43">
        <f t="shared" si="26"/>
        <v>-10</v>
      </c>
      <c r="N27" s="43">
        <f t="shared" si="28"/>
        <v>14</v>
      </c>
      <c r="O27" s="47">
        <v>3</v>
      </c>
      <c r="P27" s="47">
        <v>6</v>
      </c>
      <c r="Q27" s="47">
        <v>8</v>
      </c>
      <c r="R27" s="47">
        <f t="shared" si="27"/>
        <v>24</v>
      </c>
      <c r="S27" s="47">
        <v>14</v>
      </c>
      <c r="T27" s="47">
        <v>11</v>
      </c>
      <c r="U27" s="47">
        <v>13</v>
      </c>
      <c r="V27" s="54">
        <v>-15.713117224159458</v>
      </c>
    </row>
    <row r="28" spans="1:22" ht="15" customHeight="1" x14ac:dyDescent="0.15">
      <c r="A28" s="5" t="s">
        <v>10</v>
      </c>
      <c r="B28" s="40">
        <f t="shared" si="23"/>
        <v>-4</v>
      </c>
      <c r="C28" s="40">
        <v>-10</v>
      </c>
      <c r="D28" s="40">
        <f t="shared" si="24"/>
        <v>3</v>
      </c>
      <c r="E28" s="40">
        <f t="shared" si="25"/>
        <v>-4</v>
      </c>
      <c r="F28" s="40">
        <v>0</v>
      </c>
      <c r="G28" s="40">
        <v>0</v>
      </c>
      <c r="H28" s="40">
        <v>4</v>
      </c>
      <c r="I28" s="40">
        <v>-1</v>
      </c>
      <c r="J28" s="61">
        <f t="shared" si="3"/>
        <v>-16.632490316700842</v>
      </c>
      <c r="K28" s="61">
        <v>0</v>
      </c>
      <c r="L28" s="61">
        <v>16.632490316700842</v>
      </c>
      <c r="M28" s="40">
        <f t="shared" si="26"/>
        <v>0</v>
      </c>
      <c r="N28" s="40">
        <f t="shared" si="28"/>
        <v>4</v>
      </c>
      <c r="O28" s="40">
        <v>3</v>
      </c>
      <c r="P28" s="40">
        <v>1</v>
      </c>
      <c r="Q28" s="40">
        <v>3</v>
      </c>
      <c r="R28" s="40">
        <f t="shared" si="27"/>
        <v>4</v>
      </c>
      <c r="S28" s="40">
        <v>1</v>
      </c>
      <c r="T28" s="40">
        <v>2</v>
      </c>
      <c r="U28" s="40">
        <v>2</v>
      </c>
      <c r="V28" s="48">
        <v>0</v>
      </c>
    </row>
    <row r="29" spans="1:22" ht="15" customHeight="1" x14ac:dyDescent="0.15">
      <c r="A29" s="3" t="s">
        <v>9</v>
      </c>
      <c r="B29" s="42">
        <f t="shared" si="23"/>
        <v>2</v>
      </c>
      <c r="C29" s="42">
        <v>7</v>
      </c>
      <c r="D29" s="42">
        <f t="shared" si="24"/>
        <v>16</v>
      </c>
      <c r="E29" s="42">
        <f>F29-H29</f>
        <v>0</v>
      </c>
      <c r="F29" s="42">
        <v>8</v>
      </c>
      <c r="G29" s="42">
        <v>0</v>
      </c>
      <c r="H29" s="42">
        <v>8</v>
      </c>
      <c r="I29" s="42">
        <v>-5</v>
      </c>
      <c r="J29" s="62">
        <f t="shared" si="3"/>
        <v>0</v>
      </c>
      <c r="K29" s="62">
        <v>12.583494936436111</v>
      </c>
      <c r="L29" s="62">
        <v>12.583494936436111</v>
      </c>
      <c r="M29" s="42">
        <f t="shared" si="26"/>
        <v>2</v>
      </c>
      <c r="N29" s="42">
        <f t="shared" si="28"/>
        <v>17</v>
      </c>
      <c r="O29" s="42">
        <v>8</v>
      </c>
      <c r="P29" s="42">
        <v>4</v>
      </c>
      <c r="Q29" s="42">
        <v>13</v>
      </c>
      <c r="R29" s="42">
        <f t="shared" si="27"/>
        <v>15</v>
      </c>
      <c r="S29" s="42">
        <v>-3</v>
      </c>
      <c r="T29" s="42">
        <v>6</v>
      </c>
      <c r="U29" s="42">
        <v>9</v>
      </c>
      <c r="V29" s="49">
        <v>3.1458737341090277</v>
      </c>
    </row>
    <row r="30" spans="1:22" ht="15" customHeight="1" x14ac:dyDescent="0.15">
      <c r="A30" s="3" t="s">
        <v>8</v>
      </c>
      <c r="B30" s="42">
        <f t="shared" si="23"/>
        <v>-12</v>
      </c>
      <c r="C30" s="42">
        <v>3</v>
      </c>
      <c r="D30" s="42">
        <f t="shared" si="24"/>
        <v>-12</v>
      </c>
      <c r="E30" s="42">
        <f t="shared" si="25"/>
        <v>-5</v>
      </c>
      <c r="F30" s="42">
        <v>6</v>
      </c>
      <c r="G30" s="42">
        <v>5</v>
      </c>
      <c r="H30" s="42">
        <v>11</v>
      </c>
      <c r="I30" s="42">
        <v>2</v>
      </c>
      <c r="J30" s="62">
        <f t="shared" si="3"/>
        <v>-7.7662879271458323</v>
      </c>
      <c r="K30" s="62">
        <v>9.3195455125750044</v>
      </c>
      <c r="L30" s="62">
        <v>17.085833439720837</v>
      </c>
      <c r="M30" s="42">
        <f t="shared" si="26"/>
        <v>-7</v>
      </c>
      <c r="N30" s="42">
        <f t="shared" si="28"/>
        <v>8</v>
      </c>
      <c r="O30" s="42">
        <v>-10</v>
      </c>
      <c r="P30" s="42">
        <v>4</v>
      </c>
      <c r="Q30" s="42">
        <v>4</v>
      </c>
      <c r="R30" s="42">
        <f t="shared" si="27"/>
        <v>15</v>
      </c>
      <c r="S30" s="42">
        <v>5</v>
      </c>
      <c r="T30" s="42">
        <v>5</v>
      </c>
      <c r="U30" s="42">
        <v>10</v>
      </c>
      <c r="V30" s="49">
        <v>-10.872803098004171</v>
      </c>
    </row>
    <row r="31" spans="1:22" ht="15" customHeight="1" x14ac:dyDescent="0.15">
      <c r="A31" s="1" t="s">
        <v>7</v>
      </c>
      <c r="B31" s="43">
        <f t="shared" si="23"/>
        <v>-6</v>
      </c>
      <c r="C31" s="43">
        <v>-10</v>
      </c>
      <c r="D31" s="43">
        <f t="shared" si="24"/>
        <v>-24</v>
      </c>
      <c r="E31" s="43">
        <f t="shared" si="25"/>
        <v>-2</v>
      </c>
      <c r="F31" s="43">
        <v>4</v>
      </c>
      <c r="G31" s="43">
        <v>-6</v>
      </c>
      <c r="H31" s="43">
        <v>6</v>
      </c>
      <c r="I31" s="43">
        <v>3</v>
      </c>
      <c r="J31" s="63">
        <f t="shared" si="3"/>
        <v>-3.5357938583745039</v>
      </c>
      <c r="K31" s="63">
        <v>7.071587716749006</v>
      </c>
      <c r="L31" s="63">
        <v>10.60738157512351</v>
      </c>
      <c r="M31" s="43">
        <f t="shared" si="26"/>
        <v>-4</v>
      </c>
      <c r="N31" s="43">
        <f t="shared" si="28"/>
        <v>11</v>
      </c>
      <c r="O31" s="43">
        <v>-10</v>
      </c>
      <c r="P31" s="43">
        <v>4</v>
      </c>
      <c r="Q31" s="43">
        <v>7</v>
      </c>
      <c r="R31" s="43">
        <f t="shared" si="27"/>
        <v>15</v>
      </c>
      <c r="S31" s="43">
        <v>5</v>
      </c>
      <c r="T31" s="43">
        <v>8</v>
      </c>
      <c r="U31" s="43">
        <v>7</v>
      </c>
      <c r="V31" s="53">
        <v>-7.0715877167490078</v>
      </c>
    </row>
    <row r="32" spans="1:22" ht="15" customHeight="1" x14ac:dyDescent="0.15">
      <c r="A32" s="5" t="s">
        <v>6</v>
      </c>
      <c r="B32" s="40">
        <f t="shared" si="23"/>
        <v>-19</v>
      </c>
      <c r="C32" s="40">
        <v>-17</v>
      </c>
      <c r="D32" s="40">
        <f t="shared" si="24"/>
        <v>-16</v>
      </c>
      <c r="E32" s="40">
        <f t="shared" si="25"/>
        <v>-1</v>
      </c>
      <c r="F32" s="40">
        <v>2</v>
      </c>
      <c r="G32" s="40">
        <v>2</v>
      </c>
      <c r="H32" s="40">
        <v>3</v>
      </c>
      <c r="I32" s="40">
        <v>0</v>
      </c>
      <c r="J32" s="61">
        <f t="shared" si="3"/>
        <v>-7.4825748257482587</v>
      </c>
      <c r="K32" s="61">
        <v>14.965149651496514</v>
      </c>
      <c r="L32" s="61">
        <v>22.447724477244773</v>
      </c>
      <c r="M32" s="40">
        <f t="shared" si="26"/>
        <v>-18</v>
      </c>
      <c r="N32" s="40">
        <f t="shared" si="28"/>
        <v>10</v>
      </c>
      <c r="O32" s="41">
        <v>8</v>
      </c>
      <c r="P32" s="41">
        <v>0</v>
      </c>
      <c r="Q32" s="41">
        <v>10</v>
      </c>
      <c r="R32" s="41">
        <f t="shared" si="27"/>
        <v>28</v>
      </c>
      <c r="S32" s="41">
        <v>26</v>
      </c>
      <c r="T32" s="41">
        <v>26</v>
      </c>
      <c r="U32" s="41">
        <v>2</v>
      </c>
      <c r="V32" s="52">
        <v>-134.68634686346866</v>
      </c>
    </row>
    <row r="33" spans="1:22" ht="15" customHeight="1" x14ac:dyDescent="0.15">
      <c r="A33" s="3" t="s">
        <v>5</v>
      </c>
      <c r="B33" s="42">
        <f t="shared" si="23"/>
        <v>-7</v>
      </c>
      <c r="C33" s="42">
        <v>-7</v>
      </c>
      <c r="D33" s="42">
        <f t="shared" si="24"/>
        <v>-4</v>
      </c>
      <c r="E33" s="42">
        <f t="shared" si="25"/>
        <v>-10</v>
      </c>
      <c r="F33" s="42">
        <v>0</v>
      </c>
      <c r="G33" s="42">
        <v>-7</v>
      </c>
      <c r="H33" s="42">
        <v>10</v>
      </c>
      <c r="I33" s="42">
        <v>-4</v>
      </c>
      <c r="J33" s="62">
        <f t="shared" si="3"/>
        <v>-16.116924979025917</v>
      </c>
      <c r="K33" s="62">
        <v>0</v>
      </c>
      <c r="L33" s="62">
        <v>16.116924979025917</v>
      </c>
      <c r="M33" s="42">
        <f t="shared" si="26"/>
        <v>3</v>
      </c>
      <c r="N33" s="42">
        <f t="shared" si="28"/>
        <v>17</v>
      </c>
      <c r="O33" s="42">
        <v>7</v>
      </c>
      <c r="P33" s="42">
        <v>5</v>
      </c>
      <c r="Q33" s="42">
        <v>12</v>
      </c>
      <c r="R33" s="42">
        <f t="shared" si="27"/>
        <v>14</v>
      </c>
      <c r="S33" s="42">
        <v>8</v>
      </c>
      <c r="T33" s="42">
        <v>5</v>
      </c>
      <c r="U33" s="42">
        <v>9</v>
      </c>
      <c r="V33" s="49">
        <v>4.8350774937077752</v>
      </c>
    </row>
    <row r="34" spans="1:22" ht="15" customHeight="1" x14ac:dyDescent="0.15">
      <c r="A34" s="3" t="s">
        <v>4</v>
      </c>
      <c r="B34" s="42">
        <f t="shared" si="23"/>
        <v>-1</v>
      </c>
      <c r="C34" s="42">
        <v>8</v>
      </c>
      <c r="D34" s="42">
        <f t="shared" si="24"/>
        <v>-13</v>
      </c>
      <c r="E34" s="42">
        <f t="shared" si="25"/>
        <v>-5</v>
      </c>
      <c r="F34" s="42">
        <v>3</v>
      </c>
      <c r="G34" s="42">
        <v>1</v>
      </c>
      <c r="H34" s="42">
        <v>8</v>
      </c>
      <c r="I34" s="42">
        <v>2</v>
      </c>
      <c r="J34" s="62">
        <f t="shared" si="3"/>
        <v>-12.142381902860944</v>
      </c>
      <c r="K34" s="62">
        <v>7.2854291417165671</v>
      </c>
      <c r="L34" s="62">
        <v>19.42781104457751</v>
      </c>
      <c r="M34" s="42">
        <f t="shared" si="26"/>
        <v>4</v>
      </c>
      <c r="N34" s="42">
        <f t="shared" si="28"/>
        <v>8</v>
      </c>
      <c r="O34" s="42">
        <v>-16</v>
      </c>
      <c r="P34" s="42">
        <v>4</v>
      </c>
      <c r="Q34" s="42">
        <v>4</v>
      </c>
      <c r="R34" s="42">
        <f t="shared" si="27"/>
        <v>4</v>
      </c>
      <c r="S34" s="42">
        <v>-4</v>
      </c>
      <c r="T34" s="42">
        <v>0</v>
      </c>
      <c r="U34" s="42">
        <v>4</v>
      </c>
      <c r="V34" s="49">
        <v>9.7139055222887549</v>
      </c>
    </row>
    <row r="35" spans="1:22" ht="15" customHeight="1" x14ac:dyDescent="0.15">
      <c r="A35" s="1" t="s">
        <v>3</v>
      </c>
      <c r="B35" s="43">
        <f t="shared" si="23"/>
        <v>-10</v>
      </c>
      <c r="C35" s="43">
        <v>-10</v>
      </c>
      <c r="D35" s="43">
        <f t="shared" si="24"/>
        <v>-3</v>
      </c>
      <c r="E35" s="43">
        <f t="shared" si="25"/>
        <v>-3</v>
      </c>
      <c r="F35" s="43">
        <v>3</v>
      </c>
      <c r="G35" s="43">
        <v>1</v>
      </c>
      <c r="H35" s="43">
        <v>6</v>
      </c>
      <c r="I35" s="43">
        <v>0</v>
      </c>
      <c r="J35" s="63">
        <f t="shared" si="3"/>
        <v>-7.2463768115942031</v>
      </c>
      <c r="K35" s="63">
        <v>7.2463768115942031</v>
      </c>
      <c r="L35" s="63">
        <v>14.492753623188406</v>
      </c>
      <c r="M35" s="43">
        <f>N35-R35</f>
        <v>-7</v>
      </c>
      <c r="N35" s="43">
        <f t="shared" si="28"/>
        <v>8</v>
      </c>
      <c r="O35" s="47">
        <v>-2</v>
      </c>
      <c r="P35" s="47">
        <v>4</v>
      </c>
      <c r="Q35" s="47">
        <v>4</v>
      </c>
      <c r="R35" s="47">
        <f t="shared" si="27"/>
        <v>15</v>
      </c>
      <c r="S35" s="47">
        <v>2</v>
      </c>
      <c r="T35" s="47">
        <v>3</v>
      </c>
      <c r="U35" s="47">
        <v>12</v>
      </c>
      <c r="V35" s="54">
        <v>-16.908212560386474</v>
      </c>
    </row>
    <row r="36" spans="1:22" ht="15" customHeight="1" x14ac:dyDescent="0.15">
      <c r="A36" s="5" t="s">
        <v>2</v>
      </c>
      <c r="B36" s="40">
        <f t="shared" si="23"/>
        <v>-4</v>
      </c>
      <c r="C36" s="40">
        <v>-6</v>
      </c>
      <c r="D36" s="40">
        <f t="shared" si="24"/>
        <v>5</v>
      </c>
      <c r="E36" s="40">
        <f t="shared" si="25"/>
        <v>-6</v>
      </c>
      <c r="F36" s="40">
        <v>0</v>
      </c>
      <c r="G36" s="40">
        <v>0</v>
      </c>
      <c r="H36" s="40">
        <v>6</v>
      </c>
      <c r="I36" s="40">
        <v>0</v>
      </c>
      <c r="J36" s="61">
        <f t="shared" si="3"/>
        <v>-36.013813517513569</v>
      </c>
      <c r="K36" s="61">
        <v>0</v>
      </c>
      <c r="L36" s="61">
        <v>36.013813517513569</v>
      </c>
      <c r="M36" s="40">
        <f t="shared" si="26"/>
        <v>2</v>
      </c>
      <c r="N36" s="40">
        <f t="shared" si="28"/>
        <v>4</v>
      </c>
      <c r="O36" s="40">
        <v>3</v>
      </c>
      <c r="P36" s="40">
        <v>1</v>
      </c>
      <c r="Q36" s="40">
        <v>3</v>
      </c>
      <c r="R36" s="40">
        <f t="shared" si="27"/>
        <v>2</v>
      </c>
      <c r="S36" s="40">
        <v>-2</v>
      </c>
      <c r="T36" s="40">
        <v>2</v>
      </c>
      <c r="U36" s="40">
        <v>0</v>
      </c>
      <c r="V36" s="48">
        <v>12.004604505837854</v>
      </c>
    </row>
    <row r="37" spans="1:22" ht="15" customHeight="1" x14ac:dyDescent="0.15">
      <c r="A37" s="3" t="s">
        <v>1</v>
      </c>
      <c r="B37" s="42">
        <f t="shared" si="23"/>
        <v>-6</v>
      </c>
      <c r="C37" s="42">
        <v>-2</v>
      </c>
      <c r="D37" s="42">
        <f t="shared" si="24"/>
        <v>-6</v>
      </c>
      <c r="E37" s="42">
        <f t="shared" si="25"/>
        <v>-4</v>
      </c>
      <c r="F37" s="42">
        <v>0</v>
      </c>
      <c r="G37" s="42">
        <v>0</v>
      </c>
      <c r="H37" s="42">
        <v>4</v>
      </c>
      <c r="I37" s="42">
        <v>1</v>
      </c>
      <c r="J37" s="62">
        <f t="shared" si="3"/>
        <v>-35.575048732943465</v>
      </c>
      <c r="K37" s="62">
        <v>0</v>
      </c>
      <c r="L37" s="62">
        <v>35.575048732943465</v>
      </c>
      <c r="M37" s="42">
        <f t="shared" si="26"/>
        <v>-2</v>
      </c>
      <c r="N37" s="42">
        <f t="shared" si="28"/>
        <v>1</v>
      </c>
      <c r="O37" s="42">
        <v>-2</v>
      </c>
      <c r="P37" s="42">
        <v>0</v>
      </c>
      <c r="Q37" s="42">
        <v>1</v>
      </c>
      <c r="R37" s="42">
        <f t="shared" si="27"/>
        <v>3</v>
      </c>
      <c r="S37" s="42">
        <v>3</v>
      </c>
      <c r="T37" s="42">
        <v>2</v>
      </c>
      <c r="U37" s="42">
        <v>1</v>
      </c>
      <c r="V37" s="49">
        <v>-17.787524366471736</v>
      </c>
    </row>
    <row r="38" spans="1:22" ht="15" customHeight="1" x14ac:dyDescent="0.15">
      <c r="A38" s="1" t="s">
        <v>0</v>
      </c>
      <c r="B38" s="43">
        <f t="shared" si="23"/>
        <v>-1</v>
      </c>
      <c r="C38" s="43">
        <v>0</v>
      </c>
      <c r="D38" s="43">
        <f t="shared" si="24"/>
        <v>1</v>
      </c>
      <c r="E38" s="43">
        <f t="shared" si="25"/>
        <v>-1</v>
      </c>
      <c r="F38" s="43">
        <v>0</v>
      </c>
      <c r="G38" s="43">
        <v>-1</v>
      </c>
      <c r="H38" s="43">
        <v>1</v>
      </c>
      <c r="I38" s="43">
        <v>-1</v>
      </c>
      <c r="J38" s="63">
        <f t="shared" si="3"/>
        <v>-9.4315245478036172</v>
      </c>
      <c r="K38" s="63">
        <v>0</v>
      </c>
      <c r="L38" s="63">
        <v>9.4315245478036172</v>
      </c>
      <c r="M38" s="43">
        <f t="shared" si="26"/>
        <v>0</v>
      </c>
      <c r="N38" s="43">
        <f t="shared" si="28"/>
        <v>0</v>
      </c>
      <c r="O38" s="43">
        <v>-1</v>
      </c>
      <c r="P38" s="43">
        <v>0</v>
      </c>
      <c r="Q38" s="43">
        <v>0</v>
      </c>
      <c r="R38" s="43">
        <f t="shared" si="27"/>
        <v>0</v>
      </c>
      <c r="S38" s="43">
        <v>-2</v>
      </c>
      <c r="T38" s="43">
        <v>0</v>
      </c>
      <c r="U38" s="43">
        <v>0</v>
      </c>
      <c r="V38" s="53">
        <v>0</v>
      </c>
    </row>
    <row r="39" spans="1:22" x14ac:dyDescent="0.15">
      <c r="A39" s="60" t="s">
        <v>60</v>
      </c>
    </row>
    <row r="40" spans="1:22" x14ac:dyDescent="0.15">
      <c r="A40" s="60" t="s">
        <v>61</v>
      </c>
    </row>
    <row r="41" spans="1:22" x14ac:dyDescent="0.15">
      <c r="A41" s="60" t="s">
        <v>62</v>
      </c>
    </row>
  </sheetData>
  <mergeCells count="17">
    <mergeCell ref="S7:S8"/>
    <mergeCell ref="A5:A8"/>
    <mergeCell ref="B5:D5"/>
    <mergeCell ref="E5:L5"/>
    <mergeCell ref="M5:V5"/>
    <mergeCell ref="C6:C8"/>
    <mergeCell ref="D6:D8"/>
    <mergeCell ref="J6:L6"/>
    <mergeCell ref="G6:G8"/>
    <mergeCell ref="I6:I8"/>
    <mergeCell ref="O7:O8"/>
    <mergeCell ref="N6:Q6"/>
    <mergeCell ref="R6:U6"/>
    <mergeCell ref="J7:J8"/>
    <mergeCell ref="P7:P8"/>
    <mergeCell ref="T7:T8"/>
    <mergeCell ref="V7:V8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22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1"/>
  <sheetViews>
    <sheetView view="pageBreakPreview" zoomScale="90" zoomScaleNormal="100" zoomScaleSheetLayoutView="90" workbookViewId="0">
      <selection activeCell="S21" sqref="S21"/>
    </sheetView>
  </sheetViews>
  <sheetFormatPr defaultRowHeight="13.5" x14ac:dyDescent="0.15"/>
  <cols>
    <col min="1" max="2" width="8.625" customWidth="1"/>
    <col min="3" max="21" width="6.625" customWidth="1"/>
    <col min="22" max="22" width="11.75" customWidth="1"/>
  </cols>
  <sheetData>
    <row r="2" spans="1:22" x14ac:dyDescent="0.15">
      <c r="A2" t="s">
        <v>53</v>
      </c>
      <c r="C2" s="16"/>
      <c r="D2" s="16"/>
    </row>
    <row r="3" spans="1:22" x14ac:dyDescent="0.15">
      <c r="C3" s="16"/>
      <c r="D3" s="16"/>
    </row>
    <row r="4" spans="1:22" x14ac:dyDescent="0.15">
      <c r="A4" t="s">
        <v>51</v>
      </c>
      <c r="C4" s="16"/>
      <c r="D4" s="16"/>
    </row>
    <row r="5" spans="1:22" ht="13.5" customHeight="1" x14ac:dyDescent="0.15">
      <c r="A5" s="74" t="s">
        <v>39</v>
      </c>
      <c r="B5" s="86" t="s">
        <v>42</v>
      </c>
      <c r="C5" s="87"/>
      <c r="D5" s="88"/>
      <c r="E5" s="80" t="s">
        <v>41</v>
      </c>
      <c r="F5" s="81"/>
      <c r="G5" s="81"/>
      <c r="H5" s="81"/>
      <c r="I5" s="81"/>
      <c r="J5" s="81"/>
      <c r="K5" s="81"/>
      <c r="L5" s="82"/>
      <c r="M5" s="86" t="s">
        <v>40</v>
      </c>
      <c r="N5" s="87"/>
      <c r="O5" s="87"/>
      <c r="P5" s="87"/>
      <c r="Q5" s="87"/>
      <c r="R5" s="87"/>
      <c r="S5" s="87"/>
      <c r="T5" s="87"/>
      <c r="U5" s="87"/>
      <c r="V5" s="88"/>
    </row>
    <row r="6" spans="1:22" ht="13.5" customHeight="1" x14ac:dyDescent="0.15">
      <c r="A6" s="75"/>
      <c r="B6" s="25"/>
      <c r="C6" s="77" t="s">
        <v>38</v>
      </c>
      <c r="D6" s="77" t="s">
        <v>37</v>
      </c>
      <c r="E6" s="25"/>
      <c r="F6" s="25"/>
      <c r="G6" s="85" t="s">
        <v>54</v>
      </c>
      <c r="H6" s="33"/>
      <c r="I6" s="85" t="s">
        <v>54</v>
      </c>
      <c r="J6" s="86" t="s">
        <v>48</v>
      </c>
      <c r="K6" s="87"/>
      <c r="L6" s="88"/>
      <c r="M6" s="27"/>
      <c r="N6" s="80" t="s">
        <v>36</v>
      </c>
      <c r="O6" s="81"/>
      <c r="P6" s="81"/>
      <c r="Q6" s="82"/>
      <c r="R6" s="80" t="s">
        <v>35</v>
      </c>
      <c r="S6" s="81"/>
      <c r="T6" s="81"/>
      <c r="U6" s="82"/>
      <c r="V6" s="26" t="s">
        <v>48</v>
      </c>
    </row>
    <row r="7" spans="1:22" ht="13.5" customHeight="1" x14ac:dyDescent="0.15">
      <c r="A7" s="75"/>
      <c r="B7" s="23" t="s">
        <v>43</v>
      </c>
      <c r="C7" s="78"/>
      <c r="D7" s="78"/>
      <c r="E7" s="11" t="s">
        <v>32</v>
      </c>
      <c r="F7" s="23" t="s">
        <v>34</v>
      </c>
      <c r="G7" s="83"/>
      <c r="H7" s="28" t="s">
        <v>33</v>
      </c>
      <c r="I7" s="83"/>
      <c r="J7" s="85" t="s">
        <v>45</v>
      </c>
      <c r="K7" s="27" t="s">
        <v>46</v>
      </c>
      <c r="L7" s="27" t="s">
        <v>47</v>
      </c>
      <c r="M7" s="28" t="s">
        <v>32</v>
      </c>
      <c r="N7" s="27" t="s">
        <v>32</v>
      </c>
      <c r="O7" s="85" t="s">
        <v>54</v>
      </c>
      <c r="P7" s="85" t="s">
        <v>31</v>
      </c>
      <c r="Q7" s="32" t="s">
        <v>30</v>
      </c>
      <c r="R7" s="28" t="s">
        <v>32</v>
      </c>
      <c r="S7" s="85" t="s">
        <v>54</v>
      </c>
      <c r="T7" s="83" t="s">
        <v>31</v>
      </c>
      <c r="U7" s="30" t="s">
        <v>49</v>
      </c>
      <c r="V7" s="85" t="s">
        <v>50</v>
      </c>
    </row>
    <row r="8" spans="1:22" x14ac:dyDescent="0.15">
      <c r="A8" s="76"/>
      <c r="B8" s="24"/>
      <c r="C8" s="79"/>
      <c r="D8" s="79"/>
      <c r="E8" s="11"/>
      <c r="F8" s="24"/>
      <c r="G8" s="84"/>
      <c r="H8" s="29"/>
      <c r="I8" s="84"/>
      <c r="J8" s="84"/>
      <c r="K8" s="29"/>
      <c r="L8" s="29"/>
      <c r="M8" s="29"/>
      <c r="N8" s="29"/>
      <c r="O8" s="84"/>
      <c r="P8" s="84"/>
      <c r="Q8" s="31"/>
      <c r="R8" s="29"/>
      <c r="S8" s="84"/>
      <c r="T8" s="84"/>
      <c r="U8" s="31"/>
      <c r="V8" s="84"/>
    </row>
    <row r="9" spans="1:22" ht="15" customHeight="1" x14ac:dyDescent="0.15">
      <c r="A9" s="8" t="s">
        <v>29</v>
      </c>
      <c r="B9" s="34">
        <f t="shared" ref="B9:I9" si="0">B10+B11</f>
        <v>-234</v>
      </c>
      <c r="C9" s="34">
        <f t="shared" si="0"/>
        <v>-159</v>
      </c>
      <c r="D9" s="34">
        <f t="shared" si="0"/>
        <v>-45</v>
      </c>
      <c r="E9" s="34">
        <f t="shared" si="0"/>
        <v>-197</v>
      </c>
      <c r="F9" s="34">
        <f t="shared" si="0"/>
        <v>151</v>
      </c>
      <c r="G9" s="34">
        <f t="shared" si="0"/>
        <v>-8</v>
      </c>
      <c r="H9" s="34">
        <f t="shared" si="0"/>
        <v>348</v>
      </c>
      <c r="I9" s="34">
        <f t="shared" si="0"/>
        <v>13</v>
      </c>
      <c r="J9" s="51">
        <f>K9-L9</f>
        <v>-8.1992635999676171</v>
      </c>
      <c r="K9" s="51">
        <v>6.2847147390614708</v>
      </c>
      <c r="L9" s="51">
        <v>14.483978339029088</v>
      </c>
      <c r="M9" s="34">
        <f t="shared" ref="M9:U9" si="1">M10+M11</f>
        <v>-37</v>
      </c>
      <c r="N9" s="34">
        <f t="shared" si="1"/>
        <v>495</v>
      </c>
      <c r="O9" s="34">
        <f t="shared" si="1"/>
        <v>51</v>
      </c>
      <c r="P9" s="34">
        <f t="shared" si="1"/>
        <v>236</v>
      </c>
      <c r="Q9" s="34">
        <f t="shared" si="1"/>
        <v>259</v>
      </c>
      <c r="R9" s="34">
        <f>R10+R11</f>
        <v>532</v>
      </c>
      <c r="S9" s="34">
        <f t="shared" si="1"/>
        <v>75</v>
      </c>
      <c r="T9" s="34">
        <f t="shared" si="1"/>
        <v>273</v>
      </c>
      <c r="U9" s="34">
        <f t="shared" si="1"/>
        <v>259</v>
      </c>
      <c r="V9" s="51">
        <v>-1.5399632142071198</v>
      </c>
    </row>
    <row r="10" spans="1:22" ht="15" customHeight="1" x14ac:dyDescent="0.15">
      <c r="A10" s="6" t="s">
        <v>28</v>
      </c>
      <c r="B10" s="35">
        <f t="shared" ref="B10:I10" si="2">B20+B21+B22+B23</f>
        <v>-120</v>
      </c>
      <c r="C10" s="35">
        <f t="shared" si="2"/>
        <v>-128</v>
      </c>
      <c r="D10" s="35">
        <f t="shared" si="2"/>
        <v>3</v>
      </c>
      <c r="E10" s="35">
        <f t="shared" si="2"/>
        <v>-127</v>
      </c>
      <c r="F10" s="35">
        <f t="shared" si="2"/>
        <v>121</v>
      </c>
      <c r="G10" s="35">
        <f t="shared" si="2"/>
        <v>-4</v>
      </c>
      <c r="H10" s="35">
        <f t="shared" si="2"/>
        <v>248</v>
      </c>
      <c r="I10" s="35">
        <f t="shared" si="2"/>
        <v>22</v>
      </c>
      <c r="J10" s="48">
        <f t="shared" ref="J10:J38" si="3">K10-L10</f>
        <v>-7.0909129846846701</v>
      </c>
      <c r="K10" s="48">
        <v>6.7559092216286993</v>
      </c>
      <c r="L10" s="48">
        <v>13.846822206313369</v>
      </c>
      <c r="M10" s="35">
        <f t="shared" ref="M10:U10" si="4">M20+M21+M22+M23</f>
        <v>7</v>
      </c>
      <c r="N10" s="35">
        <f t="shared" si="4"/>
        <v>338</v>
      </c>
      <c r="O10" s="35">
        <f t="shared" si="4"/>
        <v>32</v>
      </c>
      <c r="P10" s="35">
        <f t="shared" si="4"/>
        <v>177</v>
      </c>
      <c r="Q10" s="35">
        <f t="shared" si="4"/>
        <v>161</v>
      </c>
      <c r="R10" s="35">
        <f t="shared" si="4"/>
        <v>331</v>
      </c>
      <c r="S10" s="35">
        <f t="shared" si="4"/>
        <v>3</v>
      </c>
      <c r="T10" s="35">
        <f t="shared" si="4"/>
        <v>193</v>
      </c>
      <c r="U10" s="35">
        <f t="shared" si="4"/>
        <v>138</v>
      </c>
      <c r="V10" s="48">
        <v>0.39083772356529778</v>
      </c>
    </row>
    <row r="11" spans="1:22" ht="15" customHeight="1" x14ac:dyDescent="0.15">
      <c r="A11" s="2" t="s">
        <v>27</v>
      </c>
      <c r="B11" s="36">
        <f t="shared" ref="B11:I11" si="5">B12+B13+B14+B15+B16</f>
        <v>-114</v>
      </c>
      <c r="C11" s="36">
        <f t="shared" si="5"/>
        <v>-31</v>
      </c>
      <c r="D11" s="36">
        <f t="shared" si="5"/>
        <v>-48</v>
      </c>
      <c r="E11" s="36">
        <f t="shared" si="5"/>
        <v>-70</v>
      </c>
      <c r="F11" s="36">
        <f t="shared" si="5"/>
        <v>30</v>
      </c>
      <c r="G11" s="36">
        <f t="shared" si="5"/>
        <v>-4</v>
      </c>
      <c r="H11" s="36">
        <f t="shared" si="5"/>
        <v>100</v>
      </c>
      <c r="I11" s="36">
        <f t="shared" si="5"/>
        <v>-9</v>
      </c>
      <c r="J11" s="53">
        <f t="shared" si="3"/>
        <v>-11.444825192053571</v>
      </c>
      <c r="K11" s="53">
        <v>4.904925082308675</v>
      </c>
      <c r="L11" s="53">
        <v>16.349750274362247</v>
      </c>
      <c r="M11" s="36">
        <f t="shared" ref="M11:U11" si="6">M12+M13+M14+M15+M16</f>
        <v>-44</v>
      </c>
      <c r="N11" s="36">
        <f t="shared" si="6"/>
        <v>157</v>
      </c>
      <c r="O11" s="36">
        <f t="shared" si="6"/>
        <v>19</v>
      </c>
      <c r="P11" s="36">
        <f t="shared" si="6"/>
        <v>59</v>
      </c>
      <c r="Q11" s="36">
        <f t="shared" si="6"/>
        <v>98</v>
      </c>
      <c r="R11" s="36">
        <f t="shared" si="6"/>
        <v>201</v>
      </c>
      <c r="S11" s="36">
        <f t="shared" si="6"/>
        <v>72</v>
      </c>
      <c r="T11" s="36">
        <f t="shared" si="6"/>
        <v>80</v>
      </c>
      <c r="U11" s="36">
        <f t="shared" si="6"/>
        <v>121</v>
      </c>
      <c r="V11" s="53">
        <v>-7.1938901207193879</v>
      </c>
    </row>
    <row r="12" spans="1:22" ht="15" customHeight="1" x14ac:dyDescent="0.15">
      <c r="A12" s="6" t="s">
        <v>26</v>
      </c>
      <c r="B12" s="35">
        <f t="shared" ref="B12:I12" si="7">B24</f>
        <v>-11</v>
      </c>
      <c r="C12" s="35">
        <f t="shared" si="7"/>
        <v>-4</v>
      </c>
      <c r="D12" s="35">
        <f t="shared" si="7"/>
        <v>-17</v>
      </c>
      <c r="E12" s="35">
        <f t="shared" si="7"/>
        <v>-8</v>
      </c>
      <c r="F12" s="35">
        <f t="shared" si="7"/>
        <v>2</v>
      </c>
      <c r="G12" s="35">
        <f t="shared" si="7"/>
        <v>-2</v>
      </c>
      <c r="H12" s="35">
        <f t="shared" si="7"/>
        <v>10</v>
      </c>
      <c r="I12" s="35">
        <f t="shared" si="7"/>
        <v>2</v>
      </c>
      <c r="J12" s="48">
        <f t="shared" si="3"/>
        <v>-16.764266850384658</v>
      </c>
      <c r="K12" s="48">
        <v>4.1910667125961645</v>
      </c>
      <c r="L12" s="48">
        <v>20.955333562980822</v>
      </c>
      <c r="M12" s="35">
        <f t="shared" ref="M12:U12" si="8">M24</f>
        <v>-3</v>
      </c>
      <c r="N12" s="35">
        <f t="shared" si="8"/>
        <v>21</v>
      </c>
      <c r="O12" s="35">
        <f t="shared" si="8"/>
        <v>-4</v>
      </c>
      <c r="P12" s="35">
        <f t="shared" si="8"/>
        <v>12</v>
      </c>
      <c r="Q12" s="35">
        <f t="shared" si="8"/>
        <v>9</v>
      </c>
      <c r="R12" s="35">
        <f t="shared" si="8"/>
        <v>24</v>
      </c>
      <c r="S12" s="35">
        <f t="shared" si="8"/>
        <v>9</v>
      </c>
      <c r="T12" s="35">
        <f t="shared" si="8"/>
        <v>17</v>
      </c>
      <c r="U12" s="35">
        <f t="shared" si="8"/>
        <v>7</v>
      </c>
      <c r="V12" s="48">
        <v>-6.2866000688942449</v>
      </c>
    </row>
    <row r="13" spans="1:22" ht="15" customHeight="1" x14ac:dyDescent="0.15">
      <c r="A13" s="4" t="s">
        <v>25</v>
      </c>
      <c r="B13" s="37">
        <f t="shared" ref="B13:I13" si="9">B25+B26+B27</f>
        <v>-24</v>
      </c>
      <c r="C13" s="37">
        <f t="shared" si="9"/>
        <v>-14</v>
      </c>
      <c r="D13" s="37">
        <f t="shared" si="9"/>
        <v>-7</v>
      </c>
      <c r="E13" s="37">
        <f t="shared" si="9"/>
        <v>-11</v>
      </c>
      <c r="F13" s="37">
        <f t="shared" si="9"/>
        <v>6</v>
      </c>
      <c r="G13" s="37">
        <f t="shared" si="9"/>
        <v>-2</v>
      </c>
      <c r="H13" s="37">
        <f t="shared" si="9"/>
        <v>17</v>
      </c>
      <c r="I13" s="37">
        <f t="shared" si="9"/>
        <v>0</v>
      </c>
      <c r="J13" s="49">
        <f t="shared" si="3"/>
        <v>-9.8032034378357231</v>
      </c>
      <c r="K13" s="49">
        <v>5.3472018751831234</v>
      </c>
      <c r="L13" s="49">
        <v>15.150405313018847</v>
      </c>
      <c r="M13" s="37">
        <f t="shared" ref="M13:U13" si="10">M25+M26+M27</f>
        <v>-13</v>
      </c>
      <c r="N13" s="37">
        <f t="shared" si="10"/>
        <v>19</v>
      </c>
      <c r="O13" s="37">
        <f t="shared" si="10"/>
        <v>2</v>
      </c>
      <c r="P13" s="37">
        <f t="shared" si="10"/>
        <v>9</v>
      </c>
      <c r="Q13" s="37">
        <f t="shared" si="10"/>
        <v>10</v>
      </c>
      <c r="R13" s="37">
        <f t="shared" si="10"/>
        <v>32</v>
      </c>
      <c r="S13" s="37">
        <f t="shared" si="10"/>
        <v>7</v>
      </c>
      <c r="T13" s="37">
        <f t="shared" si="10"/>
        <v>11</v>
      </c>
      <c r="U13" s="37">
        <f t="shared" si="10"/>
        <v>21</v>
      </c>
      <c r="V13" s="49">
        <v>-11.585604062896767</v>
      </c>
    </row>
    <row r="14" spans="1:22" ht="15" customHeight="1" x14ac:dyDescent="0.15">
      <c r="A14" s="4" t="s">
        <v>24</v>
      </c>
      <c r="B14" s="37">
        <f t="shared" ref="B14:I14" si="11">B28+B29+B30+B31</f>
        <v>-31</v>
      </c>
      <c r="C14" s="37">
        <f t="shared" si="11"/>
        <v>-23</v>
      </c>
      <c r="D14" s="37">
        <f t="shared" si="11"/>
        <v>1</v>
      </c>
      <c r="E14" s="37">
        <f t="shared" si="11"/>
        <v>-23</v>
      </c>
      <c r="F14" s="37">
        <f t="shared" si="11"/>
        <v>15</v>
      </c>
      <c r="G14" s="37">
        <f t="shared" si="11"/>
        <v>7</v>
      </c>
      <c r="H14" s="37">
        <f t="shared" si="11"/>
        <v>38</v>
      </c>
      <c r="I14" s="37">
        <f t="shared" si="11"/>
        <v>-2</v>
      </c>
      <c r="J14" s="49">
        <f t="shared" si="3"/>
        <v>-9.9369103843376774</v>
      </c>
      <c r="K14" s="49">
        <v>6.4805937289158759</v>
      </c>
      <c r="L14" s="49">
        <v>16.417504113253553</v>
      </c>
      <c r="M14" s="37">
        <f t="shared" ref="M14:U14" si="12">M28+M29+M30+M31</f>
        <v>-8</v>
      </c>
      <c r="N14" s="37">
        <f t="shared" si="12"/>
        <v>63</v>
      </c>
      <c r="O14" s="37">
        <f t="shared" si="12"/>
        <v>19</v>
      </c>
      <c r="P14" s="37">
        <f t="shared" si="12"/>
        <v>27</v>
      </c>
      <c r="Q14" s="37">
        <f t="shared" si="12"/>
        <v>36</v>
      </c>
      <c r="R14" s="37">
        <f t="shared" si="12"/>
        <v>71</v>
      </c>
      <c r="S14" s="37">
        <f t="shared" si="12"/>
        <v>27</v>
      </c>
      <c r="T14" s="37">
        <f t="shared" si="12"/>
        <v>24</v>
      </c>
      <c r="U14" s="37">
        <f t="shared" si="12"/>
        <v>47</v>
      </c>
      <c r="V14" s="49">
        <v>-3.4563166554218014</v>
      </c>
    </row>
    <row r="15" spans="1:22" ht="15" customHeight="1" x14ac:dyDescent="0.15">
      <c r="A15" s="4" t="s">
        <v>23</v>
      </c>
      <c r="B15" s="37">
        <f t="shared" ref="B15:I15" si="13">B32+B33+B34+B35</f>
        <v>-29</v>
      </c>
      <c r="C15" s="37">
        <f t="shared" si="13"/>
        <v>10</v>
      </c>
      <c r="D15" s="37">
        <f t="shared" si="13"/>
        <v>-25</v>
      </c>
      <c r="E15" s="37">
        <f t="shared" si="13"/>
        <v>-20</v>
      </c>
      <c r="F15" s="37">
        <f t="shared" si="13"/>
        <v>6</v>
      </c>
      <c r="G15" s="37">
        <f t="shared" si="13"/>
        <v>-6</v>
      </c>
      <c r="H15" s="37">
        <f t="shared" si="13"/>
        <v>26</v>
      </c>
      <c r="I15" s="37">
        <f t="shared" si="13"/>
        <v>-4</v>
      </c>
      <c r="J15" s="49">
        <f t="shared" si="3"/>
        <v>-11.353209225648923</v>
      </c>
      <c r="K15" s="49">
        <v>3.4059627676946764</v>
      </c>
      <c r="L15" s="49">
        <v>14.7591719933436</v>
      </c>
      <c r="M15" s="37">
        <f t="shared" ref="M15:U15" si="14">M32+M33+M34+M35</f>
        <v>-9</v>
      </c>
      <c r="N15" s="37">
        <f t="shared" si="14"/>
        <v>50</v>
      </c>
      <c r="O15" s="37">
        <f t="shared" si="14"/>
        <v>1</v>
      </c>
      <c r="P15" s="37">
        <f t="shared" si="14"/>
        <v>11</v>
      </c>
      <c r="Q15" s="37">
        <f t="shared" si="14"/>
        <v>39</v>
      </c>
      <c r="R15" s="37">
        <f t="shared" si="14"/>
        <v>59</v>
      </c>
      <c r="S15" s="37">
        <f t="shared" si="14"/>
        <v>24</v>
      </c>
      <c r="T15" s="37">
        <f t="shared" si="14"/>
        <v>24</v>
      </c>
      <c r="U15" s="37">
        <f t="shared" si="14"/>
        <v>35</v>
      </c>
      <c r="V15" s="49">
        <v>-5.108944151542012</v>
      </c>
    </row>
    <row r="16" spans="1:22" ht="15" customHeight="1" x14ac:dyDescent="0.15">
      <c r="A16" s="2" t="s">
        <v>22</v>
      </c>
      <c r="B16" s="36">
        <f t="shared" ref="B16:I16" si="15">B36+B37+B38</f>
        <v>-19</v>
      </c>
      <c r="C16" s="36">
        <f t="shared" si="15"/>
        <v>0</v>
      </c>
      <c r="D16" s="36">
        <f t="shared" si="15"/>
        <v>0</v>
      </c>
      <c r="E16" s="36">
        <f t="shared" si="15"/>
        <v>-8</v>
      </c>
      <c r="F16" s="36">
        <f t="shared" si="15"/>
        <v>1</v>
      </c>
      <c r="G16" s="36">
        <f t="shared" si="15"/>
        <v>-1</v>
      </c>
      <c r="H16" s="36">
        <f t="shared" si="15"/>
        <v>9</v>
      </c>
      <c r="I16" s="36">
        <f t="shared" si="15"/>
        <v>-5</v>
      </c>
      <c r="J16" s="53">
        <f t="shared" si="3"/>
        <v>-18.149045932003236</v>
      </c>
      <c r="K16" s="53">
        <v>2.2686307415004037</v>
      </c>
      <c r="L16" s="53">
        <v>20.417676673503639</v>
      </c>
      <c r="M16" s="36">
        <f t="shared" ref="M16:U16" si="16">M36+M37+M38</f>
        <v>-11</v>
      </c>
      <c r="N16" s="36">
        <f t="shared" si="16"/>
        <v>4</v>
      </c>
      <c r="O16" s="36">
        <f t="shared" si="16"/>
        <v>1</v>
      </c>
      <c r="P16" s="36">
        <f t="shared" si="16"/>
        <v>0</v>
      </c>
      <c r="Q16" s="36">
        <f t="shared" si="16"/>
        <v>4</v>
      </c>
      <c r="R16" s="36">
        <f t="shared" si="16"/>
        <v>15</v>
      </c>
      <c r="S16" s="36">
        <f t="shared" si="16"/>
        <v>5</v>
      </c>
      <c r="T16" s="36">
        <f t="shared" si="16"/>
        <v>4</v>
      </c>
      <c r="U16" s="36">
        <f t="shared" si="16"/>
        <v>11</v>
      </c>
      <c r="V16" s="53">
        <v>-24.95493815650444</v>
      </c>
    </row>
    <row r="17" spans="1:22" ht="15" customHeight="1" x14ac:dyDescent="0.15">
      <c r="A17" s="6" t="s">
        <v>21</v>
      </c>
      <c r="B17" s="35">
        <f t="shared" ref="B17:I17" si="17">B12+B13+B20</f>
        <v>-90</v>
      </c>
      <c r="C17" s="35">
        <f t="shared" si="17"/>
        <v>-54</v>
      </c>
      <c r="D17" s="35">
        <f t="shared" si="17"/>
        <v>-32</v>
      </c>
      <c r="E17" s="35">
        <f t="shared" si="17"/>
        <v>-64</v>
      </c>
      <c r="F17" s="35">
        <f t="shared" si="17"/>
        <v>63</v>
      </c>
      <c r="G17" s="35">
        <f t="shared" si="17"/>
        <v>-9</v>
      </c>
      <c r="H17" s="35">
        <f t="shared" si="17"/>
        <v>127</v>
      </c>
      <c r="I17" s="35">
        <f t="shared" si="17"/>
        <v>5</v>
      </c>
      <c r="J17" s="48">
        <f t="shared" si="3"/>
        <v>-6.6527119199168432</v>
      </c>
      <c r="K17" s="48">
        <v>6.5487632961681399</v>
      </c>
      <c r="L17" s="48">
        <v>13.201475216084983</v>
      </c>
      <c r="M17" s="35">
        <f t="shared" ref="M17:U17" si="18">M12+M13+M20</f>
        <v>-26</v>
      </c>
      <c r="N17" s="35">
        <f t="shared" si="18"/>
        <v>159</v>
      </c>
      <c r="O17" s="35">
        <f t="shared" si="18"/>
        <v>21</v>
      </c>
      <c r="P17" s="35">
        <f t="shared" si="18"/>
        <v>92</v>
      </c>
      <c r="Q17" s="35">
        <f t="shared" si="18"/>
        <v>67</v>
      </c>
      <c r="R17" s="35">
        <f t="shared" si="18"/>
        <v>185</v>
      </c>
      <c r="S17" s="35">
        <f t="shared" si="18"/>
        <v>39</v>
      </c>
      <c r="T17" s="35">
        <f t="shared" si="18"/>
        <v>121</v>
      </c>
      <c r="U17" s="35">
        <f t="shared" si="18"/>
        <v>64</v>
      </c>
      <c r="V17" s="48">
        <v>-2.7026642174662179</v>
      </c>
    </row>
    <row r="18" spans="1:22" ht="15" customHeight="1" x14ac:dyDescent="0.15">
      <c r="A18" s="4" t="s">
        <v>20</v>
      </c>
      <c r="B18" s="37">
        <f t="shared" ref="B18:I18" si="19">B14+B22</f>
        <v>-32</v>
      </c>
      <c r="C18" s="37">
        <f t="shared" si="19"/>
        <v>-10</v>
      </c>
      <c r="D18" s="37">
        <f t="shared" si="19"/>
        <v>23</v>
      </c>
      <c r="E18" s="37">
        <f t="shared" si="19"/>
        <v>-48</v>
      </c>
      <c r="F18" s="37">
        <f t="shared" si="19"/>
        <v>29</v>
      </c>
      <c r="G18" s="37">
        <f t="shared" si="19"/>
        <v>5</v>
      </c>
      <c r="H18" s="37">
        <f t="shared" si="19"/>
        <v>77</v>
      </c>
      <c r="I18" s="37">
        <f t="shared" si="19"/>
        <v>1</v>
      </c>
      <c r="J18" s="49">
        <f t="shared" si="3"/>
        <v>-10.973730692622798</v>
      </c>
      <c r="K18" s="49">
        <v>6.6299622934596059</v>
      </c>
      <c r="L18" s="49">
        <v>17.603692986082404</v>
      </c>
      <c r="M18" s="37">
        <f t="shared" ref="M18:U18" si="20">M14+M22</f>
        <v>16</v>
      </c>
      <c r="N18" s="37">
        <f t="shared" si="20"/>
        <v>124</v>
      </c>
      <c r="O18" s="37">
        <f t="shared" si="20"/>
        <v>41</v>
      </c>
      <c r="P18" s="37">
        <f t="shared" si="20"/>
        <v>49</v>
      </c>
      <c r="Q18" s="37">
        <f t="shared" si="20"/>
        <v>75</v>
      </c>
      <c r="R18" s="37">
        <f t="shared" si="20"/>
        <v>108</v>
      </c>
      <c r="S18" s="37">
        <f t="shared" si="20"/>
        <v>22</v>
      </c>
      <c r="T18" s="37">
        <f t="shared" si="20"/>
        <v>32</v>
      </c>
      <c r="U18" s="37">
        <f t="shared" si="20"/>
        <v>76</v>
      </c>
      <c r="V18" s="49">
        <v>3.6579102308742684</v>
      </c>
    </row>
    <row r="19" spans="1:22" ht="15" customHeight="1" x14ac:dyDescent="0.15">
      <c r="A19" s="2" t="s">
        <v>19</v>
      </c>
      <c r="B19" s="36">
        <f t="shared" ref="B19:I19" si="21">B15+B16+B21+B23</f>
        <v>-112</v>
      </c>
      <c r="C19" s="36">
        <f t="shared" si="21"/>
        <v>-95</v>
      </c>
      <c r="D19" s="36">
        <f t="shared" si="21"/>
        <v>-36</v>
      </c>
      <c r="E19" s="36">
        <f t="shared" si="21"/>
        <v>-85</v>
      </c>
      <c r="F19" s="36">
        <f t="shared" si="21"/>
        <v>59</v>
      </c>
      <c r="G19" s="36">
        <f t="shared" si="21"/>
        <v>-4</v>
      </c>
      <c r="H19" s="36">
        <f t="shared" si="21"/>
        <v>144</v>
      </c>
      <c r="I19" s="36">
        <f t="shared" si="21"/>
        <v>7</v>
      </c>
      <c r="J19" s="53">
        <f t="shared" si="3"/>
        <v>-8.4726090993500485</v>
      </c>
      <c r="K19" s="53">
        <v>5.8809874924900312</v>
      </c>
      <c r="L19" s="53">
        <v>14.353596591840079</v>
      </c>
      <c r="M19" s="36">
        <f t="shared" ref="M19:U19" si="22">M15+M16+M21+M23</f>
        <v>-27</v>
      </c>
      <c r="N19" s="36">
        <f t="shared" si="22"/>
        <v>212</v>
      </c>
      <c r="O19" s="36">
        <f t="shared" si="22"/>
        <v>-11</v>
      </c>
      <c r="P19" s="36">
        <f t="shared" si="22"/>
        <v>95</v>
      </c>
      <c r="Q19" s="36">
        <f t="shared" si="22"/>
        <v>117</v>
      </c>
      <c r="R19" s="36">
        <f t="shared" si="22"/>
        <v>239</v>
      </c>
      <c r="S19" s="36">
        <f t="shared" si="22"/>
        <v>14</v>
      </c>
      <c r="T19" s="36">
        <f t="shared" si="22"/>
        <v>120</v>
      </c>
      <c r="U19" s="36">
        <f t="shared" si="22"/>
        <v>119</v>
      </c>
      <c r="V19" s="53">
        <v>-2.6912993609700209</v>
      </c>
    </row>
    <row r="20" spans="1:22" ht="15" customHeight="1" x14ac:dyDescent="0.15">
      <c r="A20" s="5" t="s">
        <v>18</v>
      </c>
      <c r="B20" s="40">
        <f>E20+M20</f>
        <v>-55</v>
      </c>
      <c r="C20" s="40">
        <v>-36</v>
      </c>
      <c r="D20" s="40">
        <f>G20-I20+O20-S20</f>
        <v>-8</v>
      </c>
      <c r="E20" s="40">
        <f>F20-H20</f>
        <v>-45</v>
      </c>
      <c r="F20" s="40">
        <v>55</v>
      </c>
      <c r="G20" s="40">
        <v>-5</v>
      </c>
      <c r="H20" s="40">
        <v>100</v>
      </c>
      <c r="I20" s="40">
        <v>3</v>
      </c>
      <c r="J20" s="61">
        <f t="shared" si="3"/>
        <v>-5.6103784315533849</v>
      </c>
      <c r="K20" s="61">
        <v>6.8571291941208008</v>
      </c>
      <c r="L20" s="61">
        <v>12.467507625674186</v>
      </c>
      <c r="M20" s="40">
        <f>N20-R20</f>
        <v>-10</v>
      </c>
      <c r="N20" s="40">
        <f>SUM(P20:Q20)</f>
        <v>119</v>
      </c>
      <c r="O20" s="41">
        <v>23</v>
      </c>
      <c r="P20" s="41">
        <v>71</v>
      </c>
      <c r="Q20" s="41">
        <v>48</v>
      </c>
      <c r="R20" s="41">
        <f>SUM(T20:U20)</f>
        <v>129</v>
      </c>
      <c r="S20" s="41">
        <v>23</v>
      </c>
      <c r="T20" s="41">
        <v>93</v>
      </c>
      <c r="U20" s="41">
        <v>36</v>
      </c>
      <c r="V20" s="52">
        <v>-1.2467507625674159</v>
      </c>
    </row>
    <row r="21" spans="1:22" ht="15" customHeight="1" x14ac:dyDescent="0.15">
      <c r="A21" s="3" t="s">
        <v>17</v>
      </c>
      <c r="B21" s="42">
        <f t="shared" ref="B21:B38" si="23">E21+M21</f>
        <v>-54</v>
      </c>
      <c r="C21" s="42">
        <v>-102</v>
      </c>
      <c r="D21" s="42">
        <f t="shared" ref="D21:D38" si="24">G21-I21+O21-S21</f>
        <v>-21</v>
      </c>
      <c r="E21" s="42">
        <f t="shared" ref="E21:E38" si="25">F21-H21</f>
        <v>-42</v>
      </c>
      <c r="F21" s="42">
        <v>44</v>
      </c>
      <c r="G21" s="42">
        <v>-1</v>
      </c>
      <c r="H21" s="42">
        <v>86</v>
      </c>
      <c r="I21" s="42">
        <v>12</v>
      </c>
      <c r="J21" s="62">
        <f t="shared" si="3"/>
        <v>-6.5538027446453748</v>
      </c>
      <c r="K21" s="62">
        <v>6.8658885896284891</v>
      </c>
      <c r="L21" s="62">
        <v>13.419691334273864</v>
      </c>
      <c r="M21" s="42">
        <f t="shared" ref="M21:M38" si="26">N21-R21</f>
        <v>-12</v>
      </c>
      <c r="N21" s="42">
        <f>SUM(P21:Q21)</f>
        <v>122</v>
      </c>
      <c r="O21" s="42">
        <v>-14</v>
      </c>
      <c r="P21" s="42">
        <v>64</v>
      </c>
      <c r="Q21" s="42">
        <v>58</v>
      </c>
      <c r="R21" s="42">
        <f t="shared" ref="R21:R38" si="27">SUM(T21:U21)</f>
        <v>134</v>
      </c>
      <c r="S21" s="42">
        <v>-6</v>
      </c>
      <c r="T21" s="42">
        <v>80</v>
      </c>
      <c r="U21" s="42">
        <v>54</v>
      </c>
      <c r="V21" s="49">
        <v>-1.8725150698986823</v>
      </c>
    </row>
    <row r="22" spans="1:22" ht="15" customHeight="1" x14ac:dyDescent="0.15">
      <c r="A22" s="3" t="s">
        <v>16</v>
      </c>
      <c r="B22" s="42">
        <f t="shared" si="23"/>
        <v>-1</v>
      </c>
      <c r="C22" s="42">
        <v>13</v>
      </c>
      <c r="D22" s="42">
        <f t="shared" si="24"/>
        <v>22</v>
      </c>
      <c r="E22" s="42">
        <f t="shared" si="25"/>
        <v>-25</v>
      </c>
      <c r="F22" s="42">
        <v>14</v>
      </c>
      <c r="G22" s="42">
        <v>-2</v>
      </c>
      <c r="H22" s="42">
        <v>39</v>
      </c>
      <c r="I22" s="42">
        <v>3</v>
      </c>
      <c r="J22" s="62">
        <f t="shared" si="3"/>
        <v>-12.138989769991083</v>
      </c>
      <c r="K22" s="62">
        <v>6.7978342711950095</v>
      </c>
      <c r="L22" s="62">
        <v>18.936824041186092</v>
      </c>
      <c r="M22" s="42">
        <f t="shared" si="26"/>
        <v>24</v>
      </c>
      <c r="N22" s="42">
        <f t="shared" ref="N22:N38" si="28">SUM(P22:Q22)</f>
        <v>61</v>
      </c>
      <c r="O22" s="42">
        <v>22</v>
      </c>
      <c r="P22" s="42">
        <v>22</v>
      </c>
      <c r="Q22" s="42">
        <v>39</v>
      </c>
      <c r="R22" s="42">
        <f t="shared" si="27"/>
        <v>37</v>
      </c>
      <c r="S22" s="42">
        <v>-5</v>
      </c>
      <c r="T22" s="42">
        <v>8</v>
      </c>
      <c r="U22" s="42">
        <v>29</v>
      </c>
      <c r="V22" s="49">
        <v>11.653430179191439</v>
      </c>
    </row>
    <row r="23" spans="1:22" ht="15" customHeight="1" x14ac:dyDescent="0.15">
      <c r="A23" s="1" t="s">
        <v>15</v>
      </c>
      <c r="B23" s="43">
        <f t="shared" si="23"/>
        <v>-10</v>
      </c>
      <c r="C23" s="43">
        <v>-3</v>
      </c>
      <c r="D23" s="43">
        <f t="shared" si="24"/>
        <v>10</v>
      </c>
      <c r="E23" s="43">
        <f t="shared" si="25"/>
        <v>-15</v>
      </c>
      <c r="F23" s="43">
        <v>8</v>
      </c>
      <c r="G23" s="43">
        <v>4</v>
      </c>
      <c r="H23" s="43">
        <v>23</v>
      </c>
      <c r="I23" s="43">
        <v>4</v>
      </c>
      <c r="J23" s="63">
        <f t="shared" si="3"/>
        <v>-10.552792876142018</v>
      </c>
      <c r="K23" s="63">
        <v>5.628156200609074</v>
      </c>
      <c r="L23" s="63">
        <v>16.180949076751091</v>
      </c>
      <c r="M23" s="43">
        <f t="shared" si="26"/>
        <v>5</v>
      </c>
      <c r="N23" s="43">
        <f t="shared" si="28"/>
        <v>36</v>
      </c>
      <c r="O23" s="43">
        <v>1</v>
      </c>
      <c r="P23" s="43">
        <v>20</v>
      </c>
      <c r="Q23" s="43">
        <v>16</v>
      </c>
      <c r="R23" s="43">
        <f t="shared" si="27"/>
        <v>31</v>
      </c>
      <c r="S23" s="47">
        <v>-9</v>
      </c>
      <c r="T23" s="47">
        <v>12</v>
      </c>
      <c r="U23" s="47">
        <v>19</v>
      </c>
      <c r="V23" s="54">
        <v>3.5175976253806738</v>
      </c>
    </row>
    <row r="24" spans="1:22" ht="15" customHeight="1" x14ac:dyDescent="0.15">
      <c r="A24" s="7" t="s">
        <v>14</v>
      </c>
      <c r="B24" s="45">
        <f t="shared" si="23"/>
        <v>-11</v>
      </c>
      <c r="C24" s="45">
        <v>-4</v>
      </c>
      <c r="D24" s="45">
        <f t="shared" si="24"/>
        <v>-17</v>
      </c>
      <c r="E24" s="40">
        <f t="shared" si="25"/>
        <v>-8</v>
      </c>
      <c r="F24" s="45">
        <v>2</v>
      </c>
      <c r="G24" s="45">
        <v>-2</v>
      </c>
      <c r="H24" s="45">
        <v>10</v>
      </c>
      <c r="I24" s="46">
        <v>2</v>
      </c>
      <c r="J24" s="73">
        <f t="shared" si="3"/>
        <v>-16.764266850384658</v>
      </c>
      <c r="K24" s="73">
        <v>4.1910667125961645</v>
      </c>
      <c r="L24" s="73">
        <v>20.955333562980822</v>
      </c>
      <c r="M24" s="40">
        <f t="shared" si="26"/>
        <v>-3</v>
      </c>
      <c r="N24" s="45">
        <f t="shared" si="28"/>
        <v>21</v>
      </c>
      <c r="O24" s="45">
        <v>-4</v>
      </c>
      <c r="P24" s="45">
        <v>12</v>
      </c>
      <c r="Q24" s="45">
        <v>9</v>
      </c>
      <c r="R24" s="45">
        <f t="shared" si="27"/>
        <v>24</v>
      </c>
      <c r="S24" s="45">
        <v>9</v>
      </c>
      <c r="T24" s="45">
        <v>17</v>
      </c>
      <c r="U24" s="45">
        <v>7</v>
      </c>
      <c r="V24" s="51">
        <v>-6.2866000688942449</v>
      </c>
    </row>
    <row r="25" spans="1:22" ht="15" customHeight="1" x14ac:dyDescent="0.15">
      <c r="A25" s="5" t="s">
        <v>13</v>
      </c>
      <c r="B25" s="40">
        <f t="shared" si="23"/>
        <v>-5</v>
      </c>
      <c r="C25" s="40">
        <v>-3</v>
      </c>
      <c r="D25" s="40">
        <f t="shared" si="24"/>
        <v>-2</v>
      </c>
      <c r="E25" s="40">
        <f t="shared" si="25"/>
        <v>-2</v>
      </c>
      <c r="F25" s="40">
        <v>1</v>
      </c>
      <c r="G25" s="40">
        <v>0</v>
      </c>
      <c r="H25" s="40">
        <v>3</v>
      </c>
      <c r="I25" s="40">
        <v>0</v>
      </c>
      <c r="J25" s="61">
        <f t="shared" si="3"/>
        <v>-15.142086704003322</v>
      </c>
      <c r="K25" s="61">
        <v>7.5710433520016593</v>
      </c>
      <c r="L25" s="61">
        <v>22.713130056004982</v>
      </c>
      <c r="M25" s="40">
        <f t="shared" si="26"/>
        <v>-3</v>
      </c>
      <c r="N25" s="40">
        <f t="shared" si="28"/>
        <v>1</v>
      </c>
      <c r="O25" s="40">
        <v>-1</v>
      </c>
      <c r="P25" s="40">
        <v>1</v>
      </c>
      <c r="Q25" s="40">
        <v>0</v>
      </c>
      <c r="R25" s="40">
        <f t="shared" si="27"/>
        <v>4</v>
      </c>
      <c r="S25" s="41">
        <v>1</v>
      </c>
      <c r="T25" s="41">
        <v>3</v>
      </c>
      <c r="U25" s="41">
        <v>1</v>
      </c>
      <c r="V25" s="52">
        <v>-22.713130056004978</v>
      </c>
    </row>
    <row r="26" spans="1:22" ht="15" customHeight="1" x14ac:dyDescent="0.15">
      <c r="A26" s="3" t="s">
        <v>12</v>
      </c>
      <c r="B26" s="42">
        <f t="shared" si="23"/>
        <v>-5</v>
      </c>
      <c r="C26" s="42">
        <v>10</v>
      </c>
      <c r="D26" s="42">
        <f t="shared" si="24"/>
        <v>1</v>
      </c>
      <c r="E26" s="42">
        <f t="shared" si="25"/>
        <v>-4</v>
      </c>
      <c r="F26" s="42">
        <v>1</v>
      </c>
      <c r="G26" s="42">
        <v>-3</v>
      </c>
      <c r="H26" s="42">
        <v>5</v>
      </c>
      <c r="I26" s="42">
        <v>1</v>
      </c>
      <c r="J26" s="62">
        <f t="shared" si="3"/>
        <v>-13.628302062914216</v>
      </c>
      <c r="K26" s="62">
        <v>3.4070755157285539</v>
      </c>
      <c r="L26" s="62">
        <v>17.03537757864277</v>
      </c>
      <c r="M26" s="42">
        <f t="shared" si="26"/>
        <v>-1</v>
      </c>
      <c r="N26" s="42">
        <f t="shared" si="28"/>
        <v>4</v>
      </c>
      <c r="O26" s="42">
        <v>0</v>
      </c>
      <c r="P26" s="42">
        <v>2</v>
      </c>
      <c r="Q26" s="42">
        <v>2</v>
      </c>
      <c r="R26" s="42">
        <f t="shared" si="27"/>
        <v>5</v>
      </c>
      <c r="S26" s="42">
        <v>-5</v>
      </c>
      <c r="T26" s="42">
        <v>1</v>
      </c>
      <c r="U26" s="42">
        <v>4</v>
      </c>
      <c r="V26" s="49">
        <v>-3.4070755157285539</v>
      </c>
    </row>
    <row r="27" spans="1:22" ht="15" customHeight="1" x14ac:dyDescent="0.15">
      <c r="A27" s="1" t="s">
        <v>11</v>
      </c>
      <c r="B27" s="43">
        <f t="shared" si="23"/>
        <v>-14</v>
      </c>
      <c r="C27" s="43">
        <v>-21</v>
      </c>
      <c r="D27" s="43">
        <f t="shared" si="24"/>
        <v>-6</v>
      </c>
      <c r="E27" s="43">
        <f t="shared" si="25"/>
        <v>-5</v>
      </c>
      <c r="F27" s="43">
        <v>4</v>
      </c>
      <c r="G27" s="43">
        <v>1</v>
      </c>
      <c r="H27" s="43">
        <v>9</v>
      </c>
      <c r="I27" s="43">
        <v>-1</v>
      </c>
      <c r="J27" s="63">
        <f t="shared" si="3"/>
        <v>-7.1788214931948717</v>
      </c>
      <c r="K27" s="63">
        <v>5.7430571945558961</v>
      </c>
      <c r="L27" s="63">
        <v>12.921878687750768</v>
      </c>
      <c r="M27" s="43">
        <f t="shared" si="26"/>
        <v>-9</v>
      </c>
      <c r="N27" s="43">
        <f t="shared" si="28"/>
        <v>14</v>
      </c>
      <c r="O27" s="47">
        <v>3</v>
      </c>
      <c r="P27" s="47">
        <v>6</v>
      </c>
      <c r="Q27" s="47">
        <v>8</v>
      </c>
      <c r="R27" s="47">
        <f t="shared" si="27"/>
        <v>23</v>
      </c>
      <c r="S27" s="47">
        <v>11</v>
      </c>
      <c r="T27" s="47">
        <v>7</v>
      </c>
      <c r="U27" s="47">
        <v>16</v>
      </c>
      <c r="V27" s="54">
        <v>-12.921878687750773</v>
      </c>
    </row>
    <row r="28" spans="1:22" ht="15" customHeight="1" x14ac:dyDescent="0.15">
      <c r="A28" s="5" t="s">
        <v>10</v>
      </c>
      <c r="B28" s="40">
        <f t="shared" si="23"/>
        <v>-7</v>
      </c>
      <c r="C28" s="40">
        <v>3</v>
      </c>
      <c r="D28" s="40">
        <f t="shared" si="24"/>
        <v>-6</v>
      </c>
      <c r="E28" s="40">
        <f t="shared" si="25"/>
        <v>-3</v>
      </c>
      <c r="F28" s="40">
        <v>0</v>
      </c>
      <c r="G28" s="40">
        <v>-1</v>
      </c>
      <c r="H28" s="40">
        <v>3</v>
      </c>
      <c r="I28" s="40">
        <v>0</v>
      </c>
      <c r="J28" s="61">
        <f t="shared" si="3"/>
        <v>-11.182598039215687</v>
      </c>
      <c r="K28" s="61">
        <v>0</v>
      </c>
      <c r="L28" s="61">
        <v>11.182598039215687</v>
      </c>
      <c r="M28" s="40">
        <f t="shared" si="26"/>
        <v>-4</v>
      </c>
      <c r="N28" s="40">
        <f t="shared" si="28"/>
        <v>2</v>
      </c>
      <c r="O28" s="40">
        <v>-3</v>
      </c>
      <c r="P28" s="40">
        <v>0</v>
      </c>
      <c r="Q28" s="40">
        <v>2</v>
      </c>
      <c r="R28" s="40">
        <f t="shared" si="27"/>
        <v>6</v>
      </c>
      <c r="S28" s="40">
        <v>2</v>
      </c>
      <c r="T28" s="40">
        <v>2</v>
      </c>
      <c r="U28" s="40">
        <v>4</v>
      </c>
      <c r="V28" s="48">
        <v>-14.91013071895425</v>
      </c>
    </row>
    <row r="29" spans="1:22" ht="15" customHeight="1" x14ac:dyDescent="0.15">
      <c r="A29" s="3" t="s">
        <v>9</v>
      </c>
      <c r="B29" s="42">
        <f t="shared" si="23"/>
        <v>-1</v>
      </c>
      <c r="C29" s="42">
        <v>-4</v>
      </c>
      <c r="D29" s="42">
        <f t="shared" si="24"/>
        <v>7</v>
      </c>
      <c r="E29" s="42">
        <f t="shared" si="25"/>
        <v>-10</v>
      </c>
      <c r="F29" s="42">
        <v>6</v>
      </c>
      <c r="G29" s="42">
        <v>1</v>
      </c>
      <c r="H29" s="42">
        <v>16</v>
      </c>
      <c r="I29" s="42">
        <v>5</v>
      </c>
      <c r="J29" s="62">
        <f t="shared" si="3"/>
        <v>-14.310358347055594</v>
      </c>
      <c r="K29" s="62">
        <v>8.5862150082333564</v>
      </c>
      <c r="L29" s="62">
        <v>22.89657335528895</v>
      </c>
      <c r="M29" s="42">
        <f t="shared" si="26"/>
        <v>9</v>
      </c>
      <c r="N29" s="42">
        <f t="shared" si="28"/>
        <v>23</v>
      </c>
      <c r="O29" s="42">
        <v>8</v>
      </c>
      <c r="P29" s="42">
        <v>7</v>
      </c>
      <c r="Q29" s="42">
        <v>16</v>
      </c>
      <c r="R29" s="42">
        <f t="shared" si="27"/>
        <v>14</v>
      </c>
      <c r="S29" s="42">
        <v>-3</v>
      </c>
      <c r="T29" s="42">
        <v>3</v>
      </c>
      <c r="U29" s="42">
        <v>11</v>
      </c>
      <c r="V29" s="49">
        <v>12.879322512350036</v>
      </c>
    </row>
    <row r="30" spans="1:22" ht="15" customHeight="1" x14ac:dyDescent="0.15">
      <c r="A30" s="3" t="s">
        <v>8</v>
      </c>
      <c r="B30" s="42">
        <f t="shared" si="23"/>
        <v>-18</v>
      </c>
      <c r="C30" s="42">
        <v>-15</v>
      </c>
      <c r="D30" s="42">
        <f t="shared" si="24"/>
        <v>-3</v>
      </c>
      <c r="E30" s="42">
        <f t="shared" si="25"/>
        <v>-7</v>
      </c>
      <c r="F30" s="42">
        <v>3</v>
      </c>
      <c r="G30" s="42">
        <v>3</v>
      </c>
      <c r="H30" s="42">
        <v>10</v>
      </c>
      <c r="I30" s="42">
        <v>-5</v>
      </c>
      <c r="J30" s="62">
        <f t="shared" si="3"/>
        <v>-9.5951629863301768</v>
      </c>
      <c r="K30" s="62">
        <v>4.1122127084272195</v>
      </c>
      <c r="L30" s="62">
        <v>13.707375694757397</v>
      </c>
      <c r="M30" s="42">
        <f t="shared" si="26"/>
        <v>-11</v>
      </c>
      <c r="N30" s="42">
        <f t="shared" si="28"/>
        <v>26</v>
      </c>
      <c r="O30" s="42">
        <v>17</v>
      </c>
      <c r="P30" s="42">
        <v>17</v>
      </c>
      <c r="Q30" s="42">
        <v>9</v>
      </c>
      <c r="R30" s="42">
        <f t="shared" si="27"/>
        <v>37</v>
      </c>
      <c r="S30" s="42">
        <v>28</v>
      </c>
      <c r="T30" s="42">
        <v>8</v>
      </c>
      <c r="U30" s="42">
        <v>29</v>
      </c>
      <c r="V30" s="49">
        <v>-15.078113264233139</v>
      </c>
    </row>
    <row r="31" spans="1:22" ht="15" customHeight="1" x14ac:dyDescent="0.15">
      <c r="A31" s="1" t="s">
        <v>7</v>
      </c>
      <c r="B31" s="43">
        <f t="shared" si="23"/>
        <v>-5</v>
      </c>
      <c r="C31" s="43">
        <v>-7</v>
      </c>
      <c r="D31" s="43">
        <f t="shared" si="24"/>
        <v>3</v>
      </c>
      <c r="E31" s="43">
        <f t="shared" si="25"/>
        <v>-3</v>
      </c>
      <c r="F31" s="43">
        <v>6</v>
      </c>
      <c r="G31" s="43">
        <v>4</v>
      </c>
      <c r="H31" s="43">
        <v>9</v>
      </c>
      <c r="I31" s="43">
        <v>-2</v>
      </c>
      <c r="J31" s="63">
        <f t="shared" si="3"/>
        <v>-4.8543689320388363</v>
      </c>
      <c r="K31" s="63">
        <v>9.7087378640776691</v>
      </c>
      <c r="L31" s="63">
        <v>14.563106796116505</v>
      </c>
      <c r="M31" s="43">
        <f t="shared" si="26"/>
        <v>-2</v>
      </c>
      <c r="N31" s="43">
        <f t="shared" si="28"/>
        <v>12</v>
      </c>
      <c r="O31" s="43">
        <v>-3</v>
      </c>
      <c r="P31" s="43">
        <v>3</v>
      </c>
      <c r="Q31" s="43">
        <v>9</v>
      </c>
      <c r="R31" s="43">
        <f t="shared" si="27"/>
        <v>14</v>
      </c>
      <c r="S31" s="43">
        <v>0</v>
      </c>
      <c r="T31" s="43">
        <v>11</v>
      </c>
      <c r="U31" s="43">
        <v>3</v>
      </c>
      <c r="V31" s="53">
        <v>-3.2362459546925599</v>
      </c>
    </row>
    <row r="32" spans="1:22" ht="15" customHeight="1" x14ac:dyDescent="0.15">
      <c r="A32" s="5" t="s">
        <v>6</v>
      </c>
      <c r="B32" s="40">
        <f t="shared" si="23"/>
        <v>-8</v>
      </c>
      <c r="C32" s="40">
        <v>-1</v>
      </c>
      <c r="D32" s="40">
        <f t="shared" si="24"/>
        <v>-10</v>
      </c>
      <c r="E32" s="40">
        <f t="shared" si="25"/>
        <v>-2</v>
      </c>
      <c r="F32" s="40">
        <v>0</v>
      </c>
      <c r="G32" s="40">
        <v>-2</v>
      </c>
      <c r="H32" s="40">
        <v>2</v>
      </c>
      <c r="I32" s="40">
        <v>1</v>
      </c>
      <c r="J32" s="61">
        <f t="shared" si="3"/>
        <v>-12.733298447584161</v>
      </c>
      <c r="K32" s="61">
        <v>0</v>
      </c>
      <c r="L32" s="61">
        <v>12.733298447584161</v>
      </c>
      <c r="M32" s="40">
        <f t="shared" si="26"/>
        <v>-6</v>
      </c>
      <c r="N32" s="40">
        <f t="shared" si="28"/>
        <v>10</v>
      </c>
      <c r="O32" s="41">
        <v>6</v>
      </c>
      <c r="P32" s="41">
        <v>1</v>
      </c>
      <c r="Q32" s="41">
        <v>9</v>
      </c>
      <c r="R32" s="41">
        <f t="shared" si="27"/>
        <v>16</v>
      </c>
      <c r="S32" s="41">
        <v>13</v>
      </c>
      <c r="T32" s="41">
        <v>15</v>
      </c>
      <c r="U32" s="41">
        <v>1</v>
      </c>
      <c r="V32" s="52">
        <v>-38.199895342752491</v>
      </c>
    </row>
    <row r="33" spans="1:22" ht="15" customHeight="1" x14ac:dyDescent="0.15">
      <c r="A33" s="3" t="s">
        <v>5</v>
      </c>
      <c r="B33" s="42">
        <f t="shared" si="23"/>
        <v>-2</v>
      </c>
      <c r="C33" s="42">
        <v>18</v>
      </c>
      <c r="D33" s="42">
        <f t="shared" si="24"/>
        <v>11</v>
      </c>
      <c r="E33" s="42">
        <f>F33-H33</f>
        <v>-6</v>
      </c>
      <c r="F33" s="42">
        <v>2</v>
      </c>
      <c r="G33" s="42">
        <v>-3</v>
      </c>
      <c r="H33" s="42">
        <v>8</v>
      </c>
      <c r="I33" s="42">
        <v>-7</v>
      </c>
      <c r="J33" s="62">
        <f t="shared" si="3"/>
        <v>-8.8292210933720359</v>
      </c>
      <c r="K33" s="62">
        <v>2.9430736977906786</v>
      </c>
      <c r="L33" s="62">
        <v>11.772294791162714</v>
      </c>
      <c r="M33" s="42">
        <f>N33-R33</f>
        <v>4</v>
      </c>
      <c r="N33" s="42">
        <f t="shared" si="28"/>
        <v>21</v>
      </c>
      <c r="O33" s="42">
        <v>8</v>
      </c>
      <c r="P33" s="42">
        <v>6</v>
      </c>
      <c r="Q33" s="42">
        <v>15</v>
      </c>
      <c r="R33" s="42">
        <f t="shared" si="27"/>
        <v>17</v>
      </c>
      <c r="S33" s="42">
        <v>1</v>
      </c>
      <c r="T33" s="42">
        <v>5</v>
      </c>
      <c r="U33" s="42">
        <v>12</v>
      </c>
      <c r="V33" s="49">
        <v>5.8861473955813572</v>
      </c>
    </row>
    <row r="34" spans="1:22" ht="15" customHeight="1" x14ac:dyDescent="0.15">
      <c r="A34" s="3" t="s">
        <v>4</v>
      </c>
      <c r="B34" s="42">
        <f t="shared" si="23"/>
        <v>-9</v>
      </c>
      <c r="C34" s="42">
        <v>-1</v>
      </c>
      <c r="D34" s="42">
        <f t="shared" si="24"/>
        <v>-9</v>
      </c>
      <c r="E34" s="42">
        <f t="shared" si="25"/>
        <v>-8</v>
      </c>
      <c r="F34" s="42">
        <v>1</v>
      </c>
      <c r="G34" s="42">
        <v>-1</v>
      </c>
      <c r="H34" s="42">
        <v>9</v>
      </c>
      <c r="I34" s="42">
        <v>2</v>
      </c>
      <c r="J34" s="62">
        <f t="shared" si="3"/>
        <v>-17.449504003824551</v>
      </c>
      <c r="K34" s="62">
        <v>2.1811880004780688</v>
      </c>
      <c r="L34" s="62">
        <v>19.63069200430262</v>
      </c>
      <c r="M34" s="42">
        <f t="shared" si="26"/>
        <v>-1</v>
      </c>
      <c r="N34" s="42">
        <f t="shared" si="28"/>
        <v>11</v>
      </c>
      <c r="O34" s="42">
        <v>-4</v>
      </c>
      <c r="P34" s="42">
        <v>4</v>
      </c>
      <c r="Q34" s="42">
        <v>7</v>
      </c>
      <c r="R34" s="42">
        <f t="shared" si="27"/>
        <v>12</v>
      </c>
      <c r="S34" s="42">
        <v>2</v>
      </c>
      <c r="T34" s="42">
        <v>2</v>
      </c>
      <c r="U34" s="42">
        <v>10</v>
      </c>
      <c r="V34" s="49">
        <v>-2.1811880004780733</v>
      </c>
    </row>
    <row r="35" spans="1:22" ht="15" customHeight="1" x14ac:dyDescent="0.15">
      <c r="A35" s="1" t="s">
        <v>3</v>
      </c>
      <c r="B35" s="43">
        <f t="shared" si="23"/>
        <v>-10</v>
      </c>
      <c r="C35" s="43">
        <v>-6</v>
      </c>
      <c r="D35" s="43">
        <f t="shared" si="24"/>
        <v>-17</v>
      </c>
      <c r="E35" s="43">
        <f t="shared" si="25"/>
        <v>-4</v>
      </c>
      <c r="F35" s="43">
        <v>3</v>
      </c>
      <c r="G35" s="43">
        <v>0</v>
      </c>
      <c r="H35" s="43">
        <v>7</v>
      </c>
      <c r="I35" s="43">
        <v>0</v>
      </c>
      <c r="J35" s="63">
        <f t="shared" si="3"/>
        <v>-8.574113225276017</v>
      </c>
      <c r="K35" s="63">
        <v>6.4305849189570115</v>
      </c>
      <c r="L35" s="63">
        <v>15.004698144233029</v>
      </c>
      <c r="M35" s="43">
        <f t="shared" si="26"/>
        <v>-6</v>
      </c>
      <c r="N35" s="43">
        <f t="shared" si="28"/>
        <v>8</v>
      </c>
      <c r="O35" s="47">
        <v>-9</v>
      </c>
      <c r="P35" s="47">
        <v>0</v>
      </c>
      <c r="Q35" s="47">
        <v>8</v>
      </c>
      <c r="R35" s="47">
        <f t="shared" si="27"/>
        <v>14</v>
      </c>
      <c r="S35" s="47">
        <v>8</v>
      </c>
      <c r="T35" s="47">
        <v>2</v>
      </c>
      <c r="U35" s="47">
        <v>12</v>
      </c>
      <c r="V35" s="54">
        <v>-12.861169837914026</v>
      </c>
    </row>
    <row r="36" spans="1:22" ht="15" customHeight="1" x14ac:dyDescent="0.15">
      <c r="A36" s="5" t="s">
        <v>2</v>
      </c>
      <c r="B36" s="40">
        <f t="shared" si="23"/>
        <v>-10</v>
      </c>
      <c r="C36" s="40">
        <v>0</v>
      </c>
      <c r="D36" s="40">
        <f t="shared" si="24"/>
        <v>0</v>
      </c>
      <c r="E36" s="40">
        <f t="shared" si="25"/>
        <v>-5</v>
      </c>
      <c r="F36" s="40">
        <v>0</v>
      </c>
      <c r="G36" s="40">
        <v>-1</v>
      </c>
      <c r="H36" s="40">
        <v>5</v>
      </c>
      <c r="I36" s="40">
        <v>-2</v>
      </c>
      <c r="J36" s="61">
        <f t="shared" si="3"/>
        <v>-26.834289075136006</v>
      </c>
      <c r="K36" s="61">
        <v>0</v>
      </c>
      <c r="L36" s="61">
        <v>26.834289075136006</v>
      </c>
      <c r="M36" s="40">
        <f t="shared" si="26"/>
        <v>-5</v>
      </c>
      <c r="N36" s="40">
        <f t="shared" si="28"/>
        <v>1</v>
      </c>
      <c r="O36" s="40">
        <v>0</v>
      </c>
      <c r="P36" s="40">
        <v>0</v>
      </c>
      <c r="Q36" s="40">
        <v>1</v>
      </c>
      <c r="R36" s="40">
        <f t="shared" si="27"/>
        <v>6</v>
      </c>
      <c r="S36" s="40">
        <v>1</v>
      </c>
      <c r="T36" s="40">
        <v>1</v>
      </c>
      <c r="U36" s="40">
        <v>5</v>
      </c>
      <c r="V36" s="48">
        <v>-26.834289075136013</v>
      </c>
    </row>
    <row r="37" spans="1:22" ht="15" customHeight="1" x14ac:dyDescent="0.15">
      <c r="A37" s="3" t="s">
        <v>1</v>
      </c>
      <c r="B37" s="42">
        <f t="shared" si="23"/>
        <v>-1</v>
      </c>
      <c r="C37" s="42">
        <v>6</v>
      </c>
      <c r="D37" s="42">
        <f t="shared" si="24"/>
        <v>4</v>
      </c>
      <c r="E37" s="42">
        <f t="shared" si="25"/>
        <v>0</v>
      </c>
      <c r="F37" s="42">
        <v>1</v>
      </c>
      <c r="G37" s="42">
        <v>1</v>
      </c>
      <c r="H37" s="42">
        <v>1</v>
      </c>
      <c r="I37" s="42">
        <v>-2</v>
      </c>
      <c r="J37" s="62">
        <f t="shared" si="3"/>
        <v>0</v>
      </c>
      <c r="K37" s="62">
        <v>7.5663349917081257</v>
      </c>
      <c r="L37" s="62">
        <v>7.5663349917081257</v>
      </c>
      <c r="M37" s="42">
        <f t="shared" si="26"/>
        <v>-1</v>
      </c>
      <c r="N37" s="42">
        <f t="shared" si="28"/>
        <v>3</v>
      </c>
      <c r="O37" s="42">
        <v>2</v>
      </c>
      <c r="P37" s="42">
        <v>0</v>
      </c>
      <c r="Q37" s="42">
        <v>3</v>
      </c>
      <c r="R37" s="42">
        <f t="shared" si="27"/>
        <v>4</v>
      </c>
      <c r="S37" s="42">
        <v>1</v>
      </c>
      <c r="T37" s="42">
        <v>1</v>
      </c>
      <c r="U37" s="42">
        <v>3</v>
      </c>
      <c r="V37" s="49">
        <v>-7.5663349917081248</v>
      </c>
    </row>
    <row r="38" spans="1:22" ht="15" customHeight="1" x14ac:dyDescent="0.15">
      <c r="A38" s="1" t="s">
        <v>0</v>
      </c>
      <c r="B38" s="43">
        <f t="shared" si="23"/>
        <v>-8</v>
      </c>
      <c r="C38" s="43">
        <v>-6</v>
      </c>
      <c r="D38" s="43">
        <f t="shared" si="24"/>
        <v>-4</v>
      </c>
      <c r="E38" s="43">
        <f t="shared" si="25"/>
        <v>-3</v>
      </c>
      <c r="F38" s="43">
        <v>0</v>
      </c>
      <c r="G38" s="43">
        <v>-1</v>
      </c>
      <c r="H38" s="43">
        <v>3</v>
      </c>
      <c r="I38" s="43">
        <v>-1</v>
      </c>
      <c r="J38" s="63">
        <f t="shared" si="3"/>
        <v>-24.529569892473116</v>
      </c>
      <c r="K38" s="63">
        <v>0</v>
      </c>
      <c r="L38" s="63">
        <v>24.529569892473116</v>
      </c>
      <c r="M38" s="43">
        <f t="shared" si="26"/>
        <v>-5</v>
      </c>
      <c r="N38" s="43">
        <f t="shared" si="28"/>
        <v>0</v>
      </c>
      <c r="O38" s="43">
        <v>-1</v>
      </c>
      <c r="P38" s="43">
        <v>0</v>
      </c>
      <c r="Q38" s="43">
        <v>0</v>
      </c>
      <c r="R38" s="43">
        <f t="shared" si="27"/>
        <v>5</v>
      </c>
      <c r="S38" s="43">
        <v>3</v>
      </c>
      <c r="T38" s="43">
        <v>2</v>
      </c>
      <c r="U38" s="43">
        <v>3</v>
      </c>
      <c r="V38" s="53">
        <v>-40.882616487455188</v>
      </c>
    </row>
    <row r="39" spans="1:22" x14ac:dyDescent="0.15">
      <c r="A39" s="60" t="s">
        <v>60</v>
      </c>
    </row>
    <row r="40" spans="1:22" x14ac:dyDescent="0.15">
      <c r="A40" s="60" t="s">
        <v>61</v>
      </c>
    </row>
    <row r="41" spans="1:22" x14ac:dyDescent="0.15">
      <c r="A41" s="60" t="s">
        <v>62</v>
      </c>
    </row>
  </sheetData>
  <mergeCells count="17">
    <mergeCell ref="S7:S8"/>
    <mergeCell ref="A5:A8"/>
    <mergeCell ref="B5:D5"/>
    <mergeCell ref="E5:L5"/>
    <mergeCell ref="M5:V5"/>
    <mergeCell ref="C6:C8"/>
    <mergeCell ref="D6:D8"/>
    <mergeCell ref="J6:L6"/>
    <mergeCell ref="G6:G8"/>
    <mergeCell ref="I6:I8"/>
    <mergeCell ref="O7:O8"/>
    <mergeCell ref="N6:Q6"/>
    <mergeCell ref="R6:U6"/>
    <mergeCell ref="J7:J8"/>
    <mergeCell ref="P7:P8"/>
    <mergeCell ref="T7:T8"/>
    <mergeCell ref="V7:V8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colBreaks count="1" manualBreakCount="1">
    <brk id="1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市町村別計</vt:lpstr>
      <vt:lpstr>市町村別 (男)</vt:lpstr>
      <vt:lpstr>市町村別 (女)</vt:lpstr>
      <vt:lpstr>'市町村別 (女)'!Print_Area</vt:lpstr>
      <vt:lpstr>'市町村別 (男)'!Print_Area</vt:lpstr>
      <vt:lpstr>市町村別計!Print_Area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2017-11-02T09:41:08Z</cp:lastPrinted>
  <dcterms:created xsi:type="dcterms:W3CDTF">2017-09-15T07:21:02Z</dcterms:created>
  <dcterms:modified xsi:type="dcterms:W3CDTF">2018-12-18T08:17:41Z</dcterms:modified>
</cp:coreProperties>
</file>