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600" yWindow="120" windowWidth="19395" windowHeight="7830"/>
  </bookViews>
  <sheets>
    <sheet name="男女計" sheetId="1" r:id="rId1"/>
    <sheet name="男計" sheetId="4" r:id="rId2"/>
    <sheet name="女計" sheetId="5" r:id="rId3"/>
  </sheets>
  <definedNames>
    <definedName name="_xlnm.Print_Area" localSheetId="2">女計!$A$1:$X$39</definedName>
    <definedName name="_xlnm.Print_Area" localSheetId="1">男計!$A$1:$X$39</definedName>
    <definedName name="_xlnm.Print_Area" localSheetId="0">男女計!$A$1:$X$39</definedName>
  </definedNames>
  <calcPr calcId="152511" forceFullCalc="1"/>
</workbook>
</file>

<file path=xl/calcChain.xml><?xml version="1.0" encoding="utf-8"?>
<calcChain xmlns="http://schemas.openxmlformats.org/spreadsheetml/2006/main">
  <c r="E30" i="4" l="1"/>
  <c r="E20" i="4"/>
  <c r="E25" i="4"/>
  <c r="E29" i="1"/>
  <c r="T25" i="1"/>
  <c r="P22" i="1"/>
  <c r="E20" i="1"/>
  <c r="E25" i="1" l="1"/>
  <c r="T38" i="5" l="1"/>
  <c r="P38" i="5"/>
  <c r="O38" i="5"/>
  <c r="M38" i="5"/>
  <c r="L38" i="5"/>
  <c r="F38" i="5"/>
  <c r="E38" i="5"/>
  <c r="T37" i="5"/>
  <c r="P37" i="5"/>
  <c r="O37" i="5"/>
  <c r="M37" i="5"/>
  <c r="L37" i="5"/>
  <c r="F37" i="5"/>
  <c r="E37" i="5"/>
  <c r="T36" i="5"/>
  <c r="P36" i="5"/>
  <c r="O36" i="5"/>
  <c r="M36" i="5"/>
  <c r="L36" i="5"/>
  <c r="F36" i="5"/>
  <c r="E36" i="5"/>
  <c r="T35" i="5"/>
  <c r="P35" i="5"/>
  <c r="O35" i="5"/>
  <c r="M35" i="5"/>
  <c r="L35" i="5"/>
  <c r="F35" i="5"/>
  <c r="E35" i="5"/>
  <c r="T34" i="5"/>
  <c r="P34" i="5"/>
  <c r="O34" i="5"/>
  <c r="M34" i="5"/>
  <c r="L34" i="5"/>
  <c r="F34" i="5"/>
  <c r="E34" i="5"/>
  <c r="T33" i="5"/>
  <c r="P33" i="5"/>
  <c r="O33" i="5"/>
  <c r="M33" i="5"/>
  <c r="L33" i="5"/>
  <c r="F33" i="5"/>
  <c r="E33" i="5"/>
  <c r="T32" i="5"/>
  <c r="P32" i="5"/>
  <c r="O32" i="5"/>
  <c r="M32" i="5"/>
  <c r="L32" i="5"/>
  <c r="F32" i="5"/>
  <c r="E32" i="5"/>
  <c r="T31" i="5"/>
  <c r="P31" i="5"/>
  <c r="O31" i="5"/>
  <c r="M31" i="5"/>
  <c r="L31" i="5"/>
  <c r="F31" i="5"/>
  <c r="E31" i="5"/>
  <c r="T30" i="5"/>
  <c r="P30" i="5"/>
  <c r="O30" i="5"/>
  <c r="M30" i="5"/>
  <c r="L30" i="5"/>
  <c r="F30" i="5"/>
  <c r="E30" i="5"/>
  <c r="T29" i="5"/>
  <c r="P29" i="5"/>
  <c r="O29" i="5"/>
  <c r="M29" i="5"/>
  <c r="L29" i="5"/>
  <c r="F29" i="5"/>
  <c r="E29" i="5"/>
  <c r="T28" i="5"/>
  <c r="P28" i="5"/>
  <c r="O28" i="5"/>
  <c r="M28" i="5"/>
  <c r="L28" i="5"/>
  <c r="F28" i="5"/>
  <c r="E28" i="5"/>
  <c r="T27" i="5"/>
  <c r="P27" i="5"/>
  <c r="O27" i="5"/>
  <c r="M27" i="5"/>
  <c r="L27" i="5"/>
  <c r="F27" i="5"/>
  <c r="E27" i="5"/>
  <c r="T26" i="5"/>
  <c r="P26" i="5"/>
  <c r="O26" i="5"/>
  <c r="M26" i="5"/>
  <c r="L26" i="5"/>
  <c r="F26" i="5"/>
  <c r="E26" i="5"/>
  <c r="T25" i="5"/>
  <c r="P25" i="5"/>
  <c r="O25" i="5"/>
  <c r="M25" i="5"/>
  <c r="L25" i="5"/>
  <c r="F25" i="5"/>
  <c r="E25" i="5"/>
  <c r="T24" i="5"/>
  <c r="T12" i="5" s="1"/>
  <c r="P24" i="5"/>
  <c r="P12" i="5" s="1"/>
  <c r="O24" i="5"/>
  <c r="O12" i="5" s="1"/>
  <c r="M24" i="5"/>
  <c r="L24" i="5"/>
  <c r="F24" i="5"/>
  <c r="F12" i="5" s="1"/>
  <c r="E24" i="5"/>
  <c r="T23" i="5"/>
  <c r="P23" i="5"/>
  <c r="O23" i="5"/>
  <c r="M23" i="5"/>
  <c r="L23" i="5"/>
  <c r="F23" i="5"/>
  <c r="E23" i="5"/>
  <c r="T22" i="5"/>
  <c r="P22" i="5"/>
  <c r="O22" i="5"/>
  <c r="M22" i="5"/>
  <c r="L22" i="5"/>
  <c r="F22" i="5"/>
  <c r="E22" i="5"/>
  <c r="T21" i="5"/>
  <c r="P21" i="5"/>
  <c r="O21" i="5"/>
  <c r="M21" i="5"/>
  <c r="L21" i="5"/>
  <c r="F21" i="5"/>
  <c r="E21" i="5"/>
  <c r="T20" i="5"/>
  <c r="P20" i="5"/>
  <c r="O20" i="5"/>
  <c r="M20" i="5"/>
  <c r="L20" i="5"/>
  <c r="F20" i="5"/>
  <c r="E20" i="5"/>
  <c r="W16" i="5"/>
  <c r="V16" i="5"/>
  <c r="U16" i="5"/>
  <c r="S16" i="5"/>
  <c r="R16" i="5"/>
  <c r="Q16" i="5"/>
  <c r="J16" i="5"/>
  <c r="I16" i="5"/>
  <c r="H16" i="5"/>
  <c r="G16" i="5"/>
  <c r="C16" i="5"/>
  <c r="W15" i="5"/>
  <c r="V15" i="5"/>
  <c r="U15" i="5"/>
  <c r="S15" i="5"/>
  <c r="R15" i="5"/>
  <c r="Q15" i="5"/>
  <c r="J15" i="5"/>
  <c r="I15" i="5"/>
  <c r="H15" i="5"/>
  <c r="G15" i="5"/>
  <c r="C15" i="5"/>
  <c r="W14" i="5"/>
  <c r="W18" i="5" s="1"/>
  <c r="V14" i="5"/>
  <c r="V18" i="5" s="1"/>
  <c r="U14" i="5"/>
  <c r="U18" i="5" s="1"/>
  <c r="S14" i="5"/>
  <c r="S18" i="5" s="1"/>
  <c r="R14" i="5"/>
  <c r="R18" i="5" s="1"/>
  <c r="Q14" i="5"/>
  <c r="Q18" i="5" s="1"/>
  <c r="J14" i="5"/>
  <c r="J18" i="5" s="1"/>
  <c r="I14" i="5"/>
  <c r="I18" i="5" s="1"/>
  <c r="H14" i="5"/>
  <c r="H18" i="5" s="1"/>
  <c r="G14" i="5"/>
  <c r="G18" i="5" s="1"/>
  <c r="C14" i="5"/>
  <c r="C18" i="5" s="1"/>
  <c r="W13" i="5"/>
  <c r="V13" i="5"/>
  <c r="U13" i="5"/>
  <c r="S13" i="5"/>
  <c r="R13" i="5"/>
  <c r="Q13" i="5"/>
  <c r="J13" i="5"/>
  <c r="I13" i="5"/>
  <c r="H13" i="5"/>
  <c r="G13" i="5"/>
  <c r="C13" i="5"/>
  <c r="W12" i="5"/>
  <c r="V12" i="5"/>
  <c r="U12" i="5"/>
  <c r="S12" i="5"/>
  <c r="R12" i="5"/>
  <c r="Q12" i="5"/>
  <c r="J12" i="5"/>
  <c r="I12" i="5"/>
  <c r="H12" i="5"/>
  <c r="G12" i="5"/>
  <c r="C12" i="5"/>
  <c r="W10" i="5"/>
  <c r="V10" i="5"/>
  <c r="U10" i="5"/>
  <c r="S10" i="5"/>
  <c r="R10" i="5"/>
  <c r="Q10" i="5"/>
  <c r="J10" i="5"/>
  <c r="I10" i="5"/>
  <c r="H10" i="5"/>
  <c r="G10" i="5"/>
  <c r="C10" i="5"/>
  <c r="T38" i="4"/>
  <c r="P38" i="4"/>
  <c r="O38" i="4"/>
  <c r="M38" i="4"/>
  <c r="L38" i="4"/>
  <c r="F38" i="4"/>
  <c r="E38" i="4"/>
  <c r="T37" i="4"/>
  <c r="P37" i="4"/>
  <c r="O37" i="4"/>
  <c r="M37" i="4"/>
  <c r="L37" i="4"/>
  <c r="F37" i="4"/>
  <c r="E37" i="4"/>
  <c r="T36" i="4"/>
  <c r="P36" i="4"/>
  <c r="O36" i="4"/>
  <c r="M36" i="4"/>
  <c r="L36" i="4"/>
  <c r="F36" i="4"/>
  <c r="E36" i="4"/>
  <c r="T35" i="4"/>
  <c r="P35" i="4"/>
  <c r="O35" i="4"/>
  <c r="M35" i="4"/>
  <c r="L35" i="4"/>
  <c r="F35" i="4"/>
  <c r="E35" i="4"/>
  <c r="T34" i="4"/>
  <c r="P34" i="4"/>
  <c r="O34" i="4"/>
  <c r="M34" i="4"/>
  <c r="L34" i="4"/>
  <c r="F34" i="4"/>
  <c r="E34" i="4"/>
  <c r="T33" i="4"/>
  <c r="P33" i="4"/>
  <c r="O33" i="4"/>
  <c r="M33" i="4"/>
  <c r="L33" i="4"/>
  <c r="F33" i="4"/>
  <c r="E33" i="4"/>
  <c r="T32" i="4"/>
  <c r="P32" i="4"/>
  <c r="O32" i="4"/>
  <c r="M32" i="4"/>
  <c r="L32" i="4"/>
  <c r="F32" i="4"/>
  <c r="E32" i="4"/>
  <c r="T31" i="4"/>
  <c r="P31" i="4"/>
  <c r="O31" i="4"/>
  <c r="M31" i="4"/>
  <c r="L31" i="4"/>
  <c r="F31" i="4"/>
  <c r="E31" i="4"/>
  <c r="T30" i="4"/>
  <c r="P30" i="4"/>
  <c r="O30" i="4"/>
  <c r="M30" i="4"/>
  <c r="L30" i="4"/>
  <c r="F30" i="4"/>
  <c r="T29" i="4"/>
  <c r="P29" i="4"/>
  <c r="O29" i="4"/>
  <c r="M29" i="4"/>
  <c r="L29" i="4"/>
  <c r="F29" i="4"/>
  <c r="E29" i="4"/>
  <c r="T28" i="4"/>
  <c r="P28" i="4"/>
  <c r="O28" i="4"/>
  <c r="M28" i="4"/>
  <c r="L28" i="4"/>
  <c r="F28" i="4"/>
  <c r="E28" i="4"/>
  <c r="T27" i="4"/>
  <c r="P27" i="4"/>
  <c r="O27" i="4"/>
  <c r="M27" i="4"/>
  <c r="L27" i="4"/>
  <c r="F27" i="4"/>
  <c r="E27" i="4"/>
  <c r="T26" i="4"/>
  <c r="P26" i="4"/>
  <c r="O26" i="4"/>
  <c r="M26" i="4"/>
  <c r="L26" i="4"/>
  <c r="F26" i="4"/>
  <c r="E26" i="4"/>
  <c r="T25" i="4"/>
  <c r="P25" i="4"/>
  <c r="O25" i="4"/>
  <c r="M25" i="4"/>
  <c r="L25" i="4"/>
  <c r="F25" i="4"/>
  <c r="T24" i="4"/>
  <c r="T12" i="4" s="1"/>
  <c r="P24" i="4"/>
  <c r="O24" i="4"/>
  <c r="O12" i="4" s="1"/>
  <c r="M24" i="4"/>
  <c r="L24" i="4"/>
  <c r="F24" i="4"/>
  <c r="F12" i="4" s="1"/>
  <c r="E24" i="4"/>
  <c r="T23" i="4"/>
  <c r="P23" i="4"/>
  <c r="O23" i="4"/>
  <c r="M23" i="4"/>
  <c r="L23" i="4"/>
  <c r="F23" i="4"/>
  <c r="E23" i="4"/>
  <c r="T22" i="4"/>
  <c r="P22" i="4"/>
  <c r="O22" i="4"/>
  <c r="M22" i="4"/>
  <c r="L22" i="4"/>
  <c r="F22" i="4"/>
  <c r="E22" i="4"/>
  <c r="T21" i="4"/>
  <c r="P21" i="4"/>
  <c r="O21" i="4"/>
  <c r="M21" i="4"/>
  <c r="L21" i="4"/>
  <c r="F21" i="4"/>
  <c r="E21" i="4"/>
  <c r="T20" i="4"/>
  <c r="P20" i="4"/>
  <c r="O20" i="4"/>
  <c r="M20" i="4"/>
  <c r="L20" i="4"/>
  <c r="F20" i="4"/>
  <c r="W16" i="4"/>
  <c r="V16" i="4"/>
  <c r="U16" i="4"/>
  <c r="S16" i="4"/>
  <c r="R16" i="4"/>
  <c r="Q16" i="4"/>
  <c r="J16" i="4"/>
  <c r="I16" i="4"/>
  <c r="H16" i="4"/>
  <c r="G16" i="4"/>
  <c r="C16" i="4"/>
  <c r="W15" i="4"/>
  <c r="V15" i="4"/>
  <c r="U15" i="4"/>
  <c r="S15" i="4"/>
  <c r="R15" i="4"/>
  <c r="Q15" i="4"/>
  <c r="J15" i="4"/>
  <c r="I15" i="4"/>
  <c r="H15" i="4"/>
  <c r="G15" i="4"/>
  <c r="C15" i="4"/>
  <c r="W14" i="4"/>
  <c r="W18" i="4" s="1"/>
  <c r="V14" i="4"/>
  <c r="V18" i="4" s="1"/>
  <c r="U14" i="4"/>
  <c r="U18" i="4" s="1"/>
  <c r="S14" i="4"/>
  <c r="S18" i="4" s="1"/>
  <c r="R14" i="4"/>
  <c r="R18" i="4" s="1"/>
  <c r="Q14" i="4"/>
  <c r="J14" i="4"/>
  <c r="J18" i="4" s="1"/>
  <c r="I14" i="4"/>
  <c r="H14" i="4"/>
  <c r="H18" i="4" s="1"/>
  <c r="G14" i="4"/>
  <c r="G18" i="4" s="1"/>
  <c r="C14" i="4"/>
  <c r="C18" i="4" s="1"/>
  <c r="W13" i="4"/>
  <c r="V13" i="4"/>
  <c r="U13" i="4"/>
  <c r="S13" i="4"/>
  <c r="R13" i="4"/>
  <c r="Q13" i="4"/>
  <c r="J13" i="4"/>
  <c r="I13" i="4"/>
  <c r="H13" i="4"/>
  <c r="G13" i="4"/>
  <c r="C13" i="4"/>
  <c r="W12" i="4"/>
  <c r="V12" i="4"/>
  <c r="U12" i="4"/>
  <c r="S12" i="4"/>
  <c r="R12" i="4"/>
  <c r="Q12" i="4"/>
  <c r="J12" i="4"/>
  <c r="I12" i="4"/>
  <c r="H12" i="4"/>
  <c r="G12" i="4"/>
  <c r="C12" i="4"/>
  <c r="W10" i="4"/>
  <c r="V10" i="4"/>
  <c r="U10" i="4"/>
  <c r="S10" i="4"/>
  <c r="R10" i="4"/>
  <c r="Q10" i="4"/>
  <c r="J10" i="4"/>
  <c r="I10" i="4"/>
  <c r="H10" i="4"/>
  <c r="G10" i="4"/>
  <c r="C10" i="4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0" i="1"/>
  <c r="G17" i="4" l="1"/>
  <c r="E12" i="4"/>
  <c r="K28" i="4"/>
  <c r="K36" i="4"/>
  <c r="K23" i="5"/>
  <c r="K27" i="5"/>
  <c r="K31" i="5"/>
  <c r="K35" i="5"/>
  <c r="K23" i="4"/>
  <c r="K31" i="4"/>
  <c r="K35" i="4"/>
  <c r="C19" i="5"/>
  <c r="U19" i="5"/>
  <c r="K22" i="5"/>
  <c r="K26" i="5"/>
  <c r="K30" i="5"/>
  <c r="K34" i="5"/>
  <c r="P15" i="5"/>
  <c r="K38" i="5"/>
  <c r="K22" i="4"/>
  <c r="K26" i="4"/>
  <c r="K30" i="4"/>
  <c r="K34" i="4"/>
  <c r="K38" i="4"/>
  <c r="K21" i="5"/>
  <c r="K25" i="5"/>
  <c r="K29" i="5"/>
  <c r="K33" i="5"/>
  <c r="K37" i="5"/>
  <c r="K21" i="4"/>
  <c r="K25" i="4"/>
  <c r="K29" i="4"/>
  <c r="K33" i="4"/>
  <c r="K37" i="4"/>
  <c r="K32" i="5"/>
  <c r="K20" i="4"/>
  <c r="F16" i="5"/>
  <c r="V17" i="4"/>
  <c r="C19" i="4"/>
  <c r="V19" i="5"/>
  <c r="R19" i="4"/>
  <c r="U17" i="5"/>
  <c r="H19" i="4"/>
  <c r="W19" i="5"/>
  <c r="G19" i="4"/>
  <c r="Q19" i="4"/>
  <c r="V19" i="4"/>
  <c r="T10" i="4"/>
  <c r="F16" i="4"/>
  <c r="P10" i="5"/>
  <c r="F13" i="5"/>
  <c r="P13" i="5"/>
  <c r="P17" i="5" s="1"/>
  <c r="T16" i="5"/>
  <c r="S17" i="5"/>
  <c r="N28" i="4"/>
  <c r="B28" i="4" s="1"/>
  <c r="N32" i="4"/>
  <c r="B32" i="4" s="1"/>
  <c r="N36" i="4"/>
  <c r="B36" i="4" s="1"/>
  <c r="E13" i="5"/>
  <c r="E16" i="5"/>
  <c r="P16" i="5"/>
  <c r="P14" i="5"/>
  <c r="P18" i="5" s="1"/>
  <c r="J11" i="4"/>
  <c r="J9" i="4" s="1"/>
  <c r="N27" i="4"/>
  <c r="B27" i="4" s="1"/>
  <c r="T14" i="4"/>
  <c r="T18" i="4" s="1"/>
  <c r="N31" i="4"/>
  <c r="I11" i="5"/>
  <c r="I9" i="5" s="1"/>
  <c r="W17" i="5"/>
  <c r="S19" i="5"/>
  <c r="F10" i="5"/>
  <c r="F14" i="5"/>
  <c r="F18" i="5" s="1"/>
  <c r="N33" i="5"/>
  <c r="B33" i="5" s="1"/>
  <c r="I19" i="4"/>
  <c r="F13" i="4"/>
  <c r="F17" i="4" s="1"/>
  <c r="N37" i="4"/>
  <c r="B37" i="4" s="1"/>
  <c r="T16" i="4"/>
  <c r="H19" i="5"/>
  <c r="Q19" i="5"/>
  <c r="N27" i="5"/>
  <c r="B27" i="5" s="1"/>
  <c r="N28" i="5"/>
  <c r="B28" i="5" s="1"/>
  <c r="N29" i="5"/>
  <c r="B29" i="5" s="1"/>
  <c r="N30" i="5"/>
  <c r="B30" i="5" s="1"/>
  <c r="F15" i="5"/>
  <c r="O15" i="5"/>
  <c r="N38" i="5"/>
  <c r="B38" i="5" s="1"/>
  <c r="T13" i="4"/>
  <c r="T17" i="4" s="1"/>
  <c r="F15" i="4"/>
  <c r="U11" i="5"/>
  <c r="U9" i="5" s="1"/>
  <c r="W11" i="5"/>
  <c r="W9" i="5" s="1"/>
  <c r="I17" i="5"/>
  <c r="N22" i="5"/>
  <c r="B22" i="5" s="1"/>
  <c r="O13" i="5"/>
  <c r="O17" i="5" s="1"/>
  <c r="N31" i="5"/>
  <c r="B31" i="5" s="1"/>
  <c r="N34" i="5"/>
  <c r="B34" i="5" s="1"/>
  <c r="P14" i="4"/>
  <c r="P18" i="4" s="1"/>
  <c r="N20" i="4"/>
  <c r="B20" i="4" s="1"/>
  <c r="N21" i="4"/>
  <c r="B21" i="4" s="1"/>
  <c r="N22" i="4"/>
  <c r="B22" i="4" s="1"/>
  <c r="K24" i="4"/>
  <c r="P13" i="4"/>
  <c r="N26" i="4"/>
  <c r="B26" i="4" s="1"/>
  <c r="F14" i="4"/>
  <c r="N35" i="4"/>
  <c r="B35" i="4" s="1"/>
  <c r="N23" i="5"/>
  <c r="B23" i="5" s="1"/>
  <c r="N24" i="5"/>
  <c r="B24" i="5" s="1"/>
  <c r="N26" i="5"/>
  <c r="B26" i="5" s="1"/>
  <c r="N35" i="5"/>
  <c r="B35" i="5" s="1"/>
  <c r="N36" i="5"/>
  <c r="B36" i="5" s="1"/>
  <c r="N37" i="5"/>
  <c r="B37" i="5" s="1"/>
  <c r="T15" i="4"/>
  <c r="N20" i="5"/>
  <c r="B20" i="5" s="1"/>
  <c r="U19" i="4"/>
  <c r="E16" i="4"/>
  <c r="N29" i="4"/>
  <c r="B29" i="4" s="1"/>
  <c r="N33" i="4"/>
  <c r="B33" i="4" s="1"/>
  <c r="C17" i="5"/>
  <c r="G11" i="5"/>
  <c r="G17" i="5"/>
  <c r="E14" i="4"/>
  <c r="E18" i="4" s="1"/>
  <c r="E10" i="4"/>
  <c r="R17" i="4"/>
  <c r="R11" i="4"/>
  <c r="R9" i="4" s="1"/>
  <c r="E13" i="4"/>
  <c r="K27" i="4"/>
  <c r="E15" i="4"/>
  <c r="K32" i="4"/>
  <c r="Q11" i="5"/>
  <c r="Q9" i="5" s="1"/>
  <c r="G19" i="5"/>
  <c r="P10" i="4"/>
  <c r="J17" i="4"/>
  <c r="H11" i="4"/>
  <c r="H9" i="4" s="1"/>
  <c r="J19" i="4"/>
  <c r="F10" i="4"/>
  <c r="T14" i="5"/>
  <c r="T18" i="5" s="1"/>
  <c r="Q17" i="5"/>
  <c r="E10" i="5"/>
  <c r="K20" i="5"/>
  <c r="N25" i="5"/>
  <c r="B25" i="5" s="1"/>
  <c r="T13" i="5"/>
  <c r="E14" i="5"/>
  <c r="K28" i="5"/>
  <c r="I18" i="4"/>
  <c r="I11" i="4"/>
  <c r="I9" i="4" s="1"/>
  <c r="C11" i="4"/>
  <c r="C9" i="4" s="1"/>
  <c r="N21" i="5"/>
  <c r="B21" i="5" s="1"/>
  <c r="T10" i="5"/>
  <c r="E12" i="5"/>
  <c r="K24" i="5"/>
  <c r="R17" i="5"/>
  <c r="R11" i="5"/>
  <c r="R9" i="5" s="1"/>
  <c r="V17" i="5"/>
  <c r="V11" i="5"/>
  <c r="V9" i="5" s="1"/>
  <c r="E15" i="5"/>
  <c r="K36" i="5"/>
  <c r="S11" i="4"/>
  <c r="S9" i="4" s="1"/>
  <c r="W11" i="4"/>
  <c r="W9" i="4" s="1"/>
  <c r="Q11" i="4"/>
  <c r="Q9" i="4" s="1"/>
  <c r="S19" i="4"/>
  <c r="W19" i="4"/>
  <c r="O10" i="4"/>
  <c r="C11" i="5"/>
  <c r="C9" i="5" s="1"/>
  <c r="S11" i="5"/>
  <c r="S9" i="5" s="1"/>
  <c r="H11" i="5"/>
  <c r="H9" i="5" s="1"/>
  <c r="H17" i="5"/>
  <c r="J19" i="5"/>
  <c r="I19" i="5"/>
  <c r="N32" i="5"/>
  <c r="B32" i="5" s="1"/>
  <c r="T15" i="5"/>
  <c r="Q17" i="4"/>
  <c r="U17" i="4"/>
  <c r="N23" i="4"/>
  <c r="B23" i="4" s="1"/>
  <c r="N24" i="4"/>
  <c r="B24" i="4" s="1"/>
  <c r="N25" i="4"/>
  <c r="B25" i="4" s="1"/>
  <c r="J17" i="5"/>
  <c r="J11" i="5"/>
  <c r="J9" i="5" s="1"/>
  <c r="R19" i="5"/>
  <c r="O10" i="5"/>
  <c r="O14" i="5"/>
  <c r="O18" i="5" s="1"/>
  <c r="O16" i="5"/>
  <c r="O13" i="4"/>
  <c r="O17" i="4" s="1"/>
  <c r="N30" i="4"/>
  <c r="B30" i="4" s="1"/>
  <c r="N38" i="4"/>
  <c r="B38" i="4" s="1"/>
  <c r="N34" i="4"/>
  <c r="B34" i="4" s="1"/>
  <c r="O16" i="4"/>
  <c r="U11" i="4"/>
  <c r="U9" i="4" s="1"/>
  <c r="W17" i="4"/>
  <c r="V11" i="4"/>
  <c r="V9" i="4" s="1"/>
  <c r="H17" i="4"/>
  <c r="Q18" i="4"/>
  <c r="G11" i="4"/>
  <c r="C17" i="4"/>
  <c r="S17" i="4"/>
  <c r="O14" i="4"/>
  <c r="O18" i="4" s="1"/>
  <c r="O15" i="4"/>
  <c r="P12" i="4"/>
  <c r="P16" i="4"/>
  <c r="I17" i="4"/>
  <c r="P15" i="4"/>
  <c r="B31" i="4" l="1"/>
  <c r="D31" i="4" s="1"/>
  <c r="F19" i="5"/>
  <c r="X33" i="4"/>
  <c r="D33" i="4"/>
  <c r="X29" i="4"/>
  <c r="D29" i="4"/>
  <c r="X31" i="4"/>
  <c r="X26" i="4"/>
  <c r="D26" i="4"/>
  <c r="X21" i="4"/>
  <c r="D21" i="4"/>
  <c r="P19" i="5"/>
  <c r="X33" i="5"/>
  <c r="D33" i="5"/>
  <c r="X27" i="4"/>
  <c r="D27" i="4"/>
  <c r="X37" i="4"/>
  <c r="D37" i="4"/>
  <c r="X36" i="4"/>
  <c r="D36" i="4"/>
  <c r="X32" i="4"/>
  <c r="D32" i="4"/>
  <c r="D29" i="5"/>
  <c r="D35" i="4"/>
  <c r="D20" i="4"/>
  <c r="P11" i="5"/>
  <c r="P9" i="5" s="1"/>
  <c r="X35" i="4"/>
  <c r="F11" i="5"/>
  <c r="F9" i="5" s="1"/>
  <c r="N16" i="4"/>
  <c r="X25" i="4"/>
  <c r="T19" i="5"/>
  <c r="F19" i="4"/>
  <c r="N16" i="5"/>
  <c r="X28" i="4"/>
  <c r="X29" i="5"/>
  <c r="F17" i="5"/>
  <c r="E11" i="4"/>
  <c r="E9" i="4" s="1"/>
  <c r="T19" i="4"/>
  <c r="F11" i="4"/>
  <c r="F9" i="4" s="1"/>
  <c r="X20" i="4"/>
  <c r="O19" i="5"/>
  <c r="N13" i="4"/>
  <c r="O11" i="5"/>
  <c r="O9" i="5" s="1"/>
  <c r="X38" i="5"/>
  <c r="D38" i="5"/>
  <c r="X28" i="5"/>
  <c r="D28" i="5"/>
  <c r="X27" i="5"/>
  <c r="D27" i="5"/>
  <c r="N14" i="5"/>
  <c r="N18" i="5" s="1"/>
  <c r="X30" i="5"/>
  <c r="D30" i="5"/>
  <c r="X26" i="5"/>
  <c r="D26" i="5"/>
  <c r="X22" i="4"/>
  <c r="D22" i="4"/>
  <c r="X34" i="5"/>
  <c r="D34" i="5"/>
  <c r="X37" i="5"/>
  <c r="D37" i="5"/>
  <c r="X24" i="5"/>
  <c r="N12" i="5"/>
  <c r="O19" i="4"/>
  <c r="N14" i="4"/>
  <c r="N18" i="4" s="1"/>
  <c r="N15" i="4"/>
  <c r="F18" i="4"/>
  <c r="E19" i="4"/>
  <c r="X20" i="5"/>
  <c r="D20" i="5"/>
  <c r="X36" i="5"/>
  <c r="X23" i="5"/>
  <c r="D23" i="5"/>
  <c r="X31" i="5"/>
  <c r="X22" i="5"/>
  <c r="D22" i="5"/>
  <c r="T11" i="4"/>
  <c r="T9" i="4" s="1"/>
  <c r="T11" i="5"/>
  <c r="T9" i="5" s="1"/>
  <c r="X35" i="5"/>
  <c r="D35" i="5"/>
  <c r="X23" i="4"/>
  <c r="D23" i="4"/>
  <c r="N10" i="4"/>
  <c r="X38" i="4"/>
  <c r="D38" i="4"/>
  <c r="X32" i="5"/>
  <c r="N15" i="5"/>
  <c r="T17" i="5"/>
  <c r="X25" i="5"/>
  <c r="N13" i="5"/>
  <c r="P19" i="4"/>
  <c r="X30" i="4"/>
  <c r="D30" i="4"/>
  <c r="X24" i="4"/>
  <c r="N12" i="4"/>
  <c r="E17" i="4"/>
  <c r="E19" i="5"/>
  <c r="E17" i="5"/>
  <c r="E11" i="5"/>
  <c r="E18" i="5"/>
  <c r="X34" i="4"/>
  <c r="D34" i="4"/>
  <c r="X21" i="5"/>
  <c r="N10" i="5"/>
  <c r="G9" i="5"/>
  <c r="D25" i="4"/>
  <c r="D24" i="4"/>
  <c r="B12" i="4"/>
  <c r="O11" i="4"/>
  <c r="O9" i="4" s="1"/>
  <c r="P11" i="4"/>
  <c r="P9" i="4" s="1"/>
  <c r="P17" i="4"/>
  <c r="D28" i="4"/>
  <c r="G9" i="4"/>
  <c r="N19" i="4" l="1"/>
  <c r="B13" i="4"/>
  <c r="D13" i="4" s="1"/>
  <c r="B15" i="4"/>
  <c r="D15" i="4" s="1"/>
  <c r="N17" i="4"/>
  <c r="B16" i="4"/>
  <c r="D16" i="4" s="1"/>
  <c r="D31" i="5"/>
  <c r="B14" i="5"/>
  <c r="D36" i="5"/>
  <c r="B16" i="5"/>
  <c r="D16" i="5" s="1"/>
  <c r="N11" i="4"/>
  <c r="N9" i="4" s="1"/>
  <c r="B10" i="4"/>
  <c r="D10" i="4" s="1"/>
  <c r="D24" i="5"/>
  <c r="B12" i="5"/>
  <c r="D12" i="5" s="1"/>
  <c r="N19" i="5"/>
  <c r="D21" i="5"/>
  <c r="B10" i="5"/>
  <c r="B13" i="5"/>
  <c r="D25" i="5"/>
  <c r="D32" i="5"/>
  <c r="B15" i="5"/>
  <c r="N17" i="5"/>
  <c r="N11" i="5"/>
  <c r="B14" i="4"/>
  <c r="B18" i="4" s="1"/>
  <c r="D18" i="4" s="1"/>
  <c r="E9" i="5"/>
  <c r="D12" i="4"/>
  <c r="B17" i="4" l="1"/>
  <c r="D17" i="4" s="1"/>
  <c r="B19" i="4"/>
  <c r="D19" i="4" s="1"/>
  <c r="B11" i="4"/>
  <c r="D11" i="4" s="1"/>
  <c r="D14" i="4"/>
  <c r="B18" i="5"/>
  <c r="D18" i="5" s="1"/>
  <c r="D14" i="5"/>
  <c r="D15" i="5"/>
  <c r="B19" i="5"/>
  <c r="D19" i="5" s="1"/>
  <c r="D13" i="5"/>
  <c r="B17" i="5"/>
  <c r="D17" i="5" s="1"/>
  <c r="B11" i="5"/>
  <c r="D11" i="5" s="1"/>
  <c r="D10" i="5"/>
  <c r="N9" i="5"/>
  <c r="B9" i="4" l="1"/>
  <c r="D9" i="4" s="1"/>
  <c r="B9" i="5"/>
  <c r="D9" i="5" s="1"/>
  <c r="Z16" i="5" l="1"/>
  <c r="Z15" i="5"/>
  <c r="Z14" i="5"/>
  <c r="Z13" i="5"/>
  <c r="Z12" i="5"/>
  <c r="Z10" i="5"/>
  <c r="Z16" i="4"/>
  <c r="Z15" i="4"/>
  <c r="Z14" i="4"/>
  <c r="Z13" i="4"/>
  <c r="Z12" i="4"/>
  <c r="Z10" i="4"/>
  <c r="Z10" i="1"/>
  <c r="Z12" i="1"/>
  <c r="Z13" i="1"/>
  <c r="Z14" i="1"/>
  <c r="Z18" i="1" s="1"/>
  <c r="Z15" i="1"/>
  <c r="Z16" i="1"/>
  <c r="L12" i="5" l="1"/>
  <c r="X12" i="5"/>
  <c r="M12" i="5"/>
  <c r="K12" i="5"/>
  <c r="L16" i="5"/>
  <c r="K16" i="5"/>
  <c r="M16" i="5"/>
  <c r="X16" i="5"/>
  <c r="K13" i="5"/>
  <c r="M13" i="5"/>
  <c r="L13" i="5"/>
  <c r="X13" i="5"/>
  <c r="L14" i="5"/>
  <c r="M14" i="5"/>
  <c r="K14" i="5"/>
  <c r="X14" i="5"/>
  <c r="L10" i="5"/>
  <c r="M10" i="5"/>
  <c r="K10" i="5"/>
  <c r="X10" i="5"/>
  <c r="M15" i="5"/>
  <c r="L15" i="5"/>
  <c r="K15" i="5"/>
  <c r="X15" i="5"/>
  <c r="L10" i="4"/>
  <c r="K10" i="4"/>
  <c r="M10" i="4"/>
  <c r="X10" i="4"/>
  <c r="K16" i="4"/>
  <c r="L16" i="4"/>
  <c r="M16" i="4"/>
  <c r="X16" i="4"/>
  <c r="K13" i="4"/>
  <c r="L13" i="4"/>
  <c r="M13" i="4"/>
  <c r="X13" i="4"/>
  <c r="Z19" i="4"/>
  <c r="L15" i="4"/>
  <c r="M15" i="4"/>
  <c r="K15" i="4"/>
  <c r="X15" i="4"/>
  <c r="K12" i="4"/>
  <c r="M12" i="4"/>
  <c r="X12" i="4"/>
  <c r="L12" i="4"/>
  <c r="L14" i="4"/>
  <c r="M14" i="4"/>
  <c r="K14" i="4"/>
  <c r="X14" i="4"/>
  <c r="Z17" i="1"/>
  <c r="Z17" i="4"/>
  <c r="Z11" i="5"/>
  <c r="Z19" i="5"/>
  <c r="Z11" i="4"/>
  <c r="Z17" i="5"/>
  <c r="Z18" i="5"/>
  <c r="Z18" i="4"/>
  <c r="Z19" i="1"/>
  <c r="Z11" i="1"/>
  <c r="Z9" i="1" s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M18" i="5" l="1"/>
  <c r="L18" i="5"/>
  <c r="K18" i="5"/>
  <c r="X18" i="5"/>
  <c r="M17" i="5"/>
  <c r="L17" i="5"/>
  <c r="K17" i="5"/>
  <c r="X17" i="5"/>
  <c r="Z9" i="5"/>
  <c r="M11" i="5"/>
  <c r="L11" i="5"/>
  <c r="K11" i="5"/>
  <c r="X11" i="5"/>
  <c r="L19" i="5"/>
  <c r="M19" i="5"/>
  <c r="K19" i="5"/>
  <c r="X19" i="5"/>
  <c r="K17" i="4"/>
  <c r="L17" i="4"/>
  <c r="X17" i="4"/>
  <c r="M17" i="4"/>
  <c r="Z9" i="4"/>
  <c r="M11" i="4"/>
  <c r="K11" i="4"/>
  <c r="L11" i="4"/>
  <c r="X11" i="4"/>
  <c r="L18" i="4"/>
  <c r="M18" i="4"/>
  <c r="K18" i="4"/>
  <c r="X18" i="4"/>
  <c r="M19" i="4"/>
  <c r="K19" i="4"/>
  <c r="L19" i="4"/>
  <c r="X19" i="4"/>
  <c r="M9" i="5" l="1"/>
  <c r="L9" i="5"/>
  <c r="K9" i="5"/>
  <c r="X9" i="5"/>
  <c r="M9" i="4"/>
  <c r="K9" i="4"/>
  <c r="X9" i="4"/>
  <c r="L9" i="4"/>
  <c r="K20" i="1" l="1"/>
  <c r="U16" i="1"/>
  <c r="U15" i="1"/>
  <c r="U14" i="1"/>
  <c r="U18" i="1" s="1"/>
  <c r="U13" i="1"/>
  <c r="U12" i="1"/>
  <c r="U10" i="1"/>
  <c r="Q16" i="1"/>
  <c r="Q15" i="1"/>
  <c r="Q14" i="1"/>
  <c r="Q18" i="1" s="1"/>
  <c r="Q13" i="1"/>
  <c r="Q12" i="1"/>
  <c r="Q10" i="1"/>
  <c r="T29" i="1"/>
  <c r="T38" i="1"/>
  <c r="T37" i="1"/>
  <c r="T36" i="1"/>
  <c r="T35" i="1"/>
  <c r="T34" i="1"/>
  <c r="T33" i="1"/>
  <c r="T32" i="1"/>
  <c r="T31" i="1"/>
  <c r="T30" i="1"/>
  <c r="T28" i="1"/>
  <c r="T27" i="1"/>
  <c r="T26" i="1"/>
  <c r="T24" i="1"/>
  <c r="T12" i="1" s="1"/>
  <c r="T23" i="1"/>
  <c r="T22" i="1"/>
  <c r="T21" i="1"/>
  <c r="T20" i="1"/>
  <c r="P29" i="1"/>
  <c r="P21" i="1"/>
  <c r="P23" i="1"/>
  <c r="P24" i="1"/>
  <c r="P12" i="1" s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20" i="1"/>
  <c r="W16" i="1"/>
  <c r="V16" i="1"/>
  <c r="W15" i="1"/>
  <c r="V15" i="1"/>
  <c r="W14" i="1"/>
  <c r="W18" i="1" s="1"/>
  <c r="V14" i="1"/>
  <c r="V18" i="1" s="1"/>
  <c r="W13" i="1"/>
  <c r="V13" i="1"/>
  <c r="W12" i="1"/>
  <c r="V12" i="1"/>
  <c r="W10" i="1"/>
  <c r="V10" i="1"/>
  <c r="S16" i="1"/>
  <c r="R16" i="1"/>
  <c r="S15" i="1"/>
  <c r="R15" i="1"/>
  <c r="S14" i="1"/>
  <c r="S18" i="1" s="1"/>
  <c r="R14" i="1"/>
  <c r="R18" i="1" s="1"/>
  <c r="S13" i="1"/>
  <c r="R13" i="1"/>
  <c r="S12" i="1"/>
  <c r="R12" i="1"/>
  <c r="S10" i="1"/>
  <c r="R10" i="1"/>
  <c r="O16" i="1"/>
  <c r="O15" i="1"/>
  <c r="O14" i="1"/>
  <c r="O18" i="1" s="1"/>
  <c r="O13" i="1"/>
  <c r="O12" i="1"/>
  <c r="O10" i="1"/>
  <c r="J16" i="1"/>
  <c r="J15" i="1"/>
  <c r="J14" i="1"/>
  <c r="J18" i="1" s="1"/>
  <c r="J13" i="1"/>
  <c r="J12" i="1"/>
  <c r="J10" i="1"/>
  <c r="H16" i="1"/>
  <c r="H15" i="1"/>
  <c r="H14" i="1"/>
  <c r="H18" i="1" s="1"/>
  <c r="H13" i="1"/>
  <c r="H12" i="1"/>
  <c r="H10" i="1"/>
  <c r="I16" i="1"/>
  <c r="M16" i="1" s="1"/>
  <c r="I15" i="1"/>
  <c r="M15" i="1" s="1"/>
  <c r="I14" i="1"/>
  <c r="M14" i="1" s="1"/>
  <c r="I13" i="1"/>
  <c r="M13" i="1" s="1"/>
  <c r="I12" i="1"/>
  <c r="M12" i="1" s="1"/>
  <c r="I10" i="1"/>
  <c r="M10" i="1" s="1"/>
  <c r="G16" i="1"/>
  <c r="L16" i="1" s="1"/>
  <c r="G15" i="1"/>
  <c r="L15" i="1" s="1"/>
  <c r="G14" i="1"/>
  <c r="L14" i="1" s="1"/>
  <c r="G13" i="1"/>
  <c r="L13" i="1" s="1"/>
  <c r="G12" i="1"/>
  <c r="L12" i="1" s="1"/>
  <c r="G10" i="1"/>
  <c r="L10" i="1" s="1"/>
  <c r="E23" i="1"/>
  <c r="E21" i="1"/>
  <c r="E22" i="1"/>
  <c r="E24" i="1"/>
  <c r="E26" i="1"/>
  <c r="E27" i="1"/>
  <c r="E28" i="1"/>
  <c r="E30" i="1"/>
  <c r="E31" i="1"/>
  <c r="E32" i="1"/>
  <c r="E33" i="1"/>
  <c r="E34" i="1"/>
  <c r="E35" i="1"/>
  <c r="E36" i="1"/>
  <c r="E37" i="1"/>
  <c r="E38" i="1"/>
  <c r="F16" i="1"/>
  <c r="F15" i="1"/>
  <c r="F14" i="1"/>
  <c r="F18" i="1" s="1"/>
  <c r="F13" i="1"/>
  <c r="F12" i="1"/>
  <c r="F10" i="1"/>
  <c r="C16" i="1"/>
  <c r="C15" i="1"/>
  <c r="C14" i="1"/>
  <c r="C18" i="1" s="1"/>
  <c r="C13" i="1"/>
  <c r="C12" i="1"/>
  <c r="C10" i="1"/>
  <c r="N20" i="1" l="1"/>
  <c r="B20" i="1" s="1"/>
  <c r="E16" i="1"/>
  <c r="K16" i="1" s="1"/>
  <c r="K31" i="1"/>
  <c r="K27" i="1"/>
  <c r="K22" i="1"/>
  <c r="K38" i="1"/>
  <c r="K34" i="1"/>
  <c r="K30" i="1"/>
  <c r="K26" i="1"/>
  <c r="K21" i="1"/>
  <c r="K37" i="1"/>
  <c r="K33" i="1"/>
  <c r="K29" i="1"/>
  <c r="K25" i="1"/>
  <c r="K23" i="1"/>
  <c r="K35" i="1"/>
  <c r="K36" i="1"/>
  <c r="K32" i="1"/>
  <c r="K28" i="1"/>
  <c r="K24" i="1"/>
  <c r="E12" i="1"/>
  <c r="K12" i="1" s="1"/>
  <c r="I18" i="1"/>
  <c r="M18" i="1" s="1"/>
  <c r="G18" i="1"/>
  <c r="L18" i="1" s="1"/>
  <c r="N38" i="1"/>
  <c r="B38" i="1" s="1"/>
  <c r="N34" i="1"/>
  <c r="B34" i="1" s="1"/>
  <c r="N30" i="1"/>
  <c r="B30" i="1" s="1"/>
  <c r="N25" i="1"/>
  <c r="B25" i="1" s="1"/>
  <c r="N21" i="1"/>
  <c r="B21" i="1" s="1"/>
  <c r="N26" i="1"/>
  <c r="B26" i="1" s="1"/>
  <c r="U11" i="1"/>
  <c r="U9" i="1" s="1"/>
  <c r="U19" i="1"/>
  <c r="Q11" i="1"/>
  <c r="Q9" i="1" s="1"/>
  <c r="U17" i="1"/>
  <c r="N37" i="1"/>
  <c r="B37" i="1" s="1"/>
  <c r="N33" i="1"/>
  <c r="B33" i="1" s="1"/>
  <c r="T16" i="1"/>
  <c r="Q19" i="1"/>
  <c r="N29" i="1"/>
  <c r="B29" i="1" s="1"/>
  <c r="T15" i="1"/>
  <c r="Q17" i="1"/>
  <c r="T14" i="1"/>
  <c r="T18" i="1" s="1"/>
  <c r="N22" i="1"/>
  <c r="B22" i="1" s="1"/>
  <c r="T10" i="1"/>
  <c r="T13" i="1"/>
  <c r="N24" i="1"/>
  <c r="B24" i="1" s="1"/>
  <c r="N36" i="1"/>
  <c r="B36" i="1" s="1"/>
  <c r="P15" i="1"/>
  <c r="P13" i="1"/>
  <c r="P17" i="1" s="1"/>
  <c r="N23" i="1"/>
  <c r="B23" i="1" s="1"/>
  <c r="N35" i="1"/>
  <c r="B35" i="1" s="1"/>
  <c r="N31" i="1"/>
  <c r="B31" i="1" s="1"/>
  <c r="P16" i="1"/>
  <c r="P10" i="1"/>
  <c r="P14" i="1"/>
  <c r="P18" i="1" s="1"/>
  <c r="N32" i="1"/>
  <c r="B32" i="1" s="1"/>
  <c r="N28" i="1"/>
  <c r="B28" i="1" s="1"/>
  <c r="N27" i="1"/>
  <c r="B27" i="1" s="1"/>
  <c r="O19" i="1"/>
  <c r="R17" i="1"/>
  <c r="V17" i="1"/>
  <c r="W19" i="1"/>
  <c r="S17" i="1"/>
  <c r="W17" i="1"/>
  <c r="V19" i="1"/>
  <c r="R19" i="1"/>
  <c r="V11" i="1"/>
  <c r="V9" i="1" s="1"/>
  <c r="S19" i="1"/>
  <c r="W11" i="1"/>
  <c r="W9" i="1" s="1"/>
  <c r="O11" i="1"/>
  <c r="O9" i="1" s="1"/>
  <c r="R11" i="1"/>
  <c r="R9" i="1" s="1"/>
  <c r="S11" i="1"/>
  <c r="S9" i="1" s="1"/>
  <c r="O17" i="1"/>
  <c r="J19" i="1"/>
  <c r="J11" i="1"/>
  <c r="J9" i="1" s="1"/>
  <c r="H11" i="1"/>
  <c r="H9" i="1" s="1"/>
  <c r="J17" i="1"/>
  <c r="I11" i="1"/>
  <c r="M11" i="1" s="1"/>
  <c r="H19" i="1"/>
  <c r="G11" i="1"/>
  <c r="L11" i="1" s="1"/>
  <c r="H17" i="1"/>
  <c r="I19" i="1"/>
  <c r="M19" i="1" s="1"/>
  <c r="I17" i="1"/>
  <c r="M17" i="1" s="1"/>
  <c r="G19" i="1"/>
  <c r="L19" i="1" s="1"/>
  <c r="G17" i="1"/>
  <c r="L17" i="1" s="1"/>
  <c r="F19" i="1"/>
  <c r="F11" i="1"/>
  <c r="F9" i="1" s="1"/>
  <c r="E13" i="1"/>
  <c r="K13" i="1" s="1"/>
  <c r="C17" i="1"/>
  <c r="F17" i="1"/>
  <c r="E10" i="1"/>
  <c r="K10" i="1" s="1"/>
  <c r="E14" i="1"/>
  <c r="K14" i="1" s="1"/>
  <c r="E15" i="1"/>
  <c r="K15" i="1" s="1"/>
  <c r="C19" i="1"/>
  <c r="C11" i="1"/>
  <c r="C9" i="1" s="1"/>
  <c r="X28" i="1" l="1"/>
  <c r="X31" i="1"/>
  <c r="X33" i="1"/>
  <c r="X27" i="1"/>
  <c r="X23" i="1"/>
  <c r="X24" i="1"/>
  <c r="X26" i="1"/>
  <c r="X34" i="1"/>
  <c r="X38" i="1"/>
  <c r="X25" i="1"/>
  <c r="X21" i="1"/>
  <c r="X32" i="1"/>
  <c r="X35" i="1"/>
  <c r="X36" i="1"/>
  <c r="X22" i="1"/>
  <c r="X29" i="1"/>
  <c r="X37" i="1"/>
  <c r="X30" i="1"/>
  <c r="X20" i="1"/>
  <c r="E18" i="1"/>
  <c r="K18" i="1" s="1"/>
  <c r="E17" i="1"/>
  <c r="K17" i="1" s="1"/>
  <c r="I9" i="1"/>
  <c r="M9" i="1" s="1"/>
  <c r="G9" i="1"/>
  <c r="L9" i="1" s="1"/>
  <c r="N12" i="1"/>
  <c r="X12" i="1" s="1"/>
  <c r="N16" i="1"/>
  <c r="X16" i="1" s="1"/>
  <c r="N13" i="1"/>
  <c r="X13" i="1" s="1"/>
  <c r="N15" i="1"/>
  <c r="X15" i="1" s="1"/>
  <c r="T19" i="1"/>
  <c r="T11" i="1"/>
  <c r="T9" i="1" s="1"/>
  <c r="N10" i="1"/>
  <c r="X10" i="1" s="1"/>
  <c r="T17" i="1"/>
  <c r="N14" i="1"/>
  <c r="X14" i="1" s="1"/>
  <c r="P19" i="1"/>
  <c r="P11" i="1"/>
  <c r="P9" i="1" s="1"/>
  <c r="E19" i="1"/>
  <c r="K19" i="1" s="1"/>
  <c r="E11" i="1"/>
  <c r="K11" i="1" s="1"/>
  <c r="D20" i="1" l="1"/>
  <c r="N18" i="1"/>
  <c r="X18" i="1" s="1"/>
  <c r="E9" i="1"/>
  <c r="K9" i="1" s="1"/>
  <c r="D34" i="1"/>
  <c r="D28" i="1"/>
  <c r="D30" i="1"/>
  <c r="D36" i="1"/>
  <c r="D23" i="1"/>
  <c r="D32" i="1"/>
  <c r="D26" i="1"/>
  <c r="D35" i="1"/>
  <c r="D38" i="1"/>
  <c r="D22" i="1"/>
  <c r="D31" i="1"/>
  <c r="D29" i="1"/>
  <c r="D27" i="1"/>
  <c r="D33" i="1"/>
  <c r="D21" i="1"/>
  <c r="B16" i="1"/>
  <c r="B13" i="1"/>
  <c r="B14" i="1"/>
  <c r="B10" i="1"/>
  <c r="D37" i="1"/>
  <c r="D25" i="1"/>
  <c r="B15" i="1"/>
  <c r="N17" i="1"/>
  <c r="X17" i="1" s="1"/>
  <c r="D24" i="1"/>
  <c r="B12" i="1"/>
  <c r="N19" i="1"/>
  <c r="X19" i="1" s="1"/>
  <c r="N11" i="1"/>
  <c r="X11" i="1" s="1"/>
  <c r="N9" i="1" l="1"/>
  <c r="X9" i="1" s="1"/>
  <c r="D13" i="1"/>
  <c r="D10" i="1"/>
  <c r="D16" i="1"/>
  <c r="D15" i="1"/>
  <c r="B18" i="1"/>
  <c r="D14" i="1"/>
  <c r="B19" i="1"/>
  <c r="D12" i="1"/>
  <c r="B11" i="1"/>
  <c r="B17" i="1"/>
  <c r="D19" i="1" l="1"/>
  <c r="D17" i="1"/>
  <c r="D18" i="1"/>
  <c r="D11" i="1"/>
  <c r="B9" i="1"/>
  <c r="D9" i="1" l="1"/>
</calcChain>
</file>

<file path=xl/sharedStrings.xml><?xml version="1.0" encoding="utf-8"?>
<sst xmlns="http://schemas.openxmlformats.org/spreadsheetml/2006/main" count="195" uniqueCount="57">
  <si>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</si>
  <si>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</si>
  <si>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</si>
  <si>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</si>
  <si>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</si>
  <si>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</si>
  <si>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</si>
  <si>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</si>
  <si>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</si>
  <si>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</si>
  <si>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</si>
  <si>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</si>
  <si>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</si>
  <si>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</si>
  <si>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</si>
  <si>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</si>
  <si>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</si>
  <si>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</si>
  <si>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</si>
  <si>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</si>
  <si>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</si>
  <si>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</si>
  <si>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</si>
  <si>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</si>
  <si>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</si>
  <si>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</si>
  <si>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</si>
  <si>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</si>
  <si>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</si>
  <si>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</si>
  <si>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</si>
  <si>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</si>
  <si>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</si>
  <si>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</si>
  <si>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</si>
  <si>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</si>
  <si>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</si>
  <si>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</si>
  <si>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</si>
  <si>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</si>
  <si>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</si>
  <si>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</si>
  <si>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</si>
  <si>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</si>
  <si>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</si>
  <si>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</si>
  <si>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</si>
  <si>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</si>
  <si>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</si>
  <si>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※　自然増減率、出生率、死亡率、社会増減率については、少数第２位以下を四捨五入して算出。</t>
    <rPh sb="2" eb="4">
      <t>シゼン</t>
    </rPh>
    <rPh sb="4" eb="7">
      <t>ゾウゲンリツ</t>
    </rPh>
    <rPh sb="8" eb="11">
      <t>シュッショウリツ</t>
    </rPh>
    <rPh sb="12" eb="15">
      <t>シボウリツ</t>
    </rPh>
    <rPh sb="16" eb="18">
      <t>シャカイ</t>
    </rPh>
    <rPh sb="18" eb="21">
      <t>ゾウゲンリツ</t>
    </rPh>
    <rPh sb="27" eb="29">
      <t>ショウスウ</t>
    </rPh>
    <rPh sb="29" eb="30">
      <t>ダイ</t>
    </rPh>
    <rPh sb="31" eb="32">
      <t>イ</t>
    </rPh>
    <rPh sb="32" eb="34">
      <t>イカ</t>
    </rPh>
    <rPh sb="35" eb="39">
      <t>シシャゴニュウ</t>
    </rPh>
    <rPh sb="41" eb="43">
      <t>サンシュツ</t>
    </rPh>
    <phoneticPr fontId="1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</si>
  <si>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</si>
  <si>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</si>
  <si>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</si>
  <si>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</si>
  <si>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</si>
  <si>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人口</t>
    <rPh sb="0" eb="2">
      <t>ジンコウ</t>
    </rPh>
    <phoneticPr fontId="1"/>
  </si>
  <si>
    <t>第５表　市町村別、男女別人口増減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2" eb="14">
      <t>ジンコウ</t>
    </rPh>
    <rPh sb="14" eb="16">
      <t>ゾウゲン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</si>
</sst>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9" xfId="0" applyFont="1" applyFill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 applyAlignment="1">
      <alignment horizontal="right" vertical="center"/>
    </xf>
    <xf numFmtId="177" fontId="0" fillId="0" borderId="6" xfId="0" applyNumberFormat="1" applyBorder="1">
      <alignment vertical="center"/>
    </xf>
    <xf numFmtId="178" fontId="0" fillId="0" borderId="6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 applyAlignment="1">
      <alignment horizontal="right" vertical="center"/>
    </xf>
    <xf numFmtId="177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 applyAlignment="1">
      <alignment horizontal="right" vertical="center"/>
    </xf>
    <xf numFmtId="177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7" fontId="0" fillId="0" borderId="3" xfId="0" applyNumberFormat="1" applyFont="1" applyBorder="1" applyAlignment="1">
      <alignment horizontal="right" vertical="center"/>
    </xf>
    <xf numFmtId="176" fontId="0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6" fontId="0" fillId="0" borderId="2" xfId="0" applyNumberFormat="1" applyFont="1" applyBorder="1">
      <alignment vertical="center"/>
    </xf>
    <xf numFmtId="177" fontId="0" fillId="0" borderId="2" xfId="0" applyNumberFormat="1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177" fontId="0" fillId="0" borderId="1" xfId="0" applyNumberFormat="1" applyFont="1" applyBorder="1" applyAlignment="1">
      <alignment horizontal="right" vertical="center"/>
    </xf>
    <xf numFmtId="176" fontId="0" fillId="0" borderId="7" xfId="0" applyNumberFormat="1" applyFont="1" applyBorder="1">
      <alignment vertical="center"/>
    </xf>
    <xf numFmtId="177" fontId="0" fillId="0" borderId="4" xfId="0" applyNumberFormat="1" applyBorder="1">
      <alignment vertical="center"/>
    </xf>
    <xf numFmtId="176" fontId="0" fillId="0" borderId="6" xfId="0" applyNumberFormat="1" applyFont="1" applyBorder="1">
      <alignment vertical="center"/>
    </xf>
    <xf numFmtId="177" fontId="0" fillId="0" borderId="6" xfId="0" applyNumberFormat="1" applyFont="1" applyBorder="1" applyAlignment="1">
      <alignment horizontal="right" vertical="center"/>
    </xf>
    <xf numFmtId="176" fontId="0" fillId="0" borderId="4" xfId="0" applyNumberFormat="1" applyFont="1" applyBorder="1">
      <alignment vertical="center"/>
    </xf>
    <xf numFmtId="178" fontId="0" fillId="0" borderId="5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tabSelected="1" view="pageBreakPreview" zoomScale="85" zoomScaleNormal="100" zoomScaleSheetLayoutView="85" workbookViewId="0">
      <selection activeCell="Z1" sqref="Z1:Z1048576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  <col min="26" max="26" width="0" hidden="1" customWidth="1"/>
  </cols>
  <sheetData>
    <row r="2" spans="1:26" x14ac:dyDescent="0.15">
      <c r="A2" t="s">
        <v>56</v>
      </c>
      <c r="C2" s="16"/>
      <c r="D2" s="16"/>
    </row>
    <row r="3" spans="1:26" x14ac:dyDescent="0.15">
      <c r="C3" s="16"/>
      <c r="D3" s="16"/>
    </row>
    <row r="4" spans="1:26" x14ac:dyDescent="0.15">
      <c r="A4" t="s">
        <v>42</v>
      </c>
      <c r="C4" s="16"/>
      <c r="D4" s="16"/>
    </row>
    <row r="5" spans="1:26" ht="13.5" customHeight="1" x14ac:dyDescent="0.15">
      <c r="A5" s="74" t="s">
        <v>37</v>
      </c>
      <c r="B5" s="65" t="s">
        <v>40</v>
      </c>
      <c r="C5" s="66"/>
      <c r="D5" s="66"/>
      <c r="E5" s="68" t="s">
        <v>39</v>
      </c>
      <c r="F5" s="69"/>
      <c r="G5" s="69"/>
      <c r="H5" s="69"/>
      <c r="I5" s="69"/>
      <c r="J5" s="69"/>
      <c r="K5" s="69"/>
      <c r="L5" s="69"/>
      <c r="M5" s="70"/>
      <c r="N5" s="65" t="s">
        <v>38</v>
      </c>
      <c r="O5" s="66"/>
      <c r="P5" s="66"/>
      <c r="Q5" s="66"/>
      <c r="R5" s="66"/>
      <c r="S5" s="66"/>
      <c r="T5" s="66"/>
      <c r="U5" s="66"/>
      <c r="V5" s="66"/>
      <c r="W5" s="66"/>
      <c r="X5" s="67"/>
    </row>
    <row r="6" spans="1:26" ht="13.5" customHeight="1" x14ac:dyDescent="0.15">
      <c r="A6" s="75"/>
      <c r="B6" s="20"/>
      <c r="C6" s="77" t="s">
        <v>52</v>
      </c>
      <c r="D6" s="77" t="s">
        <v>53</v>
      </c>
      <c r="E6" s="15"/>
      <c r="F6" s="71" t="s">
        <v>54</v>
      </c>
      <c r="G6" s="20"/>
      <c r="H6" s="71" t="s">
        <v>54</v>
      </c>
      <c r="I6" s="20"/>
      <c r="J6" s="71" t="s">
        <v>54</v>
      </c>
      <c r="K6" s="65" t="s">
        <v>46</v>
      </c>
      <c r="L6" s="66"/>
      <c r="M6" s="67"/>
      <c r="N6" s="14"/>
      <c r="O6" s="71" t="s">
        <v>54</v>
      </c>
      <c r="P6" s="68" t="s">
        <v>36</v>
      </c>
      <c r="Q6" s="69"/>
      <c r="R6" s="69"/>
      <c r="S6" s="70"/>
      <c r="T6" s="68" t="s">
        <v>35</v>
      </c>
      <c r="U6" s="69"/>
      <c r="V6" s="69"/>
      <c r="W6" s="70"/>
      <c r="X6" s="24" t="s">
        <v>46</v>
      </c>
    </row>
    <row r="7" spans="1:26" ht="13.5" customHeight="1" x14ac:dyDescent="0.15">
      <c r="A7" s="75"/>
      <c r="B7" s="18" t="s">
        <v>41</v>
      </c>
      <c r="C7" s="78"/>
      <c r="D7" s="78"/>
      <c r="E7" s="11" t="s">
        <v>32</v>
      </c>
      <c r="F7" s="72"/>
      <c r="G7" s="12" t="s">
        <v>34</v>
      </c>
      <c r="H7" s="72"/>
      <c r="I7" s="18" t="s">
        <v>33</v>
      </c>
      <c r="J7" s="72"/>
      <c r="K7" s="71" t="s">
        <v>43</v>
      </c>
      <c r="L7" s="17" t="s">
        <v>44</v>
      </c>
      <c r="M7" s="17" t="s">
        <v>45</v>
      </c>
      <c r="N7" s="12" t="s">
        <v>32</v>
      </c>
      <c r="O7" s="72"/>
      <c r="P7" s="14" t="s">
        <v>32</v>
      </c>
      <c r="Q7" s="71" t="s">
        <v>54</v>
      </c>
      <c r="R7" s="71" t="s">
        <v>31</v>
      </c>
      <c r="S7" s="13" t="s">
        <v>30</v>
      </c>
      <c r="T7" s="12" t="s">
        <v>32</v>
      </c>
      <c r="U7" s="71" t="s">
        <v>54</v>
      </c>
      <c r="V7" s="72" t="s">
        <v>31</v>
      </c>
      <c r="W7" s="21" t="s">
        <v>47</v>
      </c>
      <c r="X7" s="71" t="s">
        <v>48</v>
      </c>
    </row>
    <row r="8" spans="1:26" ht="30.75" customHeight="1" x14ac:dyDescent="0.15">
      <c r="A8" s="76"/>
      <c r="B8" s="19"/>
      <c r="C8" s="79"/>
      <c r="D8" s="79"/>
      <c r="E8" s="11"/>
      <c r="F8" s="73"/>
      <c r="G8" s="10"/>
      <c r="H8" s="73"/>
      <c r="I8" s="19"/>
      <c r="J8" s="73"/>
      <c r="K8" s="73"/>
      <c r="L8" s="19"/>
      <c r="M8" s="19"/>
      <c r="N8" s="10"/>
      <c r="O8" s="73"/>
      <c r="P8" s="10"/>
      <c r="Q8" s="73"/>
      <c r="R8" s="73"/>
      <c r="S8" s="9"/>
      <c r="T8" s="10"/>
      <c r="U8" s="73"/>
      <c r="V8" s="73"/>
      <c r="W8" s="22"/>
      <c r="X8" s="73"/>
      <c r="Z8" s="8" t="s">
        <v>55</v>
      </c>
    </row>
    <row r="9" spans="1:26" ht="18.75" customHeight="1" x14ac:dyDescent="0.15">
      <c r="A9" s="8" t="s">
        <v>29</v>
      </c>
      <c r="B9" s="32">
        <f>B10+B11</f>
        <v>-4716</v>
      </c>
      <c r="C9" s="32">
        <f>C10+C11</f>
        <v>-370</v>
      </c>
      <c r="D9" s="33">
        <f>IF(B9-C9=0,"-",(1-(B9/(B9-C9)))*-1)</f>
        <v>8.5135757017947622E-2</v>
      </c>
      <c r="E9" s="32">
        <f t="shared" ref="E9:J9" si="0">E10+E11</f>
        <v>-3031</v>
      </c>
      <c r="F9" s="32">
        <f t="shared" si="0"/>
        <v>164</v>
      </c>
      <c r="G9" s="32">
        <f t="shared" si="0"/>
        <v>4295</v>
      </c>
      <c r="H9" s="32">
        <f t="shared" si="0"/>
        <v>23</v>
      </c>
      <c r="I9" s="32">
        <f t="shared" si="0"/>
        <v>7326</v>
      </c>
      <c r="J9" s="32">
        <f t="shared" si="0"/>
        <v>-141</v>
      </c>
      <c r="K9" s="34">
        <f>E9/Z9*1000</f>
        <v>-5.4075077116305126</v>
      </c>
      <c r="L9" s="35">
        <f>G9/Z9*1000</f>
        <v>7.662568664286721</v>
      </c>
      <c r="M9" s="35">
        <f>I9/Z9*1000</f>
        <v>13.070076375917234</v>
      </c>
      <c r="N9" s="32">
        <f>N10+N11</f>
        <v>-1685</v>
      </c>
      <c r="O9" s="32">
        <f t="shared" ref="O9:Q9" si="1">O10+O11</f>
        <v>-534</v>
      </c>
      <c r="P9" s="32">
        <f t="shared" si="1"/>
        <v>16088</v>
      </c>
      <c r="Q9" s="32">
        <f t="shared" si="1"/>
        <v>-360</v>
      </c>
      <c r="R9" s="32">
        <f t="shared" ref="R9:U9" si="2">R10+R11</f>
        <v>9860</v>
      </c>
      <c r="S9" s="32">
        <f t="shared" si="2"/>
        <v>6228</v>
      </c>
      <c r="T9" s="32">
        <f t="shared" si="2"/>
        <v>17773</v>
      </c>
      <c r="U9" s="32">
        <f t="shared" si="2"/>
        <v>174</v>
      </c>
      <c r="V9" s="32">
        <f t="shared" ref="V9:W9" si="3">V10+V11</f>
        <v>11545</v>
      </c>
      <c r="W9" s="32">
        <f t="shared" si="3"/>
        <v>6228</v>
      </c>
      <c r="X9" s="34">
        <f>N9/Z9*1000</f>
        <v>-3.0061532478051514</v>
      </c>
      <c r="Z9" s="32">
        <f t="shared" ref="Z9" si="4">Z10+Z11</f>
        <v>560517</v>
      </c>
    </row>
    <row r="10" spans="1:26" ht="18.75" customHeight="1" x14ac:dyDescent="0.15">
      <c r="A10" s="6" t="s">
        <v>28</v>
      </c>
      <c r="B10" s="36">
        <f>B20+B21+B22+B23</f>
        <v>-2797</v>
      </c>
      <c r="C10" s="36">
        <f>C20+C21+C22+C23</f>
        <v>-326</v>
      </c>
      <c r="D10" s="37">
        <f t="shared" ref="D10:D38" si="5">IF(B10-C10=0,"-",(1-(B10/(B10-C10)))*-1)</f>
        <v>0.13193039255362193</v>
      </c>
      <c r="E10" s="36">
        <f t="shared" ref="E10:J10" si="6">E20+E21+E22+E23</f>
        <v>-1630</v>
      </c>
      <c r="F10" s="36">
        <f t="shared" si="6"/>
        <v>43</v>
      </c>
      <c r="G10" s="36">
        <f t="shared" si="6"/>
        <v>3382</v>
      </c>
      <c r="H10" s="36">
        <f t="shared" si="6"/>
        <v>22</v>
      </c>
      <c r="I10" s="36">
        <f t="shared" si="6"/>
        <v>5012</v>
      </c>
      <c r="J10" s="36">
        <f t="shared" si="6"/>
        <v>-21</v>
      </c>
      <c r="K10" s="38">
        <f t="shared" ref="K10:K38" si="7">E10/Z10*1000</f>
        <v>-3.8908183847136191</v>
      </c>
      <c r="L10" s="39">
        <f t="shared" ref="L10:L38" si="8">G10/Z10*1000</f>
        <v>8.0728513969947606</v>
      </c>
      <c r="M10" s="39">
        <f t="shared" ref="M10:M38" si="9">I10/Z10*1000</f>
        <v>11.963669781708379</v>
      </c>
      <c r="N10" s="36">
        <f t="shared" ref="N10:Q10" si="10">N20+N21+N22+N23</f>
        <v>-1167</v>
      </c>
      <c r="O10" s="36">
        <f t="shared" si="10"/>
        <v>-369</v>
      </c>
      <c r="P10" s="36">
        <f t="shared" si="10"/>
        <v>12296</v>
      </c>
      <c r="Q10" s="36">
        <f t="shared" si="10"/>
        <v>-242</v>
      </c>
      <c r="R10" s="36">
        <f t="shared" ref="R10:U10" si="11">R20+R21+R22+R23</f>
        <v>8169</v>
      </c>
      <c r="S10" s="36">
        <f t="shared" si="11"/>
        <v>4127</v>
      </c>
      <c r="T10" s="36">
        <f t="shared" si="11"/>
        <v>13463</v>
      </c>
      <c r="U10" s="36">
        <f t="shared" si="11"/>
        <v>127</v>
      </c>
      <c r="V10" s="36">
        <f t="shared" ref="V10:W10" si="12">V20+V21+V22+V23</f>
        <v>9586</v>
      </c>
      <c r="W10" s="36">
        <f t="shared" si="12"/>
        <v>3877</v>
      </c>
      <c r="X10" s="38">
        <f t="shared" ref="X10:X38" si="13">N10/Z10*1000</f>
        <v>-2.7856350030434318</v>
      </c>
      <c r="Z10" s="32">
        <f t="shared" ref="Z10" si="14">Z20+Z21+Z22+Z23</f>
        <v>418935</v>
      </c>
    </row>
    <row r="11" spans="1:26" ht="18.75" customHeight="1" x14ac:dyDescent="0.15">
      <c r="A11" s="2" t="s">
        <v>27</v>
      </c>
      <c r="B11" s="40">
        <f>B12+B13+B14+B15+B16</f>
        <v>-1919</v>
      </c>
      <c r="C11" s="40">
        <f>C12+C13+C14+C15+C16</f>
        <v>-44</v>
      </c>
      <c r="D11" s="41">
        <f t="shared" si="5"/>
        <v>2.3466666666666747E-2</v>
      </c>
      <c r="E11" s="40">
        <f t="shared" ref="E11:J11" si="15">E12+E13+E14+E15+E16</f>
        <v>-1401</v>
      </c>
      <c r="F11" s="40">
        <f t="shared" si="15"/>
        <v>121</v>
      </c>
      <c r="G11" s="40">
        <f t="shared" si="15"/>
        <v>913</v>
      </c>
      <c r="H11" s="40">
        <f t="shared" si="15"/>
        <v>1</v>
      </c>
      <c r="I11" s="40">
        <f t="shared" si="15"/>
        <v>2314</v>
      </c>
      <c r="J11" s="40">
        <f t="shared" si="15"/>
        <v>-120</v>
      </c>
      <c r="K11" s="42">
        <f t="shared" si="7"/>
        <v>-9.8953256769928384</v>
      </c>
      <c r="L11" s="43">
        <f t="shared" si="8"/>
        <v>6.4485598451780586</v>
      </c>
      <c r="M11" s="43">
        <f t="shared" si="9"/>
        <v>16.343885522170897</v>
      </c>
      <c r="N11" s="40">
        <f t="shared" ref="N11:Q11" si="16">N12+N13+N14+N15+N16</f>
        <v>-518</v>
      </c>
      <c r="O11" s="40">
        <f t="shared" si="16"/>
        <v>-165</v>
      </c>
      <c r="P11" s="40">
        <f t="shared" si="16"/>
        <v>3792</v>
      </c>
      <c r="Q11" s="40">
        <f t="shared" si="16"/>
        <v>-118</v>
      </c>
      <c r="R11" s="40">
        <f t="shared" ref="R11:U11" si="17">R12+R13+R14+R15+R16</f>
        <v>1691</v>
      </c>
      <c r="S11" s="40">
        <f t="shared" si="17"/>
        <v>2101</v>
      </c>
      <c r="T11" s="40">
        <f t="shared" si="17"/>
        <v>4310</v>
      </c>
      <c r="U11" s="40">
        <f t="shared" si="17"/>
        <v>47</v>
      </c>
      <c r="V11" s="40">
        <f t="shared" ref="V11:W11" si="18">V12+V13+V14+V15+V16</f>
        <v>1959</v>
      </c>
      <c r="W11" s="40">
        <f t="shared" si="18"/>
        <v>2351</v>
      </c>
      <c r="X11" s="44">
        <f t="shared" si="13"/>
        <v>-3.6586571739345395</v>
      </c>
      <c r="Z11" s="32">
        <f t="shared" ref="Z11" si="19">Z12+Z13+Z14+Z15+Z16</f>
        <v>141582</v>
      </c>
    </row>
    <row r="12" spans="1:26" ht="18.75" customHeight="1" x14ac:dyDescent="0.15">
      <c r="A12" s="6" t="s">
        <v>26</v>
      </c>
      <c r="B12" s="36">
        <f>B24</f>
        <v>-155</v>
      </c>
      <c r="C12" s="36">
        <f>C24</f>
        <v>-75</v>
      </c>
      <c r="D12" s="37">
        <f t="shared" si="5"/>
        <v>0.9375</v>
      </c>
      <c r="E12" s="36">
        <f t="shared" ref="E12:J12" si="20">E24</f>
        <v>-108</v>
      </c>
      <c r="F12" s="36">
        <f t="shared" si="20"/>
        <v>16</v>
      </c>
      <c r="G12" s="36">
        <f t="shared" si="20"/>
        <v>71</v>
      </c>
      <c r="H12" s="36">
        <f t="shared" si="20"/>
        <v>-2</v>
      </c>
      <c r="I12" s="36">
        <f t="shared" si="20"/>
        <v>179</v>
      </c>
      <c r="J12" s="36">
        <f t="shared" si="20"/>
        <v>-18</v>
      </c>
      <c r="K12" s="38">
        <f t="shared" si="7"/>
        <v>-9.7227223622614343</v>
      </c>
      <c r="L12" s="39">
        <f t="shared" si="8"/>
        <v>6.3917897011163127</v>
      </c>
      <c r="M12" s="39">
        <f t="shared" si="9"/>
        <v>16.114512063377745</v>
      </c>
      <c r="N12" s="36">
        <f t="shared" ref="N12:Q12" si="21">N24</f>
        <v>-47</v>
      </c>
      <c r="O12" s="36">
        <f t="shared" si="21"/>
        <v>-91</v>
      </c>
      <c r="P12" s="36">
        <f t="shared" si="21"/>
        <v>313</v>
      </c>
      <c r="Q12" s="36">
        <f t="shared" si="21"/>
        <v>-56</v>
      </c>
      <c r="R12" s="36">
        <f t="shared" ref="R12:U12" si="22">R24</f>
        <v>150</v>
      </c>
      <c r="S12" s="36">
        <f t="shared" si="22"/>
        <v>163</v>
      </c>
      <c r="T12" s="36">
        <f t="shared" si="22"/>
        <v>360</v>
      </c>
      <c r="U12" s="36">
        <f t="shared" si="22"/>
        <v>35</v>
      </c>
      <c r="V12" s="36">
        <f t="shared" ref="V12:W12" si="23">V24</f>
        <v>174</v>
      </c>
      <c r="W12" s="36">
        <f t="shared" si="23"/>
        <v>186</v>
      </c>
      <c r="X12" s="38">
        <f t="shared" si="13"/>
        <v>-4.2311847317248832</v>
      </c>
      <c r="Z12" s="32">
        <f t="shared" ref="Z12" si="24">Z24</f>
        <v>11108</v>
      </c>
    </row>
    <row r="13" spans="1:26" ht="18.75" customHeight="1" x14ac:dyDescent="0.15">
      <c r="A13" s="4" t="s">
        <v>25</v>
      </c>
      <c r="B13" s="45">
        <f>B25+B26+B27</f>
        <v>-459</v>
      </c>
      <c r="C13" s="45">
        <f>C25+C26+C27</f>
        <v>12</v>
      </c>
      <c r="D13" s="46">
        <f t="shared" si="5"/>
        <v>-2.5477707006369421E-2</v>
      </c>
      <c r="E13" s="45">
        <f t="shared" ref="E13:J13" si="25">E25+E26+E27</f>
        <v>-314</v>
      </c>
      <c r="F13" s="45">
        <f t="shared" si="25"/>
        <v>-8</v>
      </c>
      <c r="G13" s="45">
        <f t="shared" si="25"/>
        <v>138</v>
      </c>
      <c r="H13" s="45">
        <f t="shared" si="25"/>
        <v>-9</v>
      </c>
      <c r="I13" s="45">
        <f t="shared" si="25"/>
        <v>452</v>
      </c>
      <c r="J13" s="45">
        <f t="shared" si="25"/>
        <v>-1</v>
      </c>
      <c r="K13" s="47">
        <f t="shared" si="7"/>
        <v>-12.078316728853329</v>
      </c>
      <c r="L13" s="48">
        <f t="shared" si="8"/>
        <v>5.3083048044005077</v>
      </c>
      <c r="M13" s="48">
        <f t="shared" si="9"/>
        <v>17.386621533253837</v>
      </c>
      <c r="N13" s="45">
        <f t="shared" ref="N13:Q13" si="26">N25+N26+N27</f>
        <v>-145</v>
      </c>
      <c r="O13" s="45">
        <f t="shared" si="26"/>
        <v>20</v>
      </c>
      <c r="P13" s="45">
        <f t="shared" si="26"/>
        <v>610</v>
      </c>
      <c r="Q13" s="45">
        <f t="shared" si="26"/>
        <v>-12</v>
      </c>
      <c r="R13" s="45">
        <f t="shared" ref="R13:U13" si="27">R25+R26+R27</f>
        <v>309</v>
      </c>
      <c r="S13" s="45">
        <f t="shared" si="27"/>
        <v>301</v>
      </c>
      <c r="T13" s="45">
        <f t="shared" si="27"/>
        <v>755</v>
      </c>
      <c r="U13" s="45">
        <f t="shared" si="27"/>
        <v>-32</v>
      </c>
      <c r="V13" s="45">
        <f t="shared" ref="V13:W13" si="28">V25+V26+V27</f>
        <v>358</v>
      </c>
      <c r="W13" s="45">
        <f t="shared" si="28"/>
        <v>397</v>
      </c>
      <c r="X13" s="47">
        <f t="shared" si="13"/>
        <v>-5.5775666423048813</v>
      </c>
      <c r="Z13" s="32">
        <f t="shared" ref="Z13" si="29">Z25+Z26+Z27</f>
        <v>25997</v>
      </c>
    </row>
    <row r="14" spans="1:26" ht="18.75" customHeight="1" x14ac:dyDescent="0.15">
      <c r="A14" s="4" t="s">
        <v>24</v>
      </c>
      <c r="B14" s="45">
        <f>B28+B29+B30+B31</f>
        <v>-555</v>
      </c>
      <c r="C14" s="45">
        <f>C28+C29+C30+C31</f>
        <v>-71</v>
      </c>
      <c r="D14" s="46">
        <f t="shared" si="5"/>
        <v>0.14669421487603307</v>
      </c>
      <c r="E14" s="45">
        <f t="shared" ref="E14:J14" si="30">E28+E29+E30+E31</f>
        <v>-435</v>
      </c>
      <c r="F14" s="45">
        <f t="shared" si="30"/>
        <v>21</v>
      </c>
      <c r="G14" s="45">
        <f t="shared" si="30"/>
        <v>399</v>
      </c>
      <c r="H14" s="45">
        <f t="shared" si="30"/>
        <v>19</v>
      </c>
      <c r="I14" s="45">
        <f t="shared" si="30"/>
        <v>834</v>
      </c>
      <c r="J14" s="45">
        <f t="shared" si="30"/>
        <v>-2</v>
      </c>
      <c r="K14" s="47">
        <f t="shared" si="7"/>
        <v>-8.1147632727679735</v>
      </c>
      <c r="L14" s="48">
        <f t="shared" si="8"/>
        <v>7.4431966570906241</v>
      </c>
      <c r="M14" s="48">
        <f t="shared" si="9"/>
        <v>15.557959929858598</v>
      </c>
      <c r="N14" s="45">
        <f t="shared" ref="N14:Q14" si="31">N28+N29+N30+N31</f>
        <v>-120</v>
      </c>
      <c r="O14" s="45">
        <f t="shared" si="31"/>
        <v>-92</v>
      </c>
      <c r="P14" s="45">
        <f t="shared" si="31"/>
        <v>1411</v>
      </c>
      <c r="Q14" s="45">
        <f t="shared" si="31"/>
        <v>-100</v>
      </c>
      <c r="R14" s="45">
        <f t="shared" ref="R14:U14" si="32">R28+R29+R30+R31</f>
        <v>590</v>
      </c>
      <c r="S14" s="45">
        <f t="shared" si="32"/>
        <v>821</v>
      </c>
      <c r="T14" s="45">
        <f t="shared" si="32"/>
        <v>1531</v>
      </c>
      <c r="U14" s="45">
        <f t="shared" si="32"/>
        <v>-8</v>
      </c>
      <c r="V14" s="45">
        <f t="shared" ref="V14:W14" si="33">V28+V29+V30+V31</f>
        <v>728</v>
      </c>
      <c r="W14" s="45">
        <f t="shared" si="33"/>
        <v>803</v>
      </c>
      <c r="X14" s="47">
        <f t="shared" si="13"/>
        <v>-2.2385553855911651</v>
      </c>
      <c r="Z14" s="32">
        <f t="shared" ref="Z14" si="34">Z28+Z29+Z30+Z31</f>
        <v>53606</v>
      </c>
    </row>
    <row r="15" spans="1:26" ht="18.75" customHeight="1" x14ac:dyDescent="0.15">
      <c r="A15" s="4" t="s">
        <v>23</v>
      </c>
      <c r="B15" s="45">
        <f>B32+B33+B34+B35</f>
        <v>-400</v>
      </c>
      <c r="C15" s="45">
        <f>C32+C33+C34+C35</f>
        <v>115</v>
      </c>
      <c r="D15" s="46">
        <f t="shared" si="5"/>
        <v>-0.22330097087378642</v>
      </c>
      <c r="E15" s="45">
        <f t="shared" ref="E15:J15" si="35">E32+E33+E34+E35</f>
        <v>-340</v>
      </c>
      <c r="F15" s="45">
        <f t="shared" si="35"/>
        <v>67</v>
      </c>
      <c r="G15" s="45">
        <f t="shared" si="35"/>
        <v>269</v>
      </c>
      <c r="H15" s="45">
        <f t="shared" si="35"/>
        <v>4</v>
      </c>
      <c r="I15" s="45">
        <f t="shared" si="35"/>
        <v>609</v>
      </c>
      <c r="J15" s="45">
        <f t="shared" si="35"/>
        <v>-63</v>
      </c>
      <c r="K15" s="47">
        <f t="shared" si="7"/>
        <v>-8.3392607490618325</v>
      </c>
      <c r="L15" s="48">
        <f t="shared" si="8"/>
        <v>6.597826886757745</v>
      </c>
      <c r="M15" s="48">
        <f t="shared" si="9"/>
        <v>14.937087635819578</v>
      </c>
      <c r="N15" s="49">
        <f t="shared" ref="N15:Q15" si="36">N32+N33+N34+N35</f>
        <v>-60</v>
      </c>
      <c r="O15" s="45">
        <f t="shared" si="36"/>
        <v>48</v>
      </c>
      <c r="P15" s="45">
        <f t="shared" si="36"/>
        <v>1234</v>
      </c>
      <c r="Q15" s="45">
        <f t="shared" si="36"/>
        <v>80</v>
      </c>
      <c r="R15" s="45">
        <f t="shared" ref="R15:U15" si="37">R32+R33+R34+R35</f>
        <v>532</v>
      </c>
      <c r="S15" s="45">
        <f t="shared" si="37"/>
        <v>702</v>
      </c>
      <c r="T15" s="45">
        <f t="shared" si="37"/>
        <v>1294</v>
      </c>
      <c r="U15" s="45">
        <f t="shared" si="37"/>
        <v>32</v>
      </c>
      <c r="V15" s="45">
        <f t="shared" ref="V15:W15" si="38">V32+V33+V34+V35</f>
        <v>549</v>
      </c>
      <c r="W15" s="45">
        <f t="shared" si="38"/>
        <v>745</v>
      </c>
      <c r="X15" s="47">
        <f t="shared" si="13"/>
        <v>-1.4716342498344412</v>
      </c>
      <c r="Z15" s="32">
        <f t="shared" ref="Z15" si="39">Z32+Z33+Z34+Z35</f>
        <v>40771</v>
      </c>
    </row>
    <row r="16" spans="1:26" ht="18.75" customHeight="1" x14ac:dyDescent="0.15">
      <c r="A16" s="2" t="s">
        <v>22</v>
      </c>
      <c r="B16" s="40">
        <f>B36+B37+B38</f>
        <v>-350</v>
      </c>
      <c r="C16" s="40">
        <f>C36+C37+C38</f>
        <v>-25</v>
      </c>
      <c r="D16" s="41">
        <f t="shared" si="5"/>
        <v>7.6923076923076872E-2</v>
      </c>
      <c r="E16" s="40">
        <f>E36+E37+E38</f>
        <v>-204</v>
      </c>
      <c r="F16" s="40">
        <f t="shared" ref="F16:J16" si="40">F36+F37+F38</f>
        <v>25</v>
      </c>
      <c r="G16" s="40">
        <f t="shared" si="40"/>
        <v>36</v>
      </c>
      <c r="H16" s="40">
        <f t="shared" si="40"/>
        <v>-11</v>
      </c>
      <c r="I16" s="40">
        <f t="shared" si="40"/>
        <v>240</v>
      </c>
      <c r="J16" s="40">
        <f t="shared" si="40"/>
        <v>-36</v>
      </c>
      <c r="K16" s="42">
        <f t="shared" si="7"/>
        <v>-20.198019801980198</v>
      </c>
      <c r="L16" s="43">
        <f t="shared" si="8"/>
        <v>3.5643564356435644</v>
      </c>
      <c r="M16" s="43">
        <f t="shared" si="9"/>
        <v>23.762376237623762</v>
      </c>
      <c r="N16" s="40">
        <f t="shared" ref="N16:Q16" si="41">N36+N37+N38</f>
        <v>-146</v>
      </c>
      <c r="O16" s="40">
        <f t="shared" si="41"/>
        <v>-50</v>
      </c>
      <c r="P16" s="40">
        <f t="shared" si="41"/>
        <v>224</v>
      </c>
      <c r="Q16" s="40">
        <f t="shared" si="41"/>
        <v>-30</v>
      </c>
      <c r="R16" s="40">
        <f t="shared" ref="R16:U16" si="42">R36+R37+R38</f>
        <v>110</v>
      </c>
      <c r="S16" s="40">
        <f t="shared" si="42"/>
        <v>114</v>
      </c>
      <c r="T16" s="40">
        <f t="shared" si="42"/>
        <v>370</v>
      </c>
      <c r="U16" s="40">
        <f t="shared" si="42"/>
        <v>20</v>
      </c>
      <c r="V16" s="40">
        <f t="shared" ref="V16:W16" si="43">V36+V37+V38</f>
        <v>150</v>
      </c>
      <c r="W16" s="40">
        <f t="shared" si="43"/>
        <v>220</v>
      </c>
      <c r="X16" s="44">
        <f t="shared" si="13"/>
        <v>-14.455445544554456</v>
      </c>
      <c r="Z16" s="32">
        <f t="shared" ref="Z16" si="44">Z36+Z37+Z38</f>
        <v>10100</v>
      </c>
    </row>
    <row r="17" spans="1:26" ht="18.75" customHeight="1" x14ac:dyDescent="0.15">
      <c r="A17" s="6" t="s">
        <v>21</v>
      </c>
      <c r="B17" s="36">
        <f>B12+B13+B20</f>
        <v>-2125</v>
      </c>
      <c r="C17" s="36">
        <f>C12+C13+C20</f>
        <v>-517</v>
      </c>
      <c r="D17" s="37">
        <f t="shared" si="5"/>
        <v>0.32151741293532332</v>
      </c>
      <c r="E17" s="36">
        <f t="shared" ref="E17:J17" si="45">E12+E13+E20</f>
        <v>-1187</v>
      </c>
      <c r="F17" s="36">
        <f t="shared" si="45"/>
        <v>21</v>
      </c>
      <c r="G17" s="36">
        <f t="shared" si="45"/>
        <v>1650</v>
      </c>
      <c r="H17" s="36">
        <f t="shared" si="45"/>
        <v>7</v>
      </c>
      <c r="I17" s="36">
        <f t="shared" si="45"/>
        <v>2837</v>
      </c>
      <c r="J17" s="36">
        <f t="shared" si="45"/>
        <v>-14</v>
      </c>
      <c r="K17" s="38">
        <f t="shared" si="7"/>
        <v>-5.2245868086885716</v>
      </c>
      <c r="L17" s="39">
        <f t="shared" si="8"/>
        <v>7.2624837694491511</v>
      </c>
      <c r="M17" s="39">
        <f t="shared" si="9"/>
        <v>12.487070578137724</v>
      </c>
      <c r="N17" s="36">
        <f t="shared" ref="N17:Q17" si="46">N12+N13+N20</f>
        <v>-938</v>
      </c>
      <c r="O17" s="36">
        <f t="shared" si="46"/>
        <v>-538</v>
      </c>
      <c r="P17" s="36">
        <f t="shared" si="46"/>
        <v>5553</v>
      </c>
      <c r="Q17" s="36">
        <f t="shared" si="46"/>
        <v>-467</v>
      </c>
      <c r="R17" s="36">
        <f t="shared" ref="R17:U17" si="47">R12+R13+R20</f>
        <v>3781</v>
      </c>
      <c r="S17" s="36">
        <f t="shared" si="47"/>
        <v>1772</v>
      </c>
      <c r="T17" s="36">
        <f t="shared" si="47"/>
        <v>6491</v>
      </c>
      <c r="U17" s="36">
        <f t="shared" si="47"/>
        <v>71</v>
      </c>
      <c r="V17" s="36">
        <f t="shared" ref="V17:W17" si="48">V12+V13+V20</f>
        <v>4649</v>
      </c>
      <c r="W17" s="36">
        <f t="shared" si="48"/>
        <v>1842</v>
      </c>
      <c r="X17" s="38">
        <f t="shared" si="13"/>
        <v>-4.1286119852989724</v>
      </c>
      <c r="Z17" s="32">
        <f t="shared" ref="Z17" si="49">Z12+Z13+Z20</f>
        <v>227195</v>
      </c>
    </row>
    <row r="18" spans="1:26" ht="18.75" customHeight="1" x14ac:dyDescent="0.15">
      <c r="A18" s="4" t="s">
        <v>20</v>
      </c>
      <c r="B18" s="45">
        <f>B14+B22</f>
        <v>-1096</v>
      </c>
      <c r="C18" s="45">
        <f>C14+C22</f>
        <v>-34</v>
      </c>
      <c r="D18" s="46">
        <f t="shared" si="5"/>
        <v>3.2015065913370888E-2</v>
      </c>
      <c r="E18" s="45">
        <f t="shared" ref="E18:J18" si="50">E14+E22</f>
        <v>-737</v>
      </c>
      <c r="F18" s="45">
        <f t="shared" si="50"/>
        <v>-1</v>
      </c>
      <c r="G18" s="45">
        <f t="shared" si="50"/>
        <v>769</v>
      </c>
      <c r="H18" s="45">
        <f t="shared" si="50"/>
        <v>25</v>
      </c>
      <c r="I18" s="45">
        <f t="shared" si="50"/>
        <v>1506</v>
      </c>
      <c r="J18" s="45">
        <f t="shared" si="50"/>
        <v>26</v>
      </c>
      <c r="K18" s="47">
        <f t="shared" si="7"/>
        <v>-7.2937799990103418</v>
      </c>
      <c r="L18" s="48">
        <f t="shared" si="8"/>
        <v>7.6104705824137762</v>
      </c>
      <c r="M18" s="48">
        <f t="shared" si="9"/>
        <v>14.904250581424119</v>
      </c>
      <c r="N18" s="45">
        <f t="shared" ref="N18:Q18" si="51">N14+N22</f>
        <v>-359</v>
      </c>
      <c r="O18" s="45">
        <f t="shared" si="51"/>
        <v>-33</v>
      </c>
      <c r="P18" s="45">
        <f t="shared" si="51"/>
        <v>2753</v>
      </c>
      <c r="Q18" s="45">
        <f t="shared" si="51"/>
        <v>-26</v>
      </c>
      <c r="R18" s="45">
        <f t="shared" ref="R18:U18" si="52">R14+R22</f>
        <v>1260</v>
      </c>
      <c r="S18" s="45">
        <f t="shared" si="52"/>
        <v>1493</v>
      </c>
      <c r="T18" s="45">
        <f t="shared" si="52"/>
        <v>3112</v>
      </c>
      <c r="U18" s="45">
        <f t="shared" si="52"/>
        <v>7</v>
      </c>
      <c r="V18" s="45">
        <f t="shared" ref="V18:W18" si="53">V14+V22</f>
        <v>1502</v>
      </c>
      <c r="W18" s="45">
        <f t="shared" si="53"/>
        <v>1610</v>
      </c>
      <c r="X18" s="47">
        <f t="shared" si="13"/>
        <v>-3.5528724825572766</v>
      </c>
      <c r="Z18" s="32">
        <f t="shared" ref="Z18" si="54">Z14+Z22</f>
        <v>101045</v>
      </c>
    </row>
    <row r="19" spans="1:26" ht="18.75" customHeight="1" x14ac:dyDescent="0.15">
      <c r="A19" s="2" t="s">
        <v>19</v>
      </c>
      <c r="B19" s="40">
        <f>B15+B16+B21+B23</f>
        <v>-1495</v>
      </c>
      <c r="C19" s="40">
        <f>C15+C16+C21+C23</f>
        <v>181</v>
      </c>
      <c r="D19" s="41">
        <f t="shared" si="5"/>
        <v>-0.10799522673031026</v>
      </c>
      <c r="E19" s="40">
        <f t="shared" ref="E19:J19" si="55">E15+E16+E21+E23</f>
        <v>-1107</v>
      </c>
      <c r="F19" s="40">
        <f t="shared" si="55"/>
        <v>144</v>
      </c>
      <c r="G19" s="40">
        <f t="shared" si="55"/>
        <v>1876</v>
      </c>
      <c r="H19" s="40">
        <f t="shared" si="55"/>
        <v>-9</v>
      </c>
      <c r="I19" s="40">
        <f t="shared" si="55"/>
        <v>2983</v>
      </c>
      <c r="J19" s="40">
        <f t="shared" si="55"/>
        <v>-153</v>
      </c>
      <c r="K19" s="42">
        <f t="shared" si="7"/>
        <v>-4.7658614499067919</v>
      </c>
      <c r="L19" s="43">
        <f t="shared" si="8"/>
        <v>8.0765637579269569</v>
      </c>
      <c r="M19" s="43">
        <f t="shared" si="9"/>
        <v>12.842425207833749</v>
      </c>
      <c r="N19" s="50">
        <f t="shared" ref="N19:O19" si="56">N15+N16+N21+N23</f>
        <v>-388</v>
      </c>
      <c r="O19" s="40">
        <f t="shared" si="56"/>
        <v>37</v>
      </c>
      <c r="P19" s="50">
        <f>P15+P16+P21+P23</f>
        <v>7782</v>
      </c>
      <c r="Q19" s="40">
        <f t="shared" ref="Q19" si="57">Q15+Q16+Q21+Q23</f>
        <v>133</v>
      </c>
      <c r="R19" s="40">
        <f t="shared" ref="R19:S19" si="58">R15+R16+R21+R23</f>
        <v>4819</v>
      </c>
      <c r="S19" s="40">
        <f t="shared" si="58"/>
        <v>2963</v>
      </c>
      <c r="T19" s="50">
        <f>T15+T16+T21+T23</f>
        <v>8170</v>
      </c>
      <c r="U19" s="40">
        <f t="shared" ref="U19" si="59">U15+U16+U21+U23</f>
        <v>96</v>
      </c>
      <c r="V19" s="40">
        <f t="shared" ref="V19:W19" si="60">V15+V16+V21+V23</f>
        <v>5394</v>
      </c>
      <c r="W19" s="40">
        <f t="shared" si="60"/>
        <v>2776</v>
      </c>
      <c r="X19" s="44">
        <f t="shared" si="13"/>
        <v>-1.6704193699763645</v>
      </c>
      <c r="Z19" s="32">
        <f>Z15+Z16+Z21+Z23</f>
        <v>232277</v>
      </c>
    </row>
    <row r="20" spans="1:26" ht="18.75" customHeight="1" x14ac:dyDescent="0.15">
      <c r="A20" s="5" t="s">
        <v>18</v>
      </c>
      <c r="B20" s="51">
        <f>E20+N20</f>
        <v>-1511</v>
      </c>
      <c r="C20" s="51">
        <v>-454</v>
      </c>
      <c r="D20" s="52">
        <f t="shared" si="5"/>
        <v>0.42951750236518449</v>
      </c>
      <c r="E20" s="51">
        <f>G20-I20</f>
        <v>-765</v>
      </c>
      <c r="F20" s="51">
        <f>H20-J20</f>
        <v>13</v>
      </c>
      <c r="G20" s="51">
        <v>1441</v>
      </c>
      <c r="H20" s="51">
        <v>18</v>
      </c>
      <c r="I20" s="51">
        <v>2206</v>
      </c>
      <c r="J20" s="51">
        <v>5</v>
      </c>
      <c r="K20" s="38">
        <f t="shared" si="7"/>
        <v>-4.0244094902414647</v>
      </c>
      <c r="L20" s="39">
        <f t="shared" si="8"/>
        <v>7.5806197064548373</v>
      </c>
      <c r="M20" s="39">
        <f t="shared" si="9"/>
        <v>11.6050291966963</v>
      </c>
      <c r="N20" s="51">
        <f>P20-T20</f>
        <v>-746</v>
      </c>
      <c r="O20" s="53">
        <f>Q20-U20</f>
        <v>-467</v>
      </c>
      <c r="P20" s="51">
        <f>R20+S20</f>
        <v>4630</v>
      </c>
      <c r="Q20" s="53">
        <v>-399</v>
      </c>
      <c r="R20" s="53">
        <v>3322</v>
      </c>
      <c r="S20" s="53">
        <v>1308</v>
      </c>
      <c r="T20" s="51">
        <f>V20+W20</f>
        <v>5376</v>
      </c>
      <c r="U20" s="53">
        <v>68</v>
      </c>
      <c r="V20" s="53">
        <v>4117</v>
      </c>
      <c r="W20" s="53">
        <v>1259</v>
      </c>
      <c r="X20" s="54">
        <f t="shared" si="13"/>
        <v>-3.9244568362354677</v>
      </c>
      <c r="Z20" s="8">
        <v>190090</v>
      </c>
    </row>
    <row r="21" spans="1:26" ht="18.75" customHeight="1" x14ac:dyDescent="0.15">
      <c r="A21" s="3" t="s">
        <v>17</v>
      </c>
      <c r="B21" s="55">
        <f t="shared" ref="B21:B38" si="61">E21+N21</f>
        <v>-458</v>
      </c>
      <c r="C21" s="55">
        <v>0</v>
      </c>
      <c r="D21" s="56">
        <f t="shared" si="5"/>
        <v>0</v>
      </c>
      <c r="E21" s="55">
        <f t="shared" ref="E21:E38" si="62">G21-I21</f>
        <v>-362</v>
      </c>
      <c r="F21" s="55">
        <f t="shared" ref="F21:F38" si="63">H21-J21</f>
        <v>30</v>
      </c>
      <c r="G21" s="55">
        <v>1334</v>
      </c>
      <c r="H21" s="55">
        <v>-2</v>
      </c>
      <c r="I21" s="55">
        <v>1696</v>
      </c>
      <c r="J21" s="55">
        <v>-32</v>
      </c>
      <c r="K21" s="47">
        <f t="shared" si="7"/>
        <v>-2.4416236122539829</v>
      </c>
      <c r="L21" s="48">
        <f t="shared" si="8"/>
        <v>8.9975853556541807</v>
      </c>
      <c r="M21" s="48">
        <f t="shared" si="9"/>
        <v>11.439208967908163</v>
      </c>
      <c r="N21" s="55">
        <f t="shared" ref="N21:N38" si="64">P21-T21</f>
        <v>-96</v>
      </c>
      <c r="O21" s="55">
        <f t="shared" ref="O21:O38" si="65">Q21-U21</f>
        <v>-30</v>
      </c>
      <c r="P21" s="55">
        <f t="shared" ref="P21:P38" si="66">R21+S21</f>
        <v>5041</v>
      </c>
      <c r="Q21" s="55">
        <v>24</v>
      </c>
      <c r="R21" s="55">
        <v>3269</v>
      </c>
      <c r="S21" s="55">
        <v>1772</v>
      </c>
      <c r="T21" s="55">
        <f t="shared" ref="T21:T38" si="67">V21+W21</f>
        <v>5137</v>
      </c>
      <c r="U21" s="55">
        <v>54</v>
      </c>
      <c r="V21" s="55">
        <v>3744</v>
      </c>
      <c r="W21" s="55">
        <v>1393</v>
      </c>
      <c r="X21" s="47">
        <f t="shared" si="13"/>
        <v>-0.64750239440989599</v>
      </c>
      <c r="Z21" s="8">
        <v>148262</v>
      </c>
    </row>
    <row r="22" spans="1:26" ht="18.75" customHeight="1" x14ac:dyDescent="0.15">
      <c r="A22" s="3" t="s">
        <v>16</v>
      </c>
      <c r="B22" s="55">
        <f t="shared" si="61"/>
        <v>-541</v>
      </c>
      <c r="C22" s="55">
        <v>37</v>
      </c>
      <c r="D22" s="56">
        <f t="shared" si="5"/>
        <v>-6.4013840830449809E-2</v>
      </c>
      <c r="E22" s="55">
        <f t="shared" si="62"/>
        <v>-302</v>
      </c>
      <c r="F22" s="55">
        <f t="shared" si="63"/>
        <v>-22</v>
      </c>
      <c r="G22" s="55">
        <v>370</v>
      </c>
      <c r="H22" s="55">
        <v>6</v>
      </c>
      <c r="I22" s="55">
        <v>672</v>
      </c>
      <c r="J22" s="55">
        <v>28</v>
      </c>
      <c r="K22" s="47">
        <f t="shared" si="7"/>
        <v>-6.3660701110900311</v>
      </c>
      <c r="L22" s="48">
        <f t="shared" si="8"/>
        <v>7.7994898712030185</v>
      </c>
      <c r="M22" s="48">
        <f t="shared" si="9"/>
        <v>14.16555998229305</v>
      </c>
      <c r="N22" s="55">
        <f t="shared" si="64"/>
        <v>-239</v>
      </c>
      <c r="O22" s="55">
        <f t="shared" si="65"/>
        <v>59</v>
      </c>
      <c r="P22" s="55">
        <f>R22+S22</f>
        <v>1342</v>
      </c>
      <c r="Q22" s="55">
        <v>74</v>
      </c>
      <c r="R22" s="55">
        <v>670</v>
      </c>
      <c r="S22" s="55">
        <v>672</v>
      </c>
      <c r="T22" s="55">
        <f t="shared" si="67"/>
        <v>1581</v>
      </c>
      <c r="U22" s="55">
        <v>15</v>
      </c>
      <c r="V22" s="55">
        <v>774</v>
      </c>
      <c r="W22" s="55">
        <v>807</v>
      </c>
      <c r="X22" s="47">
        <f t="shared" si="13"/>
        <v>-5.0380488627500579</v>
      </c>
      <c r="Z22" s="8">
        <v>47439</v>
      </c>
    </row>
    <row r="23" spans="1:26" ht="18.75" customHeight="1" x14ac:dyDescent="0.15">
      <c r="A23" s="1" t="s">
        <v>15</v>
      </c>
      <c r="B23" s="57">
        <f t="shared" si="61"/>
        <v>-287</v>
      </c>
      <c r="C23" s="57">
        <v>91</v>
      </c>
      <c r="D23" s="58">
        <f t="shared" si="5"/>
        <v>-0.2407407407407407</v>
      </c>
      <c r="E23" s="57">
        <f>G23-I23</f>
        <v>-201</v>
      </c>
      <c r="F23" s="57">
        <f t="shared" si="63"/>
        <v>22</v>
      </c>
      <c r="G23" s="57">
        <v>237</v>
      </c>
      <c r="H23" s="57">
        <v>0</v>
      </c>
      <c r="I23" s="57">
        <v>438</v>
      </c>
      <c r="J23" s="57">
        <v>-22</v>
      </c>
      <c r="K23" s="42">
        <f t="shared" si="7"/>
        <v>-6.0644460535843594</v>
      </c>
      <c r="L23" s="43">
        <f t="shared" si="8"/>
        <v>7.1506154960173793</v>
      </c>
      <c r="M23" s="43">
        <f t="shared" si="9"/>
        <v>13.215061549601737</v>
      </c>
      <c r="N23" s="59">
        <f t="shared" si="64"/>
        <v>-86</v>
      </c>
      <c r="O23" s="57">
        <f t="shared" si="65"/>
        <v>69</v>
      </c>
      <c r="P23" s="59">
        <f t="shared" si="66"/>
        <v>1283</v>
      </c>
      <c r="Q23" s="57">
        <v>59</v>
      </c>
      <c r="R23" s="57">
        <v>908</v>
      </c>
      <c r="S23" s="57">
        <v>375</v>
      </c>
      <c r="T23" s="59">
        <f t="shared" si="67"/>
        <v>1369</v>
      </c>
      <c r="U23" s="57">
        <v>-10</v>
      </c>
      <c r="V23" s="57">
        <v>951</v>
      </c>
      <c r="W23" s="57">
        <v>418</v>
      </c>
      <c r="X23" s="60">
        <f t="shared" si="13"/>
        <v>-2.59473811247888</v>
      </c>
      <c r="Z23" s="8">
        <v>33144</v>
      </c>
    </row>
    <row r="24" spans="1:26" ht="18.75" customHeight="1" x14ac:dyDescent="0.15">
      <c r="A24" s="7" t="s">
        <v>14</v>
      </c>
      <c r="B24" s="61">
        <f t="shared" si="61"/>
        <v>-155</v>
      </c>
      <c r="C24" s="61">
        <v>-75</v>
      </c>
      <c r="D24" s="62">
        <f t="shared" si="5"/>
        <v>0.9375</v>
      </c>
      <c r="E24" s="51">
        <f t="shared" si="62"/>
        <v>-108</v>
      </c>
      <c r="F24" s="61">
        <f t="shared" si="63"/>
        <v>16</v>
      </c>
      <c r="G24" s="61">
        <v>71</v>
      </c>
      <c r="H24" s="61">
        <v>-2</v>
      </c>
      <c r="I24" s="61">
        <v>179</v>
      </c>
      <c r="J24" s="61">
        <v>-18</v>
      </c>
      <c r="K24" s="34">
        <f t="shared" si="7"/>
        <v>-9.7227223622614343</v>
      </c>
      <c r="L24" s="35">
        <f t="shared" si="8"/>
        <v>6.3917897011163127</v>
      </c>
      <c r="M24" s="35">
        <f t="shared" si="9"/>
        <v>16.114512063377745</v>
      </c>
      <c r="N24" s="51">
        <f t="shared" si="64"/>
        <v>-47</v>
      </c>
      <c r="O24" s="61">
        <f t="shared" si="65"/>
        <v>-91</v>
      </c>
      <c r="P24" s="61">
        <f t="shared" si="66"/>
        <v>313</v>
      </c>
      <c r="Q24" s="61">
        <v>-56</v>
      </c>
      <c r="R24" s="61">
        <v>150</v>
      </c>
      <c r="S24" s="61">
        <v>163</v>
      </c>
      <c r="T24" s="61">
        <f t="shared" si="67"/>
        <v>360</v>
      </c>
      <c r="U24" s="61">
        <v>35</v>
      </c>
      <c r="V24" s="61">
        <v>174</v>
      </c>
      <c r="W24" s="61">
        <v>186</v>
      </c>
      <c r="X24" s="34">
        <f t="shared" si="13"/>
        <v>-4.2311847317248832</v>
      </c>
      <c r="Z24" s="8">
        <v>11108</v>
      </c>
    </row>
    <row r="25" spans="1:26" ht="18.75" customHeight="1" x14ac:dyDescent="0.15">
      <c r="A25" s="5" t="s">
        <v>13</v>
      </c>
      <c r="B25" s="51">
        <f t="shared" si="61"/>
        <v>-75</v>
      </c>
      <c r="C25" s="51">
        <v>4</v>
      </c>
      <c r="D25" s="52">
        <f t="shared" si="5"/>
        <v>-5.0632911392405111E-2</v>
      </c>
      <c r="E25" s="51">
        <f>G25-I25</f>
        <v>-60</v>
      </c>
      <c r="F25" s="51">
        <f t="shared" si="63"/>
        <v>1</v>
      </c>
      <c r="G25" s="51">
        <v>12</v>
      </c>
      <c r="H25" s="51">
        <v>0</v>
      </c>
      <c r="I25" s="51">
        <v>72</v>
      </c>
      <c r="J25" s="51">
        <v>-1</v>
      </c>
      <c r="K25" s="38">
        <f t="shared" si="7"/>
        <v>-19.639934533551553</v>
      </c>
      <c r="L25" s="39">
        <f t="shared" si="8"/>
        <v>3.9279869067103106</v>
      </c>
      <c r="M25" s="39">
        <f t="shared" si="9"/>
        <v>23.567921440261866</v>
      </c>
      <c r="N25" s="51">
        <f>P25-T25</f>
        <v>-15</v>
      </c>
      <c r="O25" s="51">
        <f t="shared" si="65"/>
        <v>3</v>
      </c>
      <c r="P25" s="51">
        <f t="shared" si="66"/>
        <v>93</v>
      </c>
      <c r="Q25" s="51">
        <v>29</v>
      </c>
      <c r="R25" s="51">
        <v>57</v>
      </c>
      <c r="S25" s="51">
        <v>36</v>
      </c>
      <c r="T25" s="51">
        <f>V25+W25</f>
        <v>108</v>
      </c>
      <c r="U25" s="51">
        <v>26</v>
      </c>
      <c r="V25" s="51">
        <v>58</v>
      </c>
      <c r="W25" s="51">
        <v>50</v>
      </c>
      <c r="X25" s="54">
        <f t="shared" si="13"/>
        <v>-4.9099836333878883</v>
      </c>
      <c r="Z25" s="8">
        <v>3055</v>
      </c>
    </row>
    <row r="26" spans="1:26" ht="18.75" customHeight="1" x14ac:dyDescent="0.15">
      <c r="A26" s="3" t="s">
        <v>12</v>
      </c>
      <c r="B26" s="55">
        <f t="shared" si="61"/>
        <v>-216</v>
      </c>
      <c r="C26" s="55">
        <v>-90</v>
      </c>
      <c r="D26" s="56">
        <f t="shared" si="5"/>
        <v>0.71428571428571419</v>
      </c>
      <c r="E26" s="55">
        <f t="shared" si="62"/>
        <v>-116</v>
      </c>
      <c r="F26" s="55">
        <f t="shared" si="63"/>
        <v>-23</v>
      </c>
      <c r="G26" s="55">
        <v>36</v>
      </c>
      <c r="H26" s="55">
        <v>3</v>
      </c>
      <c r="I26" s="55">
        <v>152</v>
      </c>
      <c r="J26" s="55">
        <v>26</v>
      </c>
      <c r="K26" s="47">
        <f t="shared" si="7"/>
        <v>-17.341904619524595</v>
      </c>
      <c r="L26" s="48">
        <f t="shared" si="8"/>
        <v>5.3819703991628041</v>
      </c>
      <c r="M26" s="48">
        <f t="shared" si="9"/>
        <v>22.723875018687398</v>
      </c>
      <c r="N26" s="55">
        <f t="shared" si="64"/>
        <v>-100</v>
      </c>
      <c r="O26" s="55">
        <f t="shared" si="65"/>
        <v>-67</v>
      </c>
      <c r="P26" s="55">
        <f t="shared" si="66"/>
        <v>142</v>
      </c>
      <c r="Q26" s="55">
        <v>-59</v>
      </c>
      <c r="R26" s="55">
        <v>89</v>
      </c>
      <c r="S26" s="55">
        <v>53</v>
      </c>
      <c r="T26" s="55">
        <f t="shared" si="67"/>
        <v>242</v>
      </c>
      <c r="U26" s="55">
        <v>8</v>
      </c>
      <c r="V26" s="55">
        <v>138</v>
      </c>
      <c r="W26" s="55">
        <v>104</v>
      </c>
      <c r="X26" s="47">
        <f t="shared" si="13"/>
        <v>-14.949917775452235</v>
      </c>
      <c r="Z26" s="8">
        <v>6689</v>
      </c>
    </row>
    <row r="27" spans="1:26" ht="18.75" customHeight="1" x14ac:dyDescent="0.15">
      <c r="A27" s="1" t="s">
        <v>11</v>
      </c>
      <c r="B27" s="57">
        <f t="shared" si="61"/>
        <v>-168</v>
      </c>
      <c r="C27" s="57">
        <v>98</v>
      </c>
      <c r="D27" s="58">
        <f t="shared" si="5"/>
        <v>-0.36842105263157898</v>
      </c>
      <c r="E27" s="57">
        <f t="shared" si="62"/>
        <v>-138</v>
      </c>
      <c r="F27" s="57">
        <f t="shared" si="63"/>
        <v>14</v>
      </c>
      <c r="G27" s="57">
        <v>90</v>
      </c>
      <c r="H27" s="57">
        <v>-12</v>
      </c>
      <c r="I27" s="57">
        <v>228</v>
      </c>
      <c r="J27" s="57">
        <v>-26</v>
      </c>
      <c r="K27" s="42">
        <f t="shared" si="7"/>
        <v>-8.4907401710453438</v>
      </c>
      <c r="L27" s="43">
        <f t="shared" si="8"/>
        <v>5.5374392419860952</v>
      </c>
      <c r="M27" s="43">
        <f t="shared" si="9"/>
        <v>14.02817941303144</v>
      </c>
      <c r="N27" s="59">
        <f t="shared" si="64"/>
        <v>-30</v>
      </c>
      <c r="O27" s="63">
        <f t="shared" si="65"/>
        <v>84</v>
      </c>
      <c r="P27" s="59">
        <f t="shared" si="66"/>
        <v>375</v>
      </c>
      <c r="Q27" s="63">
        <v>18</v>
      </c>
      <c r="R27" s="63">
        <v>163</v>
      </c>
      <c r="S27" s="63">
        <v>212</v>
      </c>
      <c r="T27" s="59">
        <f t="shared" si="67"/>
        <v>405</v>
      </c>
      <c r="U27" s="63">
        <v>-66</v>
      </c>
      <c r="V27" s="63">
        <v>162</v>
      </c>
      <c r="W27" s="63">
        <v>243</v>
      </c>
      <c r="X27" s="60">
        <f t="shared" si="13"/>
        <v>-1.8458130806620316</v>
      </c>
      <c r="Z27" s="8">
        <v>16253</v>
      </c>
    </row>
    <row r="28" spans="1:26" ht="18.75" customHeight="1" x14ac:dyDescent="0.15">
      <c r="A28" s="5" t="s">
        <v>10</v>
      </c>
      <c r="B28" s="51">
        <f t="shared" si="61"/>
        <v>-106</v>
      </c>
      <c r="C28" s="51">
        <v>-24</v>
      </c>
      <c r="D28" s="52">
        <f t="shared" si="5"/>
        <v>0.29268292682926833</v>
      </c>
      <c r="E28" s="51">
        <f t="shared" si="62"/>
        <v>-69</v>
      </c>
      <c r="F28" s="51">
        <f t="shared" si="63"/>
        <v>8</v>
      </c>
      <c r="G28" s="51">
        <v>31</v>
      </c>
      <c r="H28" s="51">
        <v>-10</v>
      </c>
      <c r="I28" s="51">
        <v>100</v>
      </c>
      <c r="J28" s="51">
        <v>-18</v>
      </c>
      <c r="K28" s="38">
        <f t="shared" si="7"/>
        <v>-11.120064464141821</v>
      </c>
      <c r="L28" s="39">
        <f t="shared" si="8"/>
        <v>4.9959709911361809</v>
      </c>
      <c r="M28" s="39">
        <f t="shared" si="9"/>
        <v>16.116035455277999</v>
      </c>
      <c r="N28" s="51">
        <f t="shared" si="64"/>
        <v>-37</v>
      </c>
      <c r="O28" s="51">
        <f t="shared" si="65"/>
        <v>-32</v>
      </c>
      <c r="P28" s="51">
        <f t="shared" si="66"/>
        <v>140</v>
      </c>
      <c r="Q28" s="51">
        <v>-32</v>
      </c>
      <c r="R28" s="51">
        <v>69</v>
      </c>
      <c r="S28" s="51">
        <v>71</v>
      </c>
      <c r="T28" s="51">
        <f t="shared" si="67"/>
        <v>177</v>
      </c>
      <c r="U28" s="51">
        <v>0</v>
      </c>
      <c r="V28" s="51">
        <v>89</v>
      </c>
      <c r="W28" s="51">
        <v>88</v>
      </c>
      <c r="X28" s="38">
        <f t="shared" si="13"/>
        <v>-5.9629331184528604</v>
      </c>
      <c r="Z28" s="8">
        <v>6205</v>
      </c>
    </row>
    <row r="29" spans="1:26" ht="18.75" customHeight="1" x14ac:dyDescent="0.15">
      <c r="A29" s="3" t="s">
        <v>9</v>
      </c>
      <c r="B29" s="55">
        <f t="shared" si="61"/>
        <v>-60</v>
      </c>
      <c r="C29" s="55">
        <v>-11</v>
      </c>
      <c r="D29" s="56">
        <f t="shared" si="5"/>
        <v>0.22448979591836737</v>
      </c>
      <c r="E29" s="55">
        <f>G29-I29</f>
        <v>-118</v>
      </c>
      <c r="F29" s="55">
        <f t="shared" si="63"/>
        <v>-5</v>
      </c>
      <c r="G29" s="55">
        <v>131</v>
      </c>
      <c r="H29" s="55">
        <v>0</v>
      </c>
      <c r="I29" s="55">
        <v>249</v>
      </c>
      <c r="J29" s="55">
        <v>5</v>
      </c>
      <c r="K29" s="47">
        <f t="shared" si="7"/>
        <v>-7.2669047912304467</v>
      </c>
      <c r="L29" s="48">
        <f t="shared" si="8"/>
        <v>8.0674959970439701</v>
      </c>
      <c r="M29" s="48">
        <f t="shared" si="9"/>
        <v>15.334400788274417</v>
      </c>
      <c r="N29" s="53">
        <f t="shared" si="64"/>
        <v>58</v>
      </c>
      <c r="O29" s="55">
        <f t="shared" si="65"/>
        <v>-6</v>
      </c>
      <c r="P29" s="53">
        <f>R29+S29</f>
        <v>530</v>
      </c>
      <c r="Q29" s="55">
        <v>-39</v>
      </c>
      <c r="R29" s="55">
        <v>188</v>
      </c>
      <c r="S29" s="55">
        <v>342</v>
      </c>
      <c r="T29" s="53">
        <f>V29+W29</f>
        <v>472</v>
      </c>
      <c r="U29" s="55">
        <v>-33</v>
      </c>
      <c r="V29" s="55">
        <v>228</v>
      </c>
      <c r="W29" s="55">
        <v>244</v>
      </c>
      <c r="X29" s="47">
        <f t="shared" si="13"/>
        <v>3.5718684567064911</v>
      </c>
      <c r="Z29" s="8">
        <v>16238</v>
      </c>
    </row>
    <row r="30" spans="1:26" ht="18.75" customHeight="1" x14ac:dyDescent="0.15">
      <c r="A30" s="3" t="s">
        <v>8</v>
      </c>
      <c r="B30" s="55">
        <f>E30+N30</f>
        <v>-253</v>
      </c>
      <c r="C30" s="55">
        <v>-76</v>
      </c>
      <c r="D30" s="56">
        <f t="shared" si="5"/>
        <v>0.42937853107344637</v>
      </c>
      <c r="E30" s="55">
        <f t="shared" si="62"/>
        <v>-172</v>
      </c>
      <c r="F30" s="55">
        <f t="shared" si="63"/>
        <v>-14</v>
      </c>
      <c r="G30" s="55">
        <v>131</v>
      </c>
      <c r="H30" s="55">
        <v>15</v>
      </c>
      <c r="I30" s="55">
        <v>303</v>
      </c>
      <c r="J30" s="55">
        <v>29</v>
      </c>
      <c r="K30" s="54">
        <f t="shared" si="7"/>
        <v>-10.264367130154563</v>
      </c>
      <c r="L30" s="64">
        <f t="shared" si="8"/>
        <v>7.8176284537805101</v>
      </c>
      <c r="M30" s="64">
        <f t="shared" si="9"/>
        <v>18.081995583935072</v>
      </c>
      <c r="N30" s="55">
        <f t="shared" si="64"/>
        <v>-81</v>
      </c>
      <c r="O30" s="55">
        <f t="shared" si="65"/>
        <v>-62</v>
      </c>
      <c r="P30" s="55">
        <f t="shared" si="66"/>
        <v>386</v>
      </c>
      <c r="Q30" s="55">
        <v>-41</v>
      </c>
      <c r="R30" s="55">
        <v>200</v>
      </c>
      <c r="S30" s="55">
        <v>186</v>
      </c>
      <c r="T30" s="55">
        <f t="shared" si="67"/>
        <v>467</v>
      </c>
      <c r="U30" s="55">
        <v>21</v>
      </c>
      <c r="V30" s="55">
        <v>238</v>
      </c>
      <c r="W30" s="55">
        <v>229</v>
      </c>
      <c r="X30" s="47">
        <f t="shared" si="13"/>
        <v>-4.833800799665811</v>
      </c>
      <c r="Z30" s="8">
        <v>16757</v>
      </c>
    </row>
    <row r="31" spans="1:26" ht="18.75" customHeight="1" x14ac:dyDescent="0.15">
      <c r="A31" s="1" t="s">
        <v>7</v>
      </c>
      <c r="B31" s="57">
        <f t="shared" si="61"/>
        <v>-136</v>
      </c>
      <c r="C31" s="57">
        <v>40</v>
      </c>
      <c r="D31" s="58">
        <f t="shared" si="5"/>
        <v>-0.22727272727272729</v>
      </c>
      <c r="E31" s="57">
        <f t="shared" si="62"/>
        <v>-76</v>
      </c>
      <c r="F31" s="57">
        <f t="shared" si="63"/>
        <v>32</v>
      </c>
      <c r="G31" s="57">
        <v>106</v>
      </c>
      <c r="H31" s="57">
        <v>14</v>
      </c>
      <c r="I31" s="57">
        <v>182</v>
      </c>
      <c r="J31" s="57">
        <v>-18</v>
      </c>
      <c r="K31" s="42">
        <f t="shared" si="7"/>
        <v>-5.2755796196029436</v>
      </c>
      <c r="L31" s="43">
        <f t="shared" si="8"/>
        <v>7.358045258919895</v>
      </c>
      <c r="M31" s="43">
        <f t="shared" si="9"/>
        <v>12.633624878522838</v>
      </c>
      <c r="N31" s="57">
        <f t="shared" si="64"/>
        <v>-60</v>
      </c>
      <c r="O31" s="57">
        <f t="shared" si="65"/>
        <v>8</v>
      </c>
      <c r="P31" s="57">
        <f t="shared" si="66"/>
        <v>355</v>
      </c>
      <c r="Q31" s="57">
        <v>12</v>
      </c>
      <c r="R31" s="57">
        <v>133</v>
      </c>
      <c r="S31" s="57">
        <v>222</v>
      </c>
      <c r="T31" s="57">
        <f t="shared" si="67"/>
        <v>415</v>
      </c>
      <c r="U31" s="57">
        <v>4</v>
      </c>
      <c r="V31" s="57">
        <v>173</v>
      </c>
      <c r="W31" s="57">
        <v>242</v>
      </c>
      <c r="X31" s="44">
        <f t="shared" si="13"/>
        <v>-4.1649312786339028</v>
      </c>
      <c r="Z31" s="8">
        <v>14406</v>
      </c>
    </row>
    <row r="32" spans="1:26" ht="18.75" customHeight="1" x14ac:dyDescent="0.15">
      <c r="A32" s="5" t="s">
        <v>6</v>
      </c>
      <c r="B32" s="51">
        <f t="shared" si="61"/>
        <v>74</v>
      </c>
      <c r="C32" s="51">
        <v>34</v>
      </c>
      <c r="D32" s="52">
        <f t="shared" si="5"/>
        <v>0.85000000000000009</v>
      </c>
      <c r="E32" s="51">
        <f t="shared" si="62"/>
        <v>15</v>
      </c>
      <c r="F32" s="51">
        <f t="shared" si="63"/>
        <v>8</v>
      </c>
      <c r="G32" s="51">
        <v>40</v>
      </c>
      <c r="H32" s="51">
        <v>2</v>
      </c>
      <c r="I32" s="51">
        <v>25</v>
      </c>
      <c r="J32" s="51">
        <v>-6</v>
      </c>
      <c r="K32" s="38">
        <f t="shared" si="7"/>
        <v>4.1981528127623848</v>
      </c>
      <c r="L32" s="39">
        <f t="shared" si="8"/>
        <v>11.195074167366359</v>
      </c>
      <c r="M32" s="39">
        <f t="shared" si="9"/>
        <v>6.9969213546039741</v>
      </c>
      <c r="N32" s="51">
        <f t="shared" si="64"/>
        <v>59</v>
      </c>
      <c r="O32" s="53">
        <f t="shared" si="65"/>
        <v>26</v>
      </c>
      <c r="P32" s="51">
        <f t="shared" si="66"/>
        <v>208</v>
      </c>
      <c r="Q32" s="53">
        <v>8</v>
      </c>
      <c r="R32" s="53">
        <v>88</v>
      </c>
      <c r="S32" s="53">
        <v>120</v>
      </c>
      <c r="T32" s="51">
        <f t="shared" si="67"/>
        <v>149</v>
      </c>
      <c r="U32" s="53">
        <v>-18</v>
      </c>
      <c r="V32" s="53">
        <v>54</v>
      </c>
      <c r="W32" s="53">
        <v>95</v>
      </c>
      <c r="X32" s="54">
        <f t="shared" si="13"/>
        <v>16.51273439686538</v>
      </c>
      <c r="Z32" s="8">
        <v>3573</v>
      </c>
    </row>
    <row r="33" spans="1:26" ht="18.75" customHeight="1" x14ac:dyDescent="0.15">
      <c r="A33" s="3" t="s">
        <v>5</v>
      </c>
      <c r="B33" s="55">
        <f t="shared" si="61"/>
        <v>-178</v>
      </c>
      <c r="C33" s="55">
        <v>106</v>
      </c>
      <c r="D33" s="56">
        <f t="shared" si="5"/>
        <v>-0.37323943661971826</v>
      </c>
      <c r="E33" s="55">
        <f t="shared" si="62"/>
        <v>-161</v>
      </c>
      <c r="F33" s="55">
        <f t="shared" si="63"/>
        <v>61</v>
      </c>
      <c r="G33" s="55">
        <v>98</v>
      </c>
      <c r="H33" s="55">
        <v>3</v>
      </c>
      <c r="I33" s="55">
        <v>259</v>
      </c>
      <c r="J33" s="55">
        <v>-58</v>
      </c>
      <c r="K33" s="47">
        <f t="shared" si="7"/>
        <v>-10.160292818376877</v>
      </c>
      <c r="L33" s="48">
        <f t="shared" si="8"/>
        <v>6.1845260633598382</v>
      </c>
      <c r="M33" s="48">
        <f t="shared" si="9"/>
        <v>16.344818881736714</v>
      </c>
      <c r="N33" s="55">
        <f t="shared" si="64"/>
        <v>-17</v>
      </c>
      <c r="O33" s="55">
        <f t="shared" si="65"/>
        <v>45</v>
      </c>
      <c r="P33" s="55">
        <f t="shared" si="66"/>
        <v>426</v>
      </c>
      <c r="Q33" s="55">
        <v>41</v>
      </c>
      <c r="R33" s="55">
        <v>206</v>
      </c>
      <c r="S33" s="55">
        <v>220</v>
      </c>
      <c r="T33" s="55">
        <f t="shared" si="67"/>
        <v>443</v>
      </c>
      <c r="U33" s="55">
        <v>-4</v>
      </c>
      <c r="V33" s="55">
        <v>199</v>
      </c>
      <c r="W33" s="55">
        <v>244</v>
      </c>
      <c r="X33" s="47">
        <f t="shared" si="13"/>
        <v>-1.0728259497665025</v>
      </c>
      <c r="Z33" s="8">
        <v>15846</v>
      </c>
    </row>
    <row r="34" spans="1:26" ht="18.75" customHeight="1" x14ac:dyDescent="0.15">
      <c r="A34" s="3" t="s">
        <v>4</v>
      </c>
      <c r="B34" s="55">
        <f t="shared" si="61"/>
        <v>-152</v>
      </c>
      <c r="C34" s="55">
        <v>-45</v>
      </c>
      <c r="D34" s="56">
        <f t="shared" si="5"/>
        <v>0.42056074766355134</v>
      </c>
      <c r="E34" s="55">
        <f t="shared" si="62"/>
        <v>-95</v>
      </c>
      <c r="F34" s="55">
        <f t="shared" si="63"/>
        <v>0</v>
      </c>
      <c r="G34" s="55">
        <v>64</v>
      </c>
      <c r="H34" s="55">
        <v>6</v>
      </c>
      <c r="I34" s="55">
        <v>159</v>
      </c>
      <c r="J34" s="55">
        <v>6</v>
      </c>
      <c r="K34" s="47">
        <f t="shared" si="7"/>
        <v>-8.9495996231747519</v>
      </c>
      <c r="L34" s="48">
        <f t="shared" si="8"/>
        <v>6.0292039566650963</v>
      </c>
      <c r="M34" s="48">
        <f t="shared" si="9"/>
        <v>14.978803579839848</v>
      </c>
      <c r="N34" s="55">
        <f t="shared" si="64"/>
        <v>-57</v>
      </c>
      <c r="O34" s="55">
        <f t="shared" si="65"/>
        <v>-45</v>
      </c>
      <c r="P34" s="55">
        <f t="shared" si="66"/>
        <v>312</v>
      </c>
      <c r="Q34" s="55">
        <v>20</v>
      </c>
      <c r="R34" s="55">
        <v>146</v>
      </c>
      <c r="S34" s="55">
        <v>166</v>
      </c>
      <c r="T34" s="55">
        <f t="shared" si="67"/>
        <v>369</v>
      </c>
      <c r="U34" s="55">
        <v>65</v>
      </c>
      <c r="V34" s="55">
        <v>156</v>
      </c>
      <c r="W34" s="55">
        <v>213</v>
      </c>
      <c r="X34" s="47">
        <f t="shared" si="13"/>
        <v>-5.3697597739048515</v>
      </c>
      <c r="Z34" s="8">
        <v>10615</v>
      </c>
    </row>
    <row r="35" spans="1:26" ht="18.75" customHeight="1" x14ac:dyDescent="0.15">
      <c r="A35" s="1" t="s">
        <v>3</v>
      </c>
      <c r="B35" s="57">
        <f>E35+N35</f>
        <v>-144</v>
      </c>
      <c r="C35" s="57">
        <v>20</v>
      </c>
      <c r="D35" s="58">
        <f t="shared" si="5"/>
        <v>-0.12195121951219512</v>
      </c>
      <c r="E35" s="57">
        <f t="shared" si="62"/>
        <v>-99</v>
      </c>
      <c r="F35" s="57">
        <f t="shared" si="63"/>
        <v>-2</v>
      </c>
      <c r="G35" s="57">
        <v>67</v>
      </c>
      <c r="H35" s="57">
        <v>-7</v>
      </c>
      <c r="I35" s="57">
        <v>166</v>
      </c>
      <c r="J35" s="57">
        <v>-5</v>
      </c>
      <c r="K35" s="42">
        <f t="shared" si="7"/>
        <v>-9.2204526404023461</v>
      </c>
      <c r="L35" s="43">
        <f t="shared" si="8"/>
        <v>6.2401043121914874</v>
      </c>
      <c r="M35" s="43">
        <f t="shared" si="9"/>
        <v>15.460556952593834</v>
      </c>
      <c r="N35" s="59">
        <f t="shared" si="64"/>
        <v>-45</v>
      </c>
      <c r="O35" s="63">
        <f t="shared" si="65"/>
        <v>22</v>
      </c>
      <c r="P35" s="59">
        <f t="shared" si="66"/>
        <v>288</v>
      </c>
      <c r="Q35" s="63">
        <v>11</v>
      </c>
      <c r="R35" s="63">
        <v>92</v>
      </c>
      <c r="S35" s="63">
        <v>196</v>
      </c>
      <c r="T35" s="59">
        <f t="shared" si="67"/>
        <v>333</v>
      </c>
      <c r="U35" s="63">
        <v>-11</v>
      </c>
      <c r="V35" s="63">
        <v>140</v>
      </c>
      <c r="W35" s="63">
        <v>193</v>
      </c>
      <c r="X35" s="60">
        <f t="shared" si="13"/>
        <v>-4.1911148365465216</v>
      </c>
      <c r="Z35" s="8">
        <v>10737</v>
      </c>
    </row>
    <row r="36" spans="1:26" ht="18.75" customHeight="1" x14ac:dyDescent="0.15">
      <c r="A36" s="5" t="s">
        <v>2</v>
      </c>
      <c r="B36" s="51">
        <f t="shared" si="61"/>
        <v>-142</v>
      </c>
      <c r="C36" s="51">
        <v>37</v>
      </c>
      <c r="D36" s="52">
        <f t="shared" si="5"/>
        <v>-0.20670391061452509</v>
      </c>
      <c r="E36" s="51">
        <f t="shared" si="62"/>
        <v>-87</v>
      </c>
      <c r="F36" s="51">
        <f t="shared" si="63"/>
        <v>13</v>
      </c>
      <c r="G36" s="51">
        <v>14</v>
      </c>
      <c r="H36" s="51">
        <v>-2</v>
      </c>
      <c r="I36" s="51">
        <v>101</v>
      </c>
      <c r="J36" s="51">
        <v>-15</v>
      </c>
      <c r="K36" s="38">
        <f t="shared" si="7"/>
        <v>-20.15755329008341</v>
      </c>
      <c r="L36" s="39">
        <f t="shared" si="8"/>
        <v>3.243744207599629</v>
      </c>
      <c r="M36" s="39">
        <f t="shared" si="9"/>
        <v>23.401297497683039</v>
      </c>
      <c r="N36" s="51">
        <f t="shared" si="64"/>
        <v>-55</v>
      </c>
      <c r="O36" s="51">
        <f t="shared" si="65"/>
        <v>24</v>
      </c>
      <c r="P36" s="51">
        <f t="shared" si="66"/>
        <v>87</v>
      </c>
      <c r="Q36" s="51">
        <v>9</v>
      </c>
      <c r="R36" s="51">
        <v>46</v>
      </c>
      <c r="S36" s="51">
        <v>41</v>
      </c>
      <c r="T36" s="51">
        <f t="shared" si="67"/>
        <v>142</v>
      </c>
      <c r="U36" s="51">
        <v>-15</v>
      </c>
      <c r="V36" s="51">
        <v>59</v>
      </c>
      <c r="W36" s="51">
        <v>83</v>
      </c>
      <c r="X36" s="38">
        <f t="shared" si="13"/>
        <v>-12.743280815569971</v>
      </c>
      <c r="Z36" s="8">
        <v>4316</v>
      </c>
    </row>
    <row r="37" spans="1:26" ht="18.75" customHeight="1" x14ac:dyDescent="0.15">
      <c r="A37" s="3" t="s">
        <v>1</v>
      </c>
      <c r="B37" s="55">
        <f t="shared" si="61"/>
        <v>-107</v>
      </c>
      <c r="C37" s="55">
        <v>-20</v>
      </c>
      <c r="D37" s="56">
        <f t="shared" si="5"/>
        <v>0.22988505747126431</v>
      </c>
      <c r="E37" s="55">
        <f t="shared" si="62"/>
        <v>-74</v>
      </c>
      <c r="F37" s="55">
        <f t="shared" si="63"/>
        <v>2</v>
      </c>
      <c r="G37" s="55">
        <v>10</v>
      </c>
      <c r="H37" s="55">
        <v>-4</v>
      </c>
      <c r="I37" s="55">
        <v>84</v>
      </c>
      <c r="J37" s="55">
        <v>-6</v>
      </c>
      <c r="K37" s="47">
        <f t="shared" si="7"/>
        <v>-24.716098864395455</v>
      </c>
      <c r="L37" s="48">
        <f t="shared" si="8"/>
        <v>3.3400133600534403</v>
      </c>
      <c r="M37" s="48">
        <f t="shared" si="9"/>
        <v>28.056112224448899</v>
      </c>
      <c r="N37" s="55">
        <f t="shared" si="64"/>
        <v>-33</v>
      </c>
      <c r="O37" s="55">
        <f t="shared" si="65"/>
        <v>-22</v>
      </c>
      <c r="P37" s="53">
        <f t="shared" si="66"/>
        <v>73</v>
      </c>
      <c r="Q37" s="55">
        <v>-26</v>
      </c>
      <c r="R37" s="55">
        <v>29</v>
      </c>
      <c r="S37" s="55">
        <v>44</v>
      </c>
      <c r="T37" s="53">
        <f t="shared" si="67"/>
        <v>106</v>
      </c>
      <c r="U37" s="55">
        <v>-4</v>
      </c>
      <c r="V37" s="55">
        <v>48</v>
      </c>
      <c r="W37" s="55">
        <v>58</v>
      </c>
      <c r="X37" s="47">
        <f t="shared" si="13"/>
        <v>-11.022044088176353</v>
      </c>
      <c r="Z37" s="8">
        <v>2994</v>
      </c>
    </row>
    <row r="38" spans="1:26" ht="18.75" customHeight="1" x14ac:dyDescent="0.15">
      <c r="A38" s="1" t="s">
        <v>0</v>
      </c>
      <c r="B38" s="57">
        <f t="shared" si="61"/>
        <v>-101</v>
      </c>
      <c r="C38" s="57">
        <v>-42</v>
      </c>
      <c r="D38" s="58">
        <f t="shared" si="5"/>
        <v>0.71186440677966112</v>
      </c>
      <c r="E38" s="57">
        <f t="shared" si="62"/>
        <v>-43</v>
      </c>
      <c r="F38" s="57">
        <f t="shared" si="63"/>
        <v>10</v>
      </c>
      <c r="G38" s="57">
        <v>12</v>
      </c>
      <c r="H38" s="57">
        <v>-5</v>
      </c>
      <c r="I38" s="57">
        <v>55</v>
      </c>
      <c r="J38" s="57">
        <v>-15</v>
      </c>
      <c r="K38" s="42">
        <f t="shared" si="7"/>
        <v>-15.412186379928317</v>
      </c>
      <c r="L38" s="43">
        <f t="shared" si="8"/>
        <v>4.301075268817204</v>
      </c>
      <c r="M38" s="43">
        <f t="shared" si="9"/>
        <v>19.713261648745519</v>
      </c>
      <c r="N38" s="59">
        <f t="shared" si="64"/>
        <v>-58</v>
      </c>
      <c r="O38" s="57">
        <f t="shared" si="65"/>
        <v>-52</v>
      </c>
      <c r="P38" s="57">
        <f t="shared" si="66"/>
        <v>64</v>
      </c>
      <c r="Q38" s="57">
        <v>-13</v>
      </c>
      <c r="R38" s="57">
        <v>35</v>
      </c>
      <c r="S38" s="57">
        <v>29</v>
      </c>
      <c r="T38" s="57">
        <f t="shared" si="67"/>
        <v>122</v>
      </c>
      <c r="U38" s="57">
        <v>39</v>
      </c>
      <c r="V38" s="57">
        <v>43</v>
      </c>
      <c r="W38" s="57">
        <v>79</v>
      </c>
      <c r="X38" s="44">
        <f t="shared" si="13"/>
        <v>-20.788530465949819</v>
      </c>
      <c r="Z38" s="8">
        <v>2790</v>
      </c>
    </row>
    <row r="39" spans="1:26" x14ac:dyDescent="0.15">
      <c r="A39" s="23" t="s">
        <v>49</v>
      </c>
      <c r="Z39" s="8"/>
    </row>
  </sheetData>
  <mergeCells count="19">
    <mergeCell ref="X7:X8"/>
    <mergeCell ref="A5:A8"/>
    <mergeCell ref="C6:C8"/>
    <mergeCell ref="P6:S6"/>
    <mergeCell ref="V7:V8"/>
    <mergeCell ref="F6:F8"/>
    <mergeCell ref="R7:R8"/>
    <mergeCell ref="N5:X5"/>
    <mergeCell ref="D6:D8"/>
    <mergeCell ref="U7:U8"/>
    <mergeCell ref="T6:W6"/>
    <mergeCell ref="O6:O8"/>
    <mergeCell ref="B5:D5"/>
    <mergeCell ref="K6:M6"/>
    <mergeCell ref="E5:M5"/>
    <mergeCell ref="H6:H8"/>
    <mergeCell ref="J6:J8"/>
    <mergeCell ref="Q7:Q8"/>
    <mergeCell ref="K7:K8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view="pageBreakPreview" topLeftCell="A2" zoomScale="80" zoomScaleNormal="100" zoomScaleSheetLayoutView="80" workbookViewId="0">
      <selection activeCell="A3" sqref="A3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56</v>
      </c>
      <c r="C2" s="16"/>
      <c r="D2" s="16"/>
    </row>
    <row r="3" spans="1:26" x14ac:dyDescent="0.15">
      <c r="C3" s="16"/>
      <c r="D3" s="16"/>
    </row>
    <row r="4" spans="1:26" x14ac:dyDescent="0.15">
      <c r="A4" t="s">
        <v>51</v>
      </c>
      <c r="C4" s="16"/>
      <c r="D4" s="16"/>
    </row>
    <row r="5" spans="1:26" ht="13.5" customHeight="1" x14ac:dyDescent="0.15">
      <c r="A5" s="74" t="s">
        <v>37</v>
      </c>
      <c r="B5" s="65" t="s">
        <v>40</v>
      </c>
      <c r="C5" s="66"/>
      <c r="D5" s="66"/>
      <c r="E5" s="68" t="s">
        <v>39</v>
      </c>
      <c r="F5" s="69"/>
      <c r="G5" s="69"/>
      <c r="H5" s="69"/>
      <c r="I5" s="69"/>
      <c r="J5" s="69"/>
      <c r="K5" s="69"/>
      <c r="L5" s="69"/>
      <c r="M5" s="70"/>
      <c r="N5" s="65" t="s">
        <v>38</v>
      </c>
      <c r="O5" s="66"/>
      <c r="P5" s="66"/>
      <c r="Q5" s="66"/>
      <c r="R5" s="66"/>
      <c r="S5" s="66"/>
      <c r="T5" s="66"/>
      <c r="U5" s="66"/>
      <c r="V5" s="66"/>
      <c r="W5" s="66"/>
      <c r="X5" s="67"/>
    </row>
    <row r="6" spans="1:26" ht="13.5" customHeight="1" x14ac:dyDescent="0.15">
      <c r="A6" s="75"/>
      <c r="B6" s="27"/>
      <c r="C6" s="77" t="s">
        <v>52</v>
      </c>
      <c r="D6" s="77" t="s">
        <v>53</v>
      </c>
      <c r="E6" s="27"/>
      <c r="F6" s="71" t="s">
        <v>54</v>
      </c>
      <c r="G6" s="27"/>
      <c r="H6" s="71" t="s">
        <v>54</v>
      </c>
      <c r="I6" s="27"/>
      <c r="J6" s="71" t="s">
        <v>54</v>
      </c>
      <c r="K6" s="65" t="s">
        <v>46</v>
      </c>
      <c r="L6" s="66"/>
      <c r="M6" s="67"/>
      <c r="N6" s="29"/>
      <c r="O6" s="71" t="s">
        <v>54</v>
      </c>
      <c r="P6" s="68" t="s">
        <v>36</v>
      </c>
      <c r="Q6" s="69"/>
      <c r="R6" s="69"/>
      <c r="S6" s="70"/>
      <c r="T6" s="68" t="s">
        <v>35</v>
      </c>
      <c r="U6" s="69"/>
      <c r="V6" s="69"/>
      <c r="W6" s="70"/>
      <c r="X6" s="24" t="s">
        <v>46</v>
      </c>
    </row>
    <row r="7" spans="1:26" ht="13.5" customHeight="1" x14ac:dyDescent="0.15">
      <c r="A7" s="75"/>
      <c r="B7" s="30" t="s">
        <v>41</v>
      </c>
      <c r="C7" s="78"/>
      <c r="D7" s="78"/>
      <c r="E7" s="11" t="s">
        <v>32</v>
      </c>
      <c r="F7" s="72"/>
      <c r="G7" s="30" t="s">
        <v>34</v>
      </c>
      <c r="H7" s="72"/>
      <c r="I7" s="30" t="s">
        <v>33</v>
      </c>
      <c r="J7" s="72"/>
      <c r="K7" s="71" t="s">
        <v>43</v>
      </c>
      <c r="L7" s="29" t="s">
        <v>44</v>
      </c>
      <c r="M7" s="29" t="s">
        <v>45</v>
      </c>
      <c r="N7" s="30" t="s">
        <v>32</v>
      </c>
      <c r="O7" s="72"/>
      <c r="P7" s="29" t="s">
        <v>32</v>
      </c>
      <c r="Q7" s="71" t="s">
        <v>54</v>
      </c>
      <c r="R7" s="71" t="s">
        <v>31</v>
      </c>
      <c r="S7" s="25" t="s">
        <v>30</v>
      </c>
      <c r="T7" s="30" t="s">
        <v>32</v>
      </c>
      <c r="U7" s="71" t="s">
        <v>54</v>
      </c>
      <c r="V7" s="72" t="s">
        <v>31</v>
      </c>
      <c r="W7" s="28" t="s">
        <v>47</v>
      </c>
      <c r="X7" s="71" t="s">
        <v>48</v>
      </c>
    </row>
    <row r="8" spans="1:26" ht="30.75" customHeight="1" x14ac:dyDescent="0.15">
      <c r="A8" s="76"/>
      <c r="B8" s="31"/>
      <c r="C8" s="79"/>
      <c r="D8" s="79"/>
      <c r="E8" s="11"/>
      <c r="F8" s="73"/>
      <c r="G8" s="31"/>
      <c r="H8" s="73"/>
      <c r="I8" s="31"/>
      <c r="J8" s="73"/>
      <c r="K8" s="73"/>
      <c r="L8" s="31"/>
      <c r="M8" s="31"/>
      <c r="N8" s="31"/>
      <c r="O8" s="73"/>
      <c r="P8" s="31"/>
      <c r="Q8" s="73"/>
      <c r="R8" s="73"/>
      <c r="S8" s="26"/>
      <c r="T8" s="31"/>
      <c r="U8" s="73"/>
      <c r="V8" s="73"/>
      <c r="W8" s="26"/>
      <c r="X8" s="73"/>
      <c r="Z8" s="8" t="s">
        <v>55</v>
      </c>
    </row>
    <row r="9" spans="1:26" ht="18.75" customHeight="1" x14ac:dyDescent="0.15">
      <c r="A9" s="8" t="s">
        <v>29</v>
      </c>
      <c r="B9" s="32">
        <f>B10+B11</f>
        <v>-2164</v>
      </c>
      <c r="C9" s="32">
        <f>C10+C11</f>
        <v>-315</v>
      </c>
      <c r="D9" s="33">
        <f>IF(B9-C9=0,"-",(1-(B9/(B9-C9)))*-1)</f>
        <v>0.17036235803136823</v>
      </c>
      <c r="E9" s="32">
        <f t="shared" ref="E9:J9" si="0">E10+E11</f>
        <v>-1371</v>
      </c>
      <c r="F9" s="32">
        <f t="shared" si="0"/>
        <v>119</v>
      </c>
      <c r="G9" s="32">
        <f t="shared" si="0"/>
        <v>2242</v>
      </c>
      <c r="H9" s="32">
        <f t="shared" si="0"/>
        <v>51</v>
      </c>
      <c r="I9" s="32">
        <f t="shared" si="0"/>
        <v>3613</v>
      </c>
      <c r="J9" s="32">
        <f t="shared" si="0"/>
        <v>-68</v>
      </c>
      <c r="K9" s="34">
        <f>E9/Z9*1000</f>
        <v>-5.117867741754857</v>
      </c>
      <c r="L9" s="35">
        <f>G9/Z9*1000</f>
        <v>8.369262929988615</v>
      </c>
      <c r="M9" s="35">
        <f>I9/Z9*1000</f>
        <v>13.487130671743472</v>
      </c>
      <c r="N9" s="32">
        <f>N10+N11</f>
        <v>-793</v>
      </c>
      <c r="O9" s="32">
        <f t="shared" ref="O9:W9" si="1">O10+O11</f>
        <v>-434</v>
      </c>
      <c r="P9" s="32">
        <f t="shared" si="1"/>
        <v>8562</v>
      </c>
      <c r="Q9" s="32">
        <f t="shared" si="1"/>
        <v>-249</v>
      </c>
      <c r="R9" s="32">
        <f t="shared" si="1"/>
        <v>5426</v>
      </c>
      <c r="S9" s="32">
        <f t="shared" si="1"/>
        <v>3136</v>
      </c>
      <c r="T9" s="32">
        <f t="shared" si="1"/>
        <v>9355</v>
      </c>
      <c r="U9" s="32">
        <f t="shared" si="1"/>
        <v>185</v>
      </c>
      <c r="V9" s="32">
        <f t="shared" si="1"/>
        <v>6219</v>
      </c>
      <c r="W9" s="32">
        <f t="shared" si="1"/>
        <v>3136</v>
      </c>
      <c r="X9" s="34">
        <f>N9/Z9*1000</f>
        <v>-2.9602254698844654</v>
      </c>
      <c r="Z9" s="32">
        <f t="shared" ref="Z9" si="2">Z10+Z11</f>
        <v>267885</v>
      </c>
    </row>
    <row r="10" spans="1:26" ht="18.75" customHeight="1" x14ac:dyDescent="0.15">
      <c r="A10" s="6" t="s">
        <v>28</v>
      </c>
      <c r="B10" s="36">
        <f>B20+B21+B22+B23</f>
        <v>-1316</v>
      </c>
      <c r="C10" s="36">
        <f>C20+C21+C22+C23</f>
        <v>-296</v>
      </c>
      <c r="D10" s="37">
        <f t="shared" ref="D10:D38" si="3">IF(B10-C10=0,"-",(1-(B10/(B10-C10)))*-1)</f>
        <v>0.29019607843137263</v>
      </c>
      <c r="E10" s="36">
        <f t="shared" ref="E10:J10" si="4">E20+E21+E22+E23</f>
        <v>-701</v>
      </c>
      <c r="F10" s="36">
        <f t="shared" si="4"/>
        <v>87</v>
      </c>
      <c r="G10" s="36">
        <f t="shared" si="4"/>
        <v>1780</v>
      </c>
      <c r="H10" s="36">
        <f t="shared" si="4"/>
        <v>62</v>
      </c>
      <c r="I10" s="36">
        <f t="shared" si="4"/>
        <v>2481</v>
      </c>
      <c r="J10" s="36">
        <f t="shared" si="4"/>
        <v>-25</v>
      </c>
      <c r="K10" s="38">
        <f t="shared" ref="K10:K38" si="5">E10/Z10*1000</f>
        <v>-3.4890376527387201</v>
      </c>
      <c r="L10" s="39">
        <f t="shared" ref="L10:L38" si="6">G10/Z10*1000</f>
        <v>8.8594679342010298</v>
      </c>
      <c r="M10" s="39">
        <f t="shared" ref="M10:M38" si="7">I10/Z10*1000</f>
        <v>12.348505586939751</v>
      </c>
      <c r="N10" s="36">
        <f t="shared" ref="N10:W10" si="8">N20+N21+N22+N23</f>
        <v>-615</v>
      </c>
      <c r="O10" s="36">
        <f t="shared" si="8"/>
        <v>-383</v>
      </c>
      <c r="P10" s="36">
        <f t="shared" si="8"/>
        <v>6732</v>
      </c>
      <c r="Q10" s="36">
        <f t="shared" si="8"/>
        <v>-146</v>
      </c>
      <c r="R10" s="36">
        <f t="shared" si="8"/>
        <v>4592</v>
      </c>
      <c r="S10" s="36">
        <f t="shared" si="8"/>
        <v>2140</v>
      </c>
      <c r="T10" s="36">
        <f t="shared" si="8"/>
        <v>7347</v>
      </c>
      <c r="U10" s="36">
        <f t="shared" si="8"/>
        <v>237</v>
      </c>
      <c r="V10" s="36">
        <f t="shared" si="8"/>
        <v>5320</v>
      </c>
      <c r="W10" s="36">
        <f t="shared" si="8"/>
        <v>2027</v>
      </c>
      <c r="X10" s="38">
        <f t="shared" ref="X10:X38" si="9">N10/Z10*1000</f>
        <v>-3.060995943558221</v>
      </c>
      <c r="Z10" s="32">
        <f t="shared" ref="Z10" si="10">Z20+Z21+Z22+Z23</f>
        <v>200915</v>
      </c>
    </row>
    <row r="11" spans="1:26" ht="18.75" customHeight="1" x14ac:dyDescent="0.15">
      <c r="A11" s="2" t="s">
        <v>27</v>
      </c>
      <c r="B11" s="40">
        <f>B12+B13+B14+B15+B16</f>
        <v>-848</v>
      </c>
      <c r="C11" s="40">
        <f>C12+C13+C14+C15+C16</f>
        <v>-19</v>
      </c>
      <c r="D11" s="41">
        <f t="shared" si="3"/>
        <v>2.2919179734619988E-2</v>
      </c>
      <c r="E11" s="40">
        <f t="shared" ref="E11:J11" si="11">E12+E13+E14+E15+E16</f>
        <v>-670</v>
      </c>
      <c r="F11" s="40">
        <f t="shared" si="11"/>
        <v>32</v>
      </c>
      <c r="G11" s="40">
        <f t="shared" si="11"/>
        <v>462</v>
      </c>
      <c r="H11" s="40">
        <f t="shared" si="11"/>
        <v>-11</v>
      </c>
      <c r="I11" s="40">
        <f t="shared" si="11"/>
        <v>1132</v>
      </c>
      <c r="J11" s="40">
        <f t="shared" si="11"/>
        <v>-43</v>
      </c>
      <c r="K11" s="42">
        <f t="shared" si="5"/>
        <v>-10.004479617739287</v>
      </c>
      <c r="L11" s="43">
        <f t="shared" si="6"/>
        <v>6.8986113185008211</v>
      </c>
      <c r="M11" s="43">
        <f t="shared" si="7"/>
        <v>16.903090936240108</v>
      </c>
      <c r="N11" s="40">
        <f t="shared" ref="N11:W11" si="12">N12+N13+N14+N15+N16</f>
        <v>-178</v>
      </c>
      <c r="O11" s="40">
        <f t="shared" si="12"/>
        <v>-51</v>
      </c>
      <c r="P11" s="40">
        <f t="shared" si="12"/>
        <v>1830</v>
      </c>
      <c r="Q11" s="40">
        <f t="shared" si="12"/>
        <v>-103</v>
      </c>
      <c r="R11" s="40">
        <f t="shared" si="12"/>
        <v>834</v>
      </c>
      <c r="S11" s="40">
        <f t="shared" si="12"/>
        <v>996</v>
      </c>
      <c r="T11" s="40">
        <f t="shared" si="12"/>
        <v>2008</v>
      </c>
      <c r="U11" s="40">
        <f t="shared" si="12"/>
        <v>-52</v>
      </c>
      <c r="V11" s="40">
        <f t="shared" si="12"/>
        <v>899</v>
      </c>
      <c r="W11" s="40">
        <f t="shared" si="12"/>
        <v>1109</v>
      </c>
      <c r="X11" s="44">
        <f t="shared" si="9"/>
        <v>-2.6579065253098402</v>
      </c>
      <c r="Z11" s="32">
        <f t="shared" ref="Z11" si="13">Z12+Z13+Z14+Z15+Z16</f>
        <v>66970</v>
      </c>
    </row>
    <row r="12" spans="1:26" ht="18.75" customHeight="1" x14ac:dyDescent="0.15">
      <c r="A12" s="6" t="s">
        <v>26</v>
      </c>
      <c r="B12" s="36">
        <f>B24</f>
        <v>-45</v>
      </c>
      <c r="C12" s="36">
        <f>C24</f>
        <v>-12</v>
      </c>
      <c r="D12" s="37">
        <f t="shared" si="3"/>
        <v>0.36363636363636354</v>
      </c>
      <c r="E12" s="36">
        <f t="shared" ref="E12:J12" si="14">E24</f>
        <v>-43</v>
      </c>
      <c r="F12" s="36">
        <f t="shared" si="14"/>
        <v>15</v>
      </c>
      <c r="G12" s="36">
        <f t="shared" si="14"/>
        <v>34</v>
      </c>
      <c r="H12" s="36">
        <f t="shared" si="14"/>
        <v>0</v>
      </c>
      <c r="I12" s="36">
        <f t="shared" si="14"/>
        <v>77</v>
      </c>
      <c r="J12" s="36">
        <f t="shared" si="14"/>
        <v>-15</v>
      </c>
      <c r="K12" s="38">
        <f t="shared" si="5"/>
        <v>-8.1377744133232408</v>
      </c>
      <c r="L12" s="39">
        <f t="shared" si="6"/>
        <v>6.4345193035579111</v>
      </c>
      <c r="M12" s="39">
        <f t="shared" si="7"/>
        <v>14.57229371688115</v>
      </c>
      <c r="N12" s="36">
        <f t="shared" ref="N12:W12" si="15">N24</f>
        <v>-2</v>
      </c>
      <c r="O12" s="36">
        <f t="shared" si="15"/>
        <v>-27</v>
      </c>
      <c r="P12" s="36">
        <f t="shared" si="15"/>
        <v>151</v>
      </c>
      <c r="Q12" s="36">
        <f t="shared" si="15"/>
        <v>-43</v>
      </c>
      <c r="R12" s="36">
        <f t="shared" si="15"/>
        <v>75</v>
      </c>
      <c r="S12" s="36">
        <f t="shared" si="15"/>
        <v>76</v>
      </c>
      <c r="T12" s="36">
        <f t="shared" si="15"/>
        <v>153</v>
      </c>
      <c r="U12" s="36">
        <f t="shared" si="15"/>
        <v>-16</v>
      </c>
      <c r="V12" s="36">
        <f t="shared" si="15"/>
        <v>62</v>
      </c>
      <c r="W12" s="36">
        <f t="shared" si="15"/>
        <v>91</v>
      </c>
      <c r="X12" s="38">
        <f t="shared" si="9"/>
        <v>-0.37850113550340653</v>
      </c>
      <c r="Z12" s="32">
        <f t="shared" ref="Z12" si="16">Z24</f>
        <v>5284</v>
      </c>
    </row>
    <row r="13" spans="1:26" ht="18.75" customHeight="1" x14ac:dyDescent="0.15">
      <c r="A13" s="4" t="s">
        <v>25</v>
      </c>
      <c r="B13" s="45">
        <f>B25+B26+B27</f>
        <v>-224</v>
      </c>
      <c r="C13" s="45">
        <f>C25+C26+C27</f>
        <v>3</v>
      </c>
      <c r="D13" s="46">
        <f t="shared" si="3"/>
        <v>-1.3215859030836996E-2</v>
      </c>
      <c r="E13" s="45">
        <f t="shared" ref="E13:J13" si="17">E25+E26+E27</f>
        <v>-178</v>
      </c>
      <c r="F13" s="45">
        <f t="shared" si="17"/>
        <v>-21</v>
      </c>
      <c r="G13" s="45">
        <f t="shared" si="17"/>
        <v>69</v>
      </c>
      <c r="H13" s="45">
        <f t="shared" si="17"/>
        <v>-4</v>
      </c>
      <c r="I13" s="45">
        <f t="shared" si="17"/>
        <v>247</v>
      </c>
      <c r="J13" s="45">
        <f t="shared" si="17"/>
        <v>17</v>
      </c>
      <c r="K13" s="47">
        <f t="shared" si="5"/>
        <v>-14.458614247421005</v>
      </c>
      <c r="L13" s="48">
        <f t="shared" si="6"/>
        <v>5.604743725123873</v>
      </c>
      <c r="M13" s="48">
        <f t="shared" si="7"/>
        <v>20.063357972544878</v>
      </c>
      <c r="N13" s="45">
        <f t="shared" ref="N13:W13" si="18">N25+N26+N27</f>
        <v>-46</v>
      </c>
      <c r="O13" s="45">
        <f t="shared" si="18"/>
        <v>24</v>
      </c>
      <c r="P13" s="45">
        <f t="shared" si="18"/>
        <v>310</v>
      </c>
      <c r="Q13" s="45">
        <f t="shared" si="18"/>
        <v>-12</v>
      </c>
      <c r="R13" s="45">
        <f t="shared" si="18"/>
        <v>152</v>
      </c>
      <c r="S13" s="45">
        <f t="shared" si="18"/>
        <v>158</v>
      </c>
      <c r="T13" s="45">
        <f t="shared" si="18"/>
        <v>356</v>
      </c>
      <c r="U13" s="45">
        <f t="shared" si="18"/>
        <v>-36</v>
      </c>
      <c r="V13" s="45">
        <f t="shared" si="18"/>
        <v>173</v>
      </c>
      <c r="W13" s="45">
        <f t="shared" si="18"/>
        <v>183</v>
      </c>
      <c r="X13" s="47">
        <f t="shared" si="9"/>
        <v>-3.7364958167492488</v>
      </c>
      <c r="Z13" s="32">
        <f t="shared" ref="Z13" si="19">Z25+Z26+Z27</f>
        <v>12311</v>
      </c>
    </row>
    <row r="14" spans="1:26" ht="18.75" customHeight="1" x14ac:dyDescent="0.15">
      <c r="A14" s="4" t="s">
        <v>24</v>
      </c>
      <c r="B14" s="45">
        <f>B28+B29+B30+B31</f>
        <v>-294</v>
      </c>
      <c r="C14" s="45">
        <f>C28+C29+C30+C31</f>
        <v>-88</v>
      </c>
      <c r="D14" s="46">
        <f t="shared" si="3"/>
        <v>0.42718446601941751</v>
      </c>
      <c r="E14" s="45">
        <f t="shared" ref="E14:J14" si="20">E28+E29+E30+E31</f>
        <v>-191</v>
      </c>
      <c r="F14" s="45">
        <f t="shared" si="20"/>
        <v>19</v>
      </c>
      <c r="G14" s="45">
        <f t="shared" si="20"/>
        <v>214</v>
      </c>
      <c r="H14" s="45">
        <f t="shared" si="20"/>
        <v>23</v>
      </c>
      <c r="I14" s="45">
        <f t="shared" si="20"/>
        <v>405</v>
      </c>
      <c r="J14" s="45">
        <f t="shared" si="20"/>
        <v>4</v>
      </c>
      <c r="K14" s="47">
        <f t="shared" si="5"/>
        <v>-7.5179091553176409</v>
      </c>
      <c r="L14" s="48">
        <f t="shared" si="6"/>
        <v>8.4232071164291895</v>
      </c>
      <c r="M14" s="48">
        <f t="shared" si="7"/>
        <v>15.941116271746832</v>
      </c>
      <c r="N14" s="45">
        <f t="shared" ref="N14:W14" si="21">N28+N29+N30+N31</f>
        <v>-103</v>
      </c>
      <c r="O14" s="45">
        <f t="shared" si="21"/>
        <v>-107</v>
      </c>
      <c r="P14" s="45">
        <f t="shared" si="21"/>
        <v>634</v>
      </c>
      <c r="Q14" s="45">
        <f t="shared" si="21"/>
        <v>-89</v>
      </c>
      <c r="R14" s="45">
        <f t="shared" si="21"/>
        <v>264</v>
      </c>
      <c r="S14" s="45">
        <f t="shared" si="21"/>
        <v>370</v>
      </c>
      <c r="T14" s="45">
        <f t="shared" si="21"/>
        <v>737</v>
      </c>
      <c r="U14" s="45">
        <f t="shared" si="21"/>
        <v>18</v>
      </c>
      <c r="V14" s="45">
        <f t="shared" si="21"/>
        <v>347</v>
      </c>
      <c r="W14" s="45">
        <f t="shared" si="21"/>
        <v>390</v>
      </c>
      <c r="X14" s="47">
        <f t="shared" si="9"/>
        <v>-4.0541604345430216</v>
      </c>
      <c r="Z14" s="32">
        <f t="shared" ref="Z14" si="22">Z28+Z29+Z30+Z31</f>
        <v>25406</v>
      </c>
    </row>
    <row r="15" spans="1:26" ht="18.75" customHeight="1" x14ac:dyDescent="0.15">
      <c r="A15" s="4" t="s">
        <v>23</v>
      </c>
      <c r="B15" s="45">
        <f>B32+B33+B34+B35</f>
        <v>-147</v>
      </c>
      <c r="C15" s="45">
        <f>C32+C33+C34+C35</f>
        <v>81</v>
      </c>
      <c r="D15" s="46">
        <f t="shared" si="3"/>
        <v>-0.35526315789473684</v>
      </c>
      <c r="E15" s="45">
        <f t="shared" ref="E15:J15" si="23">E32+E33+E34+E35</f>
        <v>-161</v>
      </c>
      <c r="F15" s="45">
        <f t="shared" si="23"/>
        <v>18</v>
      </c>
      <c r="G15" s="45">
        <f t="shared" si="23"/>
        <v>128</v>
      </c>
      <c r="H15" s="45">
        <f t="shared" si="23"/>
        <v>-22</v>
      </c>
      <c r="I15" s="45">
        <f t="shared" si="23"/>
        <v>289</v>
      </c>
      <c r="J15" s="45">
        <f t="shared" si="23"/>
        <v>-40</v>
      </c>
      <c r="K15" s="47">
        <f t="shared" si="5"/>
        <v>-8.3549558899844332</v>
      </c>
      <c r="L15" s="48">
        <f t="shared" si="6"/>
        <v>6.6424494032174364</v>
      </c>
      <c r="M15" s="48">
        <f t="shared" si="7"/>
        <v>14.997405293201867</v>
      </c>
      <c r="N15" s="49">
        <f t="shared" ref="N15:W15" si="24">N32+N33+N34+N35</f>
        <v>14</v>
      </c>
      <c r="O15" s="45">
        <f t="shared" si="24"/>
        <v>63</v>
      </c>
      <c r="P15" s="45">
        <f t="shared" si="24"/>
        <v>610</v>
      </c>
      <c r="Q15" s="45">
        <f t="shared" si="24"/>
        <v>59</v>
      </c>
      <c r="R15" s="45">
        <f t="shared" si="24"/>
        <v>287</v>
      </c>
      <c r="S15" s="45">
        <f t="shared" si="24"/>
        <v>323</v>
      </c>
      <c r="T15" s="45">
        <f t="shared" si="24"/>
        <v>596</v>
      </c>
      <c r="U15" s="45">
        <f t="shared" si="24"/>
        <v>-4</v>
      </c>
      <c r="V15" s="45">
        <f t="shared" si="24"/>
        <v>257</v>
      </c>
      <c r="W15" s="45">
        <f t="shared" si="24"/>
        <v>339</v>
      </c>
      <c r="X15" s="47">
        <f t="shared" si="9"/>
        <v>0.72651790347690715</v>
      </c>
      <c r="Z15" s="32">
        <f t="shared" ref="Z15" si="25">Z32+Z33+Z34+Z35</f>
        <v>19270</v>
      </c>
    </row>
    <row r="16" spans="1:26" ht="18.75" customHeight="1" x14ac:dyDescent="0.15">
      <c r="A16" s="2" t="s">
        <v>22</v>
      </c>
      <c r="B16" s="40">
        <f>B36+B37+B38</f>
        <v>-138</v>
      </c>
      <c r="C16" s="40">
        <f>C36+C37+C38</f>
        <v>-3</v>
      </c>
      <c r="D16" s="41">
        <f t="shared" si="3"/>
        <v>2.2222222222222143E-2</v>
      </c>
      <c r="E16" s="40">
        <f t="shared" ref="E16:J16" si="26">E36+E37+E38</f>
        <v>-97</v>
      </c>
      <c r="F16" s="40">
        <f t="shared" si="26"/>
        <v>1</v>
      </c>
      <c r="G16" s="40">
        <f t="shared" si="26"/>
        <v>17</v>
      </c>
      <c r="H16" s="40">
        <f t="shared" si="26"/>
        <v>-8</v>
      </c>
      <c r="I16" s="40">
        <f t="shared" si="26"/>
        <v>114</v>
      </c>
      <c r="J16" s="40">
        <f t="shared" si="26"/>
        <v>-9</v>
      </c>
      <c r="K16" s="42">
        <f t="shared" si="5"/>
        <v>-20.642689934028517</v>
      </c>
      <c r="L16" s="43">
        <f t="shared" si="6"/>
        <v>3.6177910193658227</v>
      </c>
      <c r="M16" s="43">
        <f t="shared" si="7"/>
        <v>24.260480953394339</v>
      </c>
      <c r="N16" s="40">
        <f t="shared" ref="N16:W16" si="27">N36+N37+N38</f>
        <v>-41</v>
      </c>
      <c r="O16" s="40">
        <f t="shared" si="27"/>
        <v>-4</v>
      </c>
      <c r="P16" s="40">
        <f t="shared" si="27"/>
        <v>125</v>
      </c>
      <c r="Q16" s="40">
        <f t="shared" si="27"/>
        <v>-18</v>
      </c>
      <c r="R16" s="40">
        <f t="shared" si="27"/>
        <v>56</v>
      </c>
      <c r="S16" s="40">
        <f t="shared" si="27"/>
        <v>69</v>
      </c>
      <c r="T16" s="40">
        <f t="shared" si="27"/>
        <v>166</v>
      </c>
      <c r="U16" s="40">
        <f t="shared" si="27"/>
        <v>-14</v>
      </c>
      <c r="V16" s="40">
        <f t="shared" si="27"/>
        <v>60</v>
      </c>
      <c r="W16" s="40">
        <f t="shared" si="27"/>
        <v>106</v>
      </c>
      <c r="X16" s="44">
        <f t="shared" si="9"/>
        <v>-8.725260693764632</v>
      </c>
      <c r="Z16" s="32">
        <f t="shared" ref="Z16" si="28">Z36+Z37+Z38</f>
        <v>4699</v>
      </c>
    </row>
    <row r="17" spans="1:26" ht="18.75" customHeight="1" x14ac:dyDescent="0.15">
      <c r="A17" s="6" t="s">
        <v>21</v>
      </c>
      <c r="B17" s="36">
        <f>B12+B13+B20</f>
        <v>-997</v>
      </c>
      <c r="C17" s="36">
        <f>C12+C13+C20</f>
        <v>-248</v>
      </c>
      <c r="D17" s="37">
        <f t="shared" si="3"/>
        <v>0.33110814419225632</v>
      </c>
      <c r="E17" s="36">
        <f t="shared" ref="E17:J17" si="29">E12+E13+E20</f>
        <v>-583</v>
      </c>
      <c r="F17" s="36">
        <f t="shared" si="29"/>
        <v>22</v>
      </c>
      <c r="G17" s="36">
        <f t="shared" si="29"/>
        <v>843</v>
      </c>
      <c r="H17" s="36">
        <f t="shared" si="29"/>
        <v>17</v>
      </c>
      <c r="I17" s="36">
        <f t="shared" si="29"/>
        <v>1426</v>
      </c>
      <c r="J17" s="36">
        <f t="shared" si="29"/>
        <v>-5</v>
      </c>
      <c r="K17" s="38">
        <f t="shared" si="5"/>
        <v>-5.2988438886061218</v>
      </c>
      <c r="L17" s="39">
        <f t="shared" si="6"/>
        <v>7.6619646622555075</v>
      </c>
      <c r="M17" s="39">
        <f t="shared" si="7"/>
        <v>12.96080855086163</v>
      </c>
      <c r="N17" s="36">
        <f t="shared" ref="N17:W17" si="30">N12+N13+N20</f>
        <v>-414</v>
      </c>
      <c r="O17" s="36">
        <f t="shared" si="30"/>
        <v>-270</v>
      </c>
      <c r="P17" s="36">
        <f t="shared" si="30"/>
        <v>3077</v>
      </c>
      <c r="Q17" s="36">
        <f t="shared" si="30"/>
        <v>-230</v>
      </c>
      <c r="R17" s="36">
        <f t="shared" si="30"/>
        <v>2158</v>
      </c>
      <c r="S17" s="36">
        <f t="shared" si="30"/>
        <v>919</v>
      </c>
      <c r="T17" s="36">
        <f t="shared" si="30"/>
        <v>3491</v>
      </c>
      <c r="U17" s="36">
        <f t="shared" si="30"/>
        <v>40</v>
      </c>
      <c r="V17" s="36">
        <f t="shared" si="30"/>
        <v>2526</v>
      </c>
      <c r="W17" s="36">
        <f t="shared" si="30"/>
        <v>965</v>
      </c>
      <c r="X17" s="38">
        <f t="shared" si="9"/>
        <v>-3.7628153857340214</v>
      </c>
      <c r="Z17" s="32">
        <f t="shared" ref="Z17" si="31">Z12+Z13+Z20</f>
        <v>110024</v>
      </c>
    </row>
    <row r="18" spans="1:26" ht="18.75" customHeight="1" x14ac:dyDescent="0.15">
      <c r="A18" s="4" t="s">
        <v>20</v>
      </c>
      <c r="B18" s="45">
        <f>B14+B22</f>
        <v>-541</v>
      </c>
      <c r="C18" s="45">
        <f>C14+C22</f>
        <v>-67</v>
      </c>
      <c r="D18" s="46">
        <f t="shared" si="3"/>
        <v>0.14135021097046407</v>
      </c>
      <c r="E18" s="45">
        <f t="shared" ref="E18:J18" si="32">E14+E22</f>
        <v>-352</v>
      </c>
      <c r="F18" s="45">
        <f t="shared" si="32"/>
        <v>-9</v>
      </c>
      <c r="G18" s="45">
        <f t="shared" si="32"/>
        <v>394</v>
      </c>
      <c r="H18" s="45">
        <f t="shared" si="32"/>
        <v>19</v>
      </c>
      <c r="I18" s="45">
        <f t="shared" si="32"/>
        <v>746</v>
      </c>
      <c r="J18" s="45">
        <f t="shared" si="32"/>
        <v>28</v>
      </c>
      <c r="K18" s="47">
        <f t="shared" si="5"/>
        <v>-7.3681786783329493</v>
      </c>
      <c r="L18" s="48">
        <f t="shared" si="6"/>
        <v>8.2473363615431321</v>
      </c>
      <c r="M18" s="48">
        <f t="shared" si="7"/>
        <v>15.61551503987608</v>
      </c>
      <c r="N18" s="45">
        <f t="shared" ref="N18:W18" si="33">N14+N22</f>
        <v>-189</v>
      </c>
      <c r="O18" s="45">
        <f t="shared" si="33"/>
        <v>-58</v>
      </c>
      <c r="P18" s="45">
        <f t="shared" si="33"/>
        <v>1343</v>
      </c>
      <c r="Q18" s="45">
        <f t="shared" si="33"/>
        <v>-38</v>
      </c>
      <c r="R18" s="45">
        <f t="shared" si="33"/>
        <v>621</v>
      </c>
      <c r="S18" s="45">
        <f t="shared" si="33"/>
        <v>722</v>
      </c>
      <c r="T18" s="45">
        <f t="shared" si="33"/>
        <v>1532</v>
      </c>
      <c r="U18" s="45">
        <f t="shared" si="33"/>
        <v>20</v>
      </c>
      <c r="V18" s="45">
        <f t="shared" si="33"/>
        <v>758</v>
      </c>
      <c r="W18" s="45">
        <f t="shared" si="33"/>
        <v>774</v>
      </c>
      <c r="X18" s="47">
        <f t="shared" si="9"/>
        <v>-3.956209574445817</v>
      </c>
      <c r="Z18" s="32">
        <f t="shared" ref="Z18" si="34">Z14+Z22</f>
        <v>47773</v>
      </c>
    </row>
    <row r="19" spans="1:26" ht="18.75" customHeight="1" x14ac:dyDescent="0.15">
      <c r="A19" s="2" t="s">
        <v>19</v>
      </c>
      <c r="B19" s="40">
        <f>B15+B16+B21+B23</f>
        <v>-626</v>
      </c>
      <c r="C19" s="40">
        <f>C15+C16+C21+C23</f>
        <v>0</v>
      </c>
      <c r="D19" s="41">
        <f t="shared" si="3"/>
        <v>0</v>
      </c>
      <c r="E19" s="40">
        <f t="shared" ref="E19:J19" si="35">E15+E16+E21+E23</f>
        <v>-436</v>
      </c>
      <c r="F19" s="40">
        <f t="shared" si="35"/>
        <v>106</v>
      </c>
      <c r="G19" s="40">
        <f t="shared" si="35"/>
        <v>1005</v>
      </c>
      <c r="H19" s="40">
        <f t="shared" si="35"/>
        <v>15</v>
      </c>
      <c r="I19" s="40">
        <f t="shared" si="35"/>
        <v>1441</v>
      </c>
      <c r="J19" s="40">
        <f t="shared" si="35"/>
        <v>-91</v>
      </c>
      <c r="K19" s="42">
        <f t="shared" si="5"/>
        <v>-3.9604679892449677</v>
      </c>
      <c r="L19" s="43">
        <f t="shared" si="6"/>
        <v>9.129060388053194</v>
      </c>
      <c r="M19" s="43">
        <f t="shared" si="7"/>
        <v>13.08952837729816</v>
      </c>
      <c r="N19" s="50">
        <f t="shared" ref="N19:O19" si="36">N15+N16+N21+N23</f>
        <v>-190</v>
      </c>
      <c r="O19" s="40">
        <f t="shared" si="36"/>
        <v>-106</v>
      </c>
      <c r="P19" s="50">
        <f>P15+P16+P21+P23</f>
        <v>4142</v>
      </c>
      <c r="Q19" s="40">
        <f t="shared" ref="Q19:S19" si="37">Q15+Q16+Q21+Q23</f>
        <v>19</v>
      </c>
      <c r="R19" s="40">
        <f t="shared" si="37"/>
        <v>2647</v>
      </c>
      <c r="S19" s="40">
        <f t="shared" si="37"/>
        <v>1495</v>
      </c>
      <c r="T19" s="50">
        <f>T15+T16+T21+T23</f>
        <v>4332</v>
      </c>
      <c r="U19" s="40">
        <f t="shared" ref="U19:W19" si="38">U15+U16+U21+U23</f>
        <v>125</v>
      </c>
      <c r="V19" s="40">
        <f t="shared" si="38"/>
        <v>2935</v>
      </c>
      <c r="W19" s="40">
        <f t="shared" si="38"/>
        <v>1397</v>
      </c>
      <c r="X19" s="44">
        <f t="shared" si="9"/>
        <v>-1.7258920136617977</v>
      </c>
      <c r="Z19" s="32">
        <f>Z15+Z16+Z21+Z23</f>
        <v>110088</v>
      </c>
    </row>
    <row r="20" spans="1:26" ht="18.75" customHeight="1" x14ac:dyDescent="0.15">
      <c r="A20" s="5" t="s">
        <v>18</v>
      </c>
      <c r="B20" s="51">
        <f>E20+N20</f>
        <v>-728</v>
      </c>
      <c r="C20" s="51">
        <v>-239</v>
      </c>
      <c r="D20" s="52">
        <f t="shared" si="3"/>
        <v>0.4887525562372188</v>
      </c>
      <c r="E20" s="51">
        <f>G20-I20</f>
        <v>-362</v>
      </c>
      <c r="F20" s="51">
        <f>H20-J20</f>
        <v>28</v>
      </c>
      <c r="G20" s="51">
        <v>740</v>
      </c>
      <c r="H20" s="51">
        <v>21</v>
      </c>
      <c r="I20" s="51">
        <v>1102</v>
      </c>
      <c r="J20" s="51">
        <v>-7</v>
      </c>
      <c r="K20" s="38">
        <f t="shared" si="5"/>
        <v>-3.9165197070183599</v>
      </c>
      <c r="L20" s="39">
        <f t="shared" si="6"/>
        <v>8.0061452574408456</v>
      </c>
      <c r="M20" s="39">
        <f t="shared" si="7"/>
        <v>11.922664964459207</v>
      </c>
      <c r="N20" s="51">
        <f>P20-T20</f>
        <v>-366</v>
      </c>
      <c r="O20" s="53">
        <f>Q20-U20</f>
        <v>-267</v>
      </c>
      <c r="P20" s="51">
        <f>R20+S20</f>
        <v>2616</v>
      </c>
      <c r="Q20" s="53">
        <v>-175</v>
      </c>
      <c r="R20" s="53">
        <v>1931</v>
      </c>
      <c r="S20" s="53">
        <v>685</v>
      </c>
      <c r="T20" s="51">
        <f>V20+W20</f>
        <v>2982</v>
      </c>
      <c r="U20" s="53">
        <v>92</v>
      </c>
      <c r="V20" s="53">
        <v>2291</v>
      </c>
      <c r="W20" s="53">
        <v>691</v>
      </c>
      <c r="X20" s="54">
        <f t="shared" si="9"/>
        <v>-3.9597961678693916</v>
      </c>
      <c r="Z20" s="8">
        <v>92429</v>
      </c>
    </row>
    <row r="21" spans="1:26" ht="18.75" customHeight="1" x14ac:dyDescent="0.15">
      <c r="A21" s="3" t="s">
        <v>17</v>
      </c>
      <c r="B21" s="55">
        <f t="shared" ref="B21:B38" si="39">E21+N21</f>
        <v>-205</v>
      </c>
      <c r="C21" s="55">
        <v>-87</v>
      </c>
      <c r="D21" s="56">
        <f t="shared" si="3"/>
        <v>0.73728813559322037</v>
      </c>
      <c r="E21" s="55">
        <f t="shared" ref="E21:F38" si="40">G21-I21</f>
        <v>-98</v>
      </c>
      <c r="F21" s="55">
        <f t="shared" si="40"/>
        <v>58</v>
      </c>
      <c r="G21" s="55">
        <v>720</v>
      </c>
      <c r="H21" s="55">
        <v>29</v>
      </c>
      <c r="I21" s="55">
        <v>818</v>
      </c>
      <c r="J21" s="55">
        <v>-29</v>
      </c>
      <c r="K21" s="47">
        <f t="shared" si="5"/>
        <v>-1.3943032751899382</v>
      </c>
      <c r="L21" s="48">
        <f t="shared" si="6"/>
        <v>10.243860797313832</v>
      </c>
      <c r="M21" s="48">
        <f t="shared" si="7"/>
        <v>11.63816407250377</v>
      </c>
      <c r="N21" s="55">
        <f t="shared" ref="N21:O38" si="41">P21-T21</f>
        <v>-107</v>
      </c>
      <c r="O21" s="55">
        <f t="shared" si="41"/>
        <v>-145</v>
      </c>
      <c r="P21" s="55">
        <f t="shared" ref="P21:P38" si="42">R21+S21</f>
        <v>2712</v>
      </c>
      <c r="Q21" s="55">
        <v>-25</v>
      </c>
      <c r="R21" s="55">
        <v>1807</v>
      </c>
      <c r="S21" s="55">
        <v>905</v>
      </c>
      <c r="T21" s="55">
        <f t="shared" ref="T21:T38" si="43">V21+W21</f>
        <v>2819</v>
      </c>
      <c r="U21" s="55">
        <v>120</v>
      </c>
      <c r="V21" s="55">
        <v>2089</v>
      </c>
      <c r="W21" s="55">
        <v>730</v>
      </c>
      <c r="X21" s="47">
        <f t="shared" si="9"/>
        <v>-1.5223515351563612</v>
      </c>
      <c r="Z21" s="8">
        <v>70286</v>
      </c>
    </row>
    <row r="22" spans="1:26" ht="18.75" customHeight="1" x14ac:dyDescent="0.15">
      <c r="A22" s="3" t="s">
        <v>16</v>
      </c>
      <c r="B22" s="55">
        <f t="shared" si="39"/>
        <v>-247</v>
      </c>
      <c r="C22" s="55">
        <v>21</v>
      </c>
      <c r="D22" s="56">
        <f t="shared" si="3"/>
        <v>-7.8358208955223829E-2</v>
      </c>
      <c r="E22" s="55">
        <f t="shared" si="40"/>
        <v>-161</v>
      </c>
      <c r="F22" s="55">
        <f t="shared" si="40"/>
        <v>-28</v>
      </c>
      <c r="G22" s="55">
        <v>180</v>
      </c>
      <c r="H22" s="55">
        <v>-4</v>
      </c>
      <c r="I22" s="55">
        <v>341</v>
      </c>
      <c r="J22" s="55">
        <v>24</v>
      </c>
      <c r="K22" s="47">
        <f t="shared" si="5"/>
        <v>-7.1981043501587161</v>
      </c>
      <c r="L22" s="48">
        <f t="shared" si="6"/>
        <v>8.0475700809227888</v>
      </c>
      <c r="M22" s="48">
        <f t="shared" si="7"/>
        <v>15.245674431081504</v>
      </c>
      <c r="N22" s="55">
        <f t="shared" si="41"/>
        <v>-86</v>
      </c>
      <c r="O22" s="55">
        <f t="shared" si="41"/>
        <v>49</v>
      </c>
      <c r="P22" s="55">
        <f t="shared" si="42"/>
        <v>709</v>
      </c>
      <c r="Q22" s="55">
        <v>51</v>
      </c>
      <c r="R22" s="55">
        <v>357</v>
      </c>
      <c r="S22" s="55">
        <v>352</v>
      </c>
      <c r="T22" s="55">
        <f t="shared" si="43"/>
        <v>795</v>
      </c>
      <c r="U22" s="55">
        <v>2</v>
      </c>
      <c r="V22" s="55">
        <v>411</v>
      </c>
      <c r="W22" s="55">
        <v>384</v>
      </c>
      <c r="X22" s="47">
        <f t="shared" si="9"/>
        <v>-3.8449501497742209</v>
      </c>
      <c r="Z22" s="8">
        <v>22367</v>
      </c>
    </row>
    <row r="23" spans="1:26" ht="18.75" customHeight="1" x14ac:dyDescent="0.15">
      <c r="A23" s="1" t="s">
        <v>15</v>
      </c>
      <c r="B23" s="57">
        <f t="shared" si="39"/>
        <v>-136</v>
      </c>
      <c r="C23" s="57">
        <v>9</v>
      </c>
      <c r="D23" s="58">
        <f t="shared" si="3"/>
        <v>-6.2068965517241392E-2</v>
      </c>
      <c r="E23" s="57">
        <f>G23-I23</f>
        <v>-80</v>
      </c>
      <c r="F23" s="57">
        <f t="shared" si="40"/>
        <v>29</v>
      </c>
      <c r="G23" s="57">
        <v>140</v>
      </c>
      <c r="H23" s="57">
        <v>16</v>
      </c>
      <c r="I23" s="57">
        <v>220</v>
      </c>
      <c r="J23" s="57">
        <v>-13</v>
      </c>
      <c r="K23" s="42">
        <f t="shared" si="5"/>
        <v>-5.052737952377945</v>
      </c>
      <c r="L23" s="43">
        <f t="shared" si="6"/>
        <v>8.8422914166614035</v>
      </c>
      <c r="M23" s="43">
        <f t="shared" si="7"/>
        <v>13.895029369039348</v>
      </c>
      <c r="N23" s="59">
        <f t="shared" si="41"/>
        <v>-56</v>
      </c>
      <c r="O23" s="57">
        <f t="shared" si="41"/>
        <v>-20</v>
      </c>
      <c r="P23" s="59">
        <f t="shared" si="42"/>
        <v>695</v>
      </c>
      <c r="Q23" s="57">
        <v>3</v>
      </c>
      <c r="R23" s="57">
        <v>497</v>
      </c>
      <c r="S23" s="57">
        <v>198</v>
      </c>
      <c r="T23" s="59">
        <f t="shared" si="43"/>
        <v>751</v>
      </c>
      <c r="U23" s="57">
        <v>23</v>
      </c>
      <c r="V23" s="57">
        <v>529</v>
      </c>
      <c r="W23" s="57">
        <v>222</v>
      </c>
      <c r="X23" s="60">
        <f t="shared" si="9"/>
        <v>-3.5369165666645612</v>
      </c>
      <c r="Z23" s="8">
        <v>15833</v>
      </c>
    </row>
    <row r="24" spans="1:26" ht="18.75" customHeight="1" x14ac:dyDescent="0.15">
      <c r="A24" s="7" t="s">
        <v>14</v>
      </c>
      <c r="B24" s="61">
        <f t="shared" si="39"/>
        <v>-45</v>
      </c>
      <c r="C24" s="61">
        <v>-12</v>
      </c>
      <c r="D24" s="62">
        <f t="shared" si="3"/>
        <v>0.36363636363636354</v>
      </c>
      <c r="E24" s="51">
        <f t="shared" si="40"/>
        <v>-43</v>
      </c>
      <c r="F24" s="61">
        <f t="shared" si="40"/>
        <v>15</v>
      </c>
      <c r="G24" s="61">
        <v>34</v>
      </c>
      <c r="H24" s="61">
        <v>0</v>
      </c>
      <c r="I24" s="61">
        <v>77</v>
      </c>
      <c r="J24" s="61">
        <v>-15</v>
      </c>
      <c r="K24" s="34">
        <f t="shared" si="5"/>
        <v>-8.1377744133232408</v>
      </c>
      <c r="L24" s="35">
        <f t="shared" si="6"/>
        <v>6.4345193035579111</v>
      </c>
      <c r="M24" s="35">
        <f t="shared" si="7"/>
        <v>14.57229371688115</v>
      </c>
      <c r="N24" s="51">
        <f t="shared" si="41"/>
        <v>-2</v>
      </c>
      <c r="O24" s="61">
        <f t="shared" si="41"/>
        <v>-27</v>
      </c>
      <c r="P24" s="61">
        <f t="shared" si="42"/>
        <v>151</v>
      </c>
      <c r="Q24" s="61">
        <v>-43</v>
      </c>
      <c r="R24" s="61">
        <v>75</v>
      </c>
      <c r="S24" s="61">
        <v>76</v>
      </c>
      <c r="T24" s="61">
        <f t="shared" si="43"/>
        <v>153</v>
      </c>
      <c r="U24" s="61">
        <v>-16</v>
      </c>
      <c r="V24" s="61">
        <v>62</v>
      </c>
      <c r="W24" s="61">
        <v>91</v>
      </c>
      <c r="X24" s="34">
        <f t="shared" si="9"/>
        <v>-0.37850113550340653</v>
      </c>
      <c r="Z24" s="8">
        <v>5284</v>
      </c>
    </row>
    <row r="25" spans="1:26" ht="18.75" customHeight="1" x14ac:dyDescent="0.15">
      <c r="A25" s="5" t="s">
        <v>13</v>
      </c>
      <c r="B25" s="51">
        <f t="shared" si="39"/>
        <v>-34</v>
      </c>
      <c r="C25" s="51">
        <v>3</v>
      </c>
      <c r="D25" s="52">
        <f t="shared" si="3"/>
        <v>-8.108108108108103E-2</v>
      </c>
      <c r="E25" s="51">
        <f>G25-I25</f>
        <v>-35</v>
      </c>
      <c r="F25" s="51">
        <f t="shared" si="40"/>
        <v>-4</v>
      </c>
      <c r="G25" s="51">
        <v>7</v>
      </c>
      <c r="H25" s="51">
        <v>-2</v>
      </c>
      <c r="I25" s="51">
        <v>42</v>
      </c>
      <c r="J25" s="51">
        <v>2</v>
      </c>
      <c r="K25" s="38">
        <f t="shared" si="5"/>
        <v>-24.288688410825817</v>
      </c>
      <c r="L25" s="39">
        <f t="shared" si="6"/>
        <v>4.8577376821651628</v>
      </c>
      <c r="M25" s="39">
        <f t="shared" si="7"/>
        <v>29.146426092990978</v>
      </c>
      <c r="N25" s="51">
        <f>P25-T25</f>
        <v>1</v>
      </c>
      <c r="O25" s="51">
        <f t="shared" si="41"/>
        <v>7</v>
      </c>
      <c r="P25" s="51">
        <f t="shared" si="42"/>
        <v>50</v>
      </c>
      <c r="Q25" s="51">
        <v>15</v>
      </c>
      <c r="R25" s="51">
        <v>30</v>
      </c>
      <c r="S25" s="51">
        <v>20</v>
      </c>
      <c r="T25" s="51">
        <f t="shared" si="43"/>
        <v>49</v>
      </c>
      <c r="U25" s="51">
        <v>8</v>
      </c>
      <c r="V25" s="51">
        <v>28</v>
      </c>
      <c r="W25" s="51">
        <v>21</v>
      </c>
      <c r="X25" s="54">
        <f t="shared" si="9"/>
        <v>0.69396252602359465</v>
      </c>
      <c r="Z25" s="8">
        <v>1441</v>
      </c>
    </row>
    <row r="26" spans="1:26" ht="18.75" customHeight="1" x14ac:dyDescent="0.15">
      <c r="A26" s="3" t="s">
        <v>12</v>
      </c>
      <c r="B26" s="55">
        <f t="shared" si="39"/>
        <v>-123</v>
      </c>
      <c r="C26" s="55">
        <v>-49</v>
      </c>
      <c r="D26" s="56">
        <f t="shared" si="3"/>
        <v>0.66216216216216206</v>
      </c>
      <c r="E26" s="55">
        <f t="shared" si="40"/>
        <v>-62</v>
      </c>
      <c r="F26" s="55">
        <f t="shared" si="40"/>
        <v>-13</v>
      </c>
      <c r="G26" s="55">
        <v>15</v>
      </c>
      <c r="H26" s="55">
        <v>-1</v>
      </c>
      <c r="I26" s="55">
        <v>77</v>
      </c>
      <c r="J26" s="55">
        <v>12</v>
      </c>
      <c r="K26" s="47">
        <f t="shared" si="5"/>
        <v>-20.012911555842479</v>
      </c>
      <c r="L26" s="48">
        <f t="shared" si="6"/>
        <v>4.8418334409296317</v>
      </c>
      <c r="M26" s="48">
        <f t="shared" si="7"/>
        <v>24.854744996772112</v>
      </c>
      <c r="N26" s="55">
        <f t="shared" si="41"/>
        <v>-61</v>
      </c>
      <c r="O26" s="55">
        <f t="shared" si="41"/>
        <v>-36</v>
      </c>
      <c r="P26" s="55">
        <f t="shared" si="42"/>
        <v>68</v>
      </c>
      <c r="Q26" s="55">
        <v>-29</v>
      </c>
      <c r="R26" s="55">
        <v>41</v>
      </c>
      <c r="S26" s="55">
        <v>27</v>
      </c>
      <c r="T26" s="55">
        <f t="shared" si="43"/>
        <v>129</v>
      </c>
      <c r="U26" s="55">
        <v>7</v>
      </c>
      <c r="V26" s="55">
        <v>71</v>
      </c>
      <c r="W26" s="55">
        <v>58</v>
      </c>
      <c r="X26" s="47">
        <f t="shared" si="9"/>
        <v>-19.690122659780503</v>
      </c>
      <c r="Z26" s="8">
        <v>3098</v>
      </c>
    </row>
    <row r="27" spans="1:26" ht="18.75" customHeight="1" x14ac:dyDescent="0.15">
      <c r="A27" s="1" t="s">
        <v>11</v>
      </c>
      <c r="B27" s="57">
        <f t="shared" si="39"/>
        <v>-67</v>
      </c>
      <c r="C27" s="57">
        <v>49</v>
      </c>
      <c r="D27" s="58">
        <f t="shared" si="3"/>
        <v>-0.42241379310344829</v>
      </c>
      <c r="E27" s="57">
        <f t="shared" si="40"/>
        <v>-81</v>
      </c>
      <c r="F27" s="57">
        <f t="shared" si="40"/>
        <v>-4</v>
      </c>
      <c r="G27" s="57">
        <v>47</v>
      </c>
      <c r="H27" s="57">
        <v>-1</v>
      </c>
      <c r="I27" s="57">
        <v>128</v>
      </c>
      <c r="J27" s="57">
        <v>3</v>
      </c>
      <c r="K27" s="42">
        <f t="shared" si="5"/>
        <v>-10.422027792074111</v>
      </c>
      <c r="L27" s="43">
        <f t="shared" si="6"/>
        <v>6.0473494595985597</v>
      </c>
      <c r="M27" s="43">
        <f t="shared" si="7"/>
        <v>16.469377251672672</v>
      </c>
      <c r="N27" s="59">
        <f t="shared" si="41"/>
        <v>14</v>
      </c>
      <c r="O27" s="63">
        <f t="shared" si="41"/>
        <v>53</v>
      </c>
      <c r="P27" s="59">
        <f t="shared" si="42"/>
        <v>192</v>
      </c>
      <c r="Q27" s="63">
        <v>2</v>
      </c>
      <c r="R27" s="63">
        <v>81</v>
      </c>
      <c r="S27" s="63">
        <v>111</v>
      </c>
      <c r="T27" s="59">
        <f t="shared" si="43"/>
        <v>178</v>
      </c>
      <c r="U27" s="63">
        <v>-51</v>
      </c>
      <c r="V27" s="63">
        <v>74</v>
      </c>
      <c r="W27" s="63">
        <v>104</v>
      </c>
      <c r="X27" s="60">
        <f t="shared" si="9"/>
        <v>1.8013381369016985</v>
      </c>
      <c r="Z27" s="8">
        <v>7772</v>
      </c>
    </row>
    <row r="28" spans="1:26" ht="18.75" customHeight="1" x14ac:dyDescent="0.15">
      <c r="A28" s="5" t="s">
        <v>10</v>
      </c>
      <c r="B28" s="51">
        <f t="shared" si="39"/>
        <v>-67</v>
      </c>
      <c r="C28" s="51">
        <v>-44</v>
      </c>
      <c r="D28" s="52">
        <f t="shared" si="3"/>
        <v>1.9130434782608696</v>
      </c>
      <c r="E28" s="51">
        <f t="shared" si="40"/>
        <v>-39</v>
      </c>
      <c r="F28" s="51">
        <f t="shared" si="40"/>
        <v>-5</v>
      </c>
      <c r="G28" s="51">
        <v>17</v>
      </c>
      <c r="H28" s="51">
        <v>-4</v>
      </c>
      <c r="I28" s="51">
        <v>56</v>
      </c>
      <c r="J28" s="51">
        <v>1</v>
      </c>
      <c r="K28" s="38">
        <f t="shared" si="5"/>
        <v>-13.337893296853625</v>
      </c>
      <c r="L28" s="39">
        <f t="shared" si="6"/>
        <v>5.8139534883720927</v>
      </c>
      <c r="M28" s="39">
        <f t="shared" si="7"/>
        <v>19.151846785225718</v>
      </c>
      <c r="N28" s="51">
        <f t="shared" si="41"/>
        <v>-28</v>
      </c>
      <c r="O28" s="51">
        <f t="shared" si="41"/>
        <v>-39</v>
      </c>
      <c r="P28" s="51">
        <f t="shared" si="42"/>
        <v>56</v>
      </c>
      <c r="Q28" s="51">
        <v>-35</v>
      </c>
      <c r="R28" s="51">
        <v>27</v>
      </c>
      <c r="S28" s="51">
        <v>29</v>
      </c>
      <c r="T28" s="51">
        <f t="shared" si="43"/>
        <v>84</v>
      </c>
      <c r="U28" s="51">
        <v>4</v>
      </c>
      <c r="V28" s="51">
        <v>39</v>
      </c>
      <c r="W28" s="51">
        <v>45</v>
      </c>
      <c r="X28" s="38">
        <f t="shared" si="9"/>
        <v>-9.5759233926128591</v>
      </c>
      <c r="Z28" s="8">
        <v>2924</v>
      </c>
    </row>
    <row r="29" spans="1:26" ht="18.75" customHeight="1" x14ac:dyDescent="0.15">
      <c r="A29" s="3" t="s">
        <v>9</v>
      </c>
      <c r="B29" s="55">
        <f t="shared" si="39"/>
        <v>-42</v>
      </c>
      <c r="C29" s="55">
        <v>-10</v>
      </c>
      <c r="D29" s="56">
        <f t="shared" si="3"/>
        <v>0.3125</v>
      </c>
      <c r="E29" s="55">
        <f t="shared" si="40"/>
        <v>-51</v>
      </c>
      <c r="F29" s="55">
        <f t="shared" si="40"/>
        <v>13</v>
      </c>
      <c r="G29" s="55">
        <v>69</v>
      </c>
      <c r="H29" s="55">
        <v>0</v>
      </c>
      <c r="I29" s="55">
        <v>120</v>
      </c>
      <c r="J29" s="55">
        <v>-13</v>
      </c>
      <c r="K29" s="47">
        <f t="shared" si="5"/>
        <v>-6.5908503489273711</v>
      </c>
      <c r="L29" s="48">
        <f t="shared" si="6"/>
        <v>8.9170328250193851</v>
      </c>
      <c r="M29" s="48">
        <f t="shared" si="7"/>
        <v>15.507883173946757</v>
      </c>
      <c r="N29" s="53">
        <f t="shared" si="41"/>
        <v>9</v>
      </c>
      <c r="O29" s="55">
        <f t="shared" si="41"/>
        <v>-23</v>
      </c>
      <c r="P29" s="53">
        <f>R29+S29</f>
        <v>240</v>
      </c>
      <c r="Q29" s="55">
        <v>-29</v>
      </c>
      <c r="R29" s="55">
        <v>88</v>
      </c>
      <c r="S29" s="55">
        <v>152</v>
      </c>
      <c r="T29" s="53">
        <f>V29+W29</f>
        <v>231</v>
      </c>
      <c r="U29" s="55">
        <v>-6</v>
      </c>
      <c r="V29" s="55">
        <v>115</v>
      </c>
      <c r="W29" s="55">
        <v>116</v>
      </c>
      <c r="X29" s="47">
        <f t="shared" si="9"/>
        <v>1.1630912380460068</v>
      </c>
      <c r="Z29" s="8">
        <v>7738</v>
      </c>
    </row>
    <row r="30" spans="1:26" ht="18.75" customHeight="1" x14ac:dyDescent="0.15">
      <c r="A30" s="3" t="s">
        <v>8</v>
      </c>
      <c r="B30" s="55">
        <f>E30+N30</f>
        <v>-144</v>
      </c>
      <c r="C30" s="55">
        <v>-58</v>
      </c>
      <c r="D30" s="56">
        <f t="shared" si="3"/>
        <v>0.67441860465116288</v>
      </c>
      <c r="E30" s="55">
        <f>G30-I30</f>
        <v>-75</v>
      </c>
      <c r="F30" s="55">
        <f t="shared" si="40"/>
        <v>-10</v>
      </c>
      <c r="G30" s="55">
        <v>66</v>
      </c>
      <c r="H30" s="55">
        <v>11</v>
      </c>
      <c r="I30" s="55">
        <v>141</v>
      </c>
      <c r="J30" s="55">
        <v>21</v>
      </c>
      <c r="K30" s="54">
        <f t="shared" si="5"/>
        <v>-9.5419847328244281</v>
      </c>
      <c r="L30" s="64">
        <f t="shared" si="6"/>
        <v>8.3969465648854964</v>
      </c>
      <c r="M30" s="64">
        <f t="shared" si="7"/>
        <v>17.938931297709924</v>
      </c>
      <c r="N30" s="55">
        <f t="shared" si="41"/>
        <v>-69</v>
      </c>
      <c r="O30" s="55">
        <f t="shared" si="41"/>
        <v>-48</v>
      </c>
      <c r="P30" s="55">
        <f t="shared" si="42"/>
        <v>163</v>
      </c>
      <c r="Q30" s="55">
        <v>-37</v>
      </c>
      <c r="R30" s="55">
        <v>83</v>
      </c>
      <c r="S30" s="55">
        <v>80</v>
      </c>
      <c r="T30" s="55">
        <f t="shared" si="43"/>
        <v>232</v>
      </c>
      <c r="U30" s="55">
        <v>11</v>
      </c>
      <c r="V30" s="55">
        <v>115</v>
      </c>
      <c r="W30" s="55">
        <v>117</v>
      </c>
      <c r="X30" s="47">
        <f t="shared" si="9"/>
        <v>-8.778625954198473</v>
      </c>
      <c r="Z30" s="8">
        <v>7860</v>
      </c>
    </row>
    <row r="31" spans="1:26" ht="18.75" customHeight="1" x14ac:dyDescent="0.15">
      <c r="A31" s="1" t="s">
        <v>7</v>
      </c>
      <c r="B31" s="57">
        <f t="shared" si="39"/>
        <v>-41</v>
      </c>
      <c r="C31" s="57">
        <v>24</v>
      </c>
      <c r="D31" s="58">
        <f t="shared" si="3"/>
        <v>-0.36923076923076925</v>
      </c>
      <c r="E31" s="57">
        <f t="shared" si="40"/>
        <v>-26</v>
      </c>
      <c r="F31" s="57">
        <f t="shared" si="40"/>
        <v>21</v>
      </c>
      <c r="G31" s="57">
        <v>62</v>
      </c>
      <c r="H31" s="57">
        <v>16</v>
      </c>
      <c r="I31" s="57">
        <v>88</v>
      </c>
      <c r="J31" s="57">
        <v>-5</v>
      </c>
      <c r="K31" s="42">
        <f t="shared" si="5"/>
        <v>-3.7768739105171414</v>
      </c>
      <c r="L31" s="43">
        <f t="shared" si="6"/>
        <v>9.0063916327716456</v>
      </c>
      <c r="M31" s="43">
        <f t="shared" si="7"/>
        <v>12.783265543288787</v>
      </c>
      <c r="N31" s="57">
        <f t="shared" si="41"/>
        <v>-15</v>
      </c>
      <c r="O31" s="57">
        <f t="shared" si="41"/>
        <v>3</v>
      </c>
      <c r="P31" s="57">
        <f t="shared" si="42"/>
        <v>175</v>
      </c>
      <c r="Q31" s="57">
        <v>12</v>
      </c>
      <c r="R31" s="57">
        <v>66</v>
      </c>
      <c r="S31" s="57">
        <v>109</v>
      </c>
      <c r="T31" s="57">
        <f t="shared" si="43"/>
        <v>190</v>
      </c>
      <c r="U31" s="57">
        <v>9</v>
      </c>
      <c r="V31" s="57">
        <v>78</v>
      </c>
      <c r="W31" s="57">
        <v>112</v>
      </c>
      <c r="X31" s="44">
        <f t="shared" si="9"/>
        <v>-2.1789657176060429</v>
      </c>
      <c r="Z31" s="8">
        <v>6884</v>
      </c>
    </row>
    <row r="32" spans="1:26" ht="18.75" customHeight="1" x14ac:dyDescent="0.15">
      <c r="A32" s="5" t="s">
        <v>6</v>
      </c>
      <c r="B32" s="51">
        <f t="shared" si="39"/>
        <v>33</v>
      </c>
      <c r="C32" s="51">
        <v>10</v>
      </c>
      <c r="D32" s="52">
        <f t="shared" si="3"/>
        <v>0.43478260869565211</v>
      </c>
      <c r="E32" s="51">
        <f t="shared" si="40"/>
        <v>6</v>
      </c>
      <c r="F32" s="51">
        <f t="shared" si="40"/>
        <v>-4</v>
      </c>
      <c r="G32" s="51">
        <v>15</v>
      </c>
      <c r="H32" s="51">
        <v>-7</v>
      </c>
      <c r="I32" s="51">
        <v>9</v>
      </c>
      <c r="J32" s="51">
        <v>-3</v>
      </c>
      <c r="K32" s="38">
        <f t="shared" si="5"/>
        <v>3.6429872495446265</v>
      </c>
      <c r="L32" s="39">
        <f t="shared" si="6"/>
        <v>9.1074681238615671</v>
      </c>
      <c r="M32" s="39">
        <f t="shared" si="7"/>
        <v>5.4644808743169397</v>
      </c>
      <c r="N32" s="51">
        <f t="shared" si="41"/>
        <v>27</v>
      </c>
      <c r="O32" s="53">
        <f t="shared" si="41"/>
        <v>14</v>
      </c>
      <c r="P32" s="51">
        <f t="shared" si="42"/>
        <v>103</v>
      </c>
      <c r="Q32" s="53">
        <v>9</v>
      </c>
      <c r="R32" s="53">
        <v>47</v>
      </c>
      <c r="S32" s="53">
        <v>56</v>
      </c>
      <c r="T32" s="51">
        <f t="shared" si="43"/>
        <v>76</v>
      </c>
      <c r="U32" s="53">
        <v>-5</v>
      </c>
      <c r="V32" s="53">
        <v>32</v>
      </c>
      <c r="W32" s="53">
        <v>44</v>
      </c>
      <c r="X32" s="54">
        <f t="shared" si="9"/>
        <v>16.393442622950822</v>
      </c>
      <c r="Z32" s="8">
        <v>1647</v>
      </c>
    </row>
    <row r="33" spans="1:26" ht="18.75" customHeight="1" x14ac:dyDescent="0.15">
      <c r="A33" s="3" t="s">
        <v>5</v>
      </c>
      <c r="B33" s="55">
        <f t="shared" si="39"/>
        <v>-61</v>
      </c>
      <c r="C33" s="55">
        <v>50</v>
      </c>
      <c r="D33" s="56">
        <f t="shared" si="3"/>
        <v>-0.4504504504504504</v>
      </c>
      <c r="E33" s="55">
        <f t="shared" si="40"/>
        <v>-84</v>
      </c>
      <c r="F33" s="55">
        <f t="shared" si="40"/>
        <v>9</v>
      </c>
      <c r="G33" s="55">
        <v>48</v>
      </c>
      <c r="H33" s="55">
        <v>-7</v>
      </c>
      <c r="I33" s="55">
        <v>132</v>
      </c>
      <c r="J33" s="55">
        <v>-16</v>
      </c>
      <c r="K33" s="47">
        <f t="shared" si="5"/>
        <v>-11.11699311805188</v>
      </c>
      <c r="L33" s="48">
        <f t="shared" si="6"/>
        <v>6.3525674960296454</v>
      </c>
      <c r="M33" s="48">
        <f t="shared" si="7"/>
        <v>17.469560614081523</v>
      </c>
      <c r="N33" s="55">
        <f t="shared" si="41"/>
        <v>23</v>
      </c>
      <c r="O33" s="55">
        <f t="shared" si="41"/>
        <v>41</v>
      </c>
      <c r="P33" s="55">
        <f t="shared" si="42"/>
        <v>218</v>
      </c>
      <c r="Q33" s="55">
        <v>25</v>
      </c>
      <c r="R33" s="55">
        <v>113</v>
      </c>
      <c r="S33" s="55">
        <v>105</v>
      </c>
      <c r="T33" s="55">
        <f t="shared" si="43"/>
        <v>195</v>
      </c>
      <c r="U33" s="55">
        <v>-16</v>
      </c>
      <c r="V33" s="55">
        <v>82</v>
      </c>
      <c r="W33" s="55">
        <v>113</v>
      </c>
      <c r="X33" s="47">
        <f t="shared" si="9"/>
        <v>3.0439385918475383</v>
      </c>
      <c r="Z33" s="8">
        <v>7556</v>
      </c>
    </row>
    <row r="34" spans="1:26" ht="18.75" customHeight="1" x14ac:dyDescent="0.15">
      <c r="A34" s="3" t="s">
        <v>4</v>
      </c>
      <c r="B34" s="55">
        <f t="shared" si="39"/>
        <v>-62</v>
      </c>
      <c r="C34" s="55">
        <v>-13</v>
      </c>
      <c r="D34" s="56">
        <f t="shared" si="3"/>
        <v>0.26530612244897966</v>
      </c>
      <c r="E34" s="55">
        <f t="shared" si="40"/>
        <v>-48</v>
      </c>
      <c r="F34" s="55">
        <f t="shared" si="40"/>
        <v>-7</v>
      </c>
      <c r="G34" s="55">
        <v>29</v>
      </c>
      <c r="H34" s="55">
        <v>-6</v>
      </c>
      <c r="I34" s="55">
        <v>77</v>
      </c>
      <c r="J34" s="55">
        <v>1</v>
      </c>
      <c r="K34" s="47">
        <f t="shared" si="5"/>
        <v>-9.5617529880478074</v>
      </c>
      <c r="L34" s="48">
        <f t="shared" si="6"/>
        <v>5.7768924302788838</v>
      </c>
      <c r="M34" s="48">
        <f t="shared" si="7"/>
        <v>15.338645418326692</v>
      </c>
      <c r="N34" s="55">
        <f t="shared" si="41"/>
        <v>-14</v>
      </c>
      <c r="O34" s="55">
        <f t="shared" si="41"/>
        <v>-6</v>
      </c>
      <c r="P34" s="55">
        <f t="shared" si="42"/>
        <v>160</v>
      </c>
      <c r="Q34" s="55">
        <v>23</v>
      </c>
      <c r="R34" s="55">
        <v>80</v>
      </c>
      <c r="S34" s="55">
        <v>80</v>
      </c>
      <c r="T34" s="55">
        <f t="shared" si="43"/>
        <v>174</v>
      </c>
      <c r="U34" s="55">
        <v>29</v>
      </c>
      <c r="V34" s="55">
        <v>76</v>
      </c>
      <c r="W34" s="55">
        <v>98</v>
      </c>
      <c r="X34" s="47">
        <f t="shared" si="9"/>
        <v>-2.7888446215139444</v>
      </c>
      <c r="Z34" s="8">
        <v>5020</v>
      </c>
    </row>
    <row r="35" spans="1:26" ht="18.75" customHeight="1" x14ac:dyDescent="0.15">
      <c r="A35" s="1" t="s">
        <v>3</v>
      </c>
      <c r="B35" s="57">
        <f>E35+N35</f>
        <v>-57</v>
      </c>
      <c r="C35" s="57">
        <v>34</v>
      </c>
      <c r="D35" s="58">
        <f t="shared" si="3"/>
        <v>-0.37362637362637363</v>
      </c>
      <c r="E35" s="57">
        <f t="shared" si="40"/>
        <v>-35</v>
      </c>
      <c r="F35" s="57">
        <f t="shared" si="40"/>
        <v>20</v>
      </c>
      <c r="G35" s="57">
        <v>36</v>
      </c>
      <c r="H35" s="57">
        <v>-2</v>
      </c>
      <c r="I35" s="57">
        <v>71</v>
      </c>
      <c r="J35" s="57">
        <v>-22</v>
      </c>
      <c r="K35" s="42">
        <f t="shared" si="5"/>
        <v>-6.934812760055479</v>
      </c>
      <c r="L35" s="43">
        <f t="shared" si="6"/>
        <v>7.1329502674856347</v>
      </c>
      <c r="M35" s="43">
        <f t="shared" si="7"/>
        <v>14.067763027541114</v>
      </c>
      <c r="N35" s="59">
        <f t="shared" si="41"/>
        <v>-22</v>
      </c>
      <c r="O35" s="63">
        <f t="shared" si="41"/>
        <v>14</v>
      </c>
      <c r="P35" s="59">
        <f t="shared" si="42"/>
        <v>129</v>
      </c>
      <c r="Q35" s="63">
        <v>2</v>
      </c>
      <c r="R35" s="63">
        <v>47</v>
      </c>
      <c r="S35" s="63">
        <v>82</v>
      </c>
      <c r="T35" s="59">
        <f t="shared" si="43"/>
        <v>151</v>
      </c>
      <c r="U35" s="63">
        <v>-12</v>
      </c>
      <c r="V35" s="63">
        <v>67</v>
      </c>
      <c r="W35" s="63">
        <v>84</v>
      </c>
      <c r="X35" s="60">
        <f t="shared" si="9"/>
        <v>-4.3590251634634445</v>
      </c>
      <c r="Z35" s="8">
        <v>5047</v>
      </c>
    </row>
    <row r="36" spans="1:26" ht="18.75" customHeight="1" x14ac:dyDescent="0.15">
      <c r="A36" s="5" t="s">
        <v>2</v>
      </c>
      <c r="B36" s="51">
        <f t="shared" si="39"/>
        <v>-55</v>
      </c>
      <c r="C36" s="51">
        <v>23</v>
      </c>
      <c r="D36" s="52">
        <f t="shared" si="3"/>
        <v>-0.29487179487179482</v>
      </c>
      <c r="E36" s="51">
        <f t="shared" si="40"/>
        <v>-37</v>
      </c>
      <c r="F36" s="51">
        <f t="shared" si="40"/>
        <v>11</v>
      </c>
      <c r="G36" s="51">
        <v>5</v>
      </c>
      <c r="H36" s="51">
        <v>-6</v>
      </c>
      <c r="I36" s="51">
        <v>42</v>
      </c>
      <c r="J36" s="51">
        <v>-17</v>
      </c>
      <c r="K36" s="38">
        <f t="shared" si="5"/>
        <v>-18.235584031542633</v>
      </c>
      <c r="L36" s="39">
        <f t="shared" si="6"/>
        <v>2.4642681123706258</v>
      </c>
      <c r="M36" s="39">
        <f t="shared" si="7"/>
        <v>20.699852143913258</v>
      </c>
      <c r="N36" s="51">
        <f t="shared" si="41"/>
        <v>-18</v>
      </c>
      <c r="O36" s="51">
        <f t="shared" si="41"/>
        <v>12</v>
      </c>
      <c r="P36" s="51">
        <f t="shared" si="42"/>
        <v>53</v>
      </c>
      <c r="Q36" s="51">
        <v>6</v>
      </c>
      <c r="R36" s="51">
        <v>28</v>
      </c>
      <c r="S36" s="51">
        <v>25</v>
      </c>
      <c r="T36" s="51">
        <f t="shared" si="43"/>
        <v>71</v>
      </c>
      <c r="U36" s="51">
        <v>-6</v>
      </c>
      <c r="V36" s="51">
        <v>27</v>
      </c>
      <c r="W36" s="51">
        <v>44</v>
      </c>
      <c r="X36" s="38">
        <f t="shared" si="9"/>
        <v>-8.8713652045342535</v>
      </c>
      <c r="Z36" s="8">
        <v>2029</v>
      </c>
    </row>
    <row r="37" spans="1:26" ht="18.75" customHeight="1" x14ac:dyDescent="0.15">
      <c r="A37" s="3" t="s">
        <v>1</v>
      </c>
      <c r="B37" s="55">
        <f t="shared" si="39"/>
        <v>-38</v>
      </c>
      <c r="C37" s="55">
        <v>-11</v>
      </c>
      <c r="D37" s="56">
        <f t="shared" si="3"/>
        <v>0.40740740740740744</v>
      </c>
      <c r="E37" s="55">
        <f t="shared" si="40"/>
        <v>-34</v>
      </c>
      <c r="F37" s="55">
        <f t="shared" si="40"/>
        <v>-10</v>
      </c>
      <c r="G37" s="55">
        <v>7</v>
      </c>
      <c r="H37" s="55">
        <v>-1</v>
      </c>
      <c r="I37" s="55">
        <v>41</v>
      </c>
      <c r="J37" s="55">
        <v>9</v>
      </c>
      <c r="K37" s="47">
        <f t="shared" si="5"/>
        <v>-24.673439767779392</v>
      </c>
      <c r="L37" s="48">
        <f t="shared" si="6"/>
        <v>5.0798258345428158</v>
      </c>
      <c r="M37" s="48">
        <f t="shared" si="7"/>
        <v>29.753265602322205</v>
      </c>
      <c r="N37" s="55">
        <f t="shared" si="41"/>
        <v>-4</v>
      </c>
      <c r="O37" s="55">
        <f t="shared" si="41"/>
        <v>-1</v>
      </c>
      <c r="P37" s="53">
        <f t="shared" si="42"/>
        <v>40</v>
      </c>
      <c r="Q37" s="55">
        <v>-17</v>
      </c>
      <c r="R37" s="55">
        <v>11</v>
      </c>
      <c r="S37" s="55">
        <v>29</v>
      </c>
      <c r="T37" s="53">
        <f t="shared" si="43"/>
        <v>44</v>
      </c>
      <c r="U37" s="55">
        <v>-16</v>
      </c>
      <c r="V37" s="55">
        <v>15</v>
      </c>
      <c r="W37" s="55">
        <v>29</v>
      </c>
      <c r="X37" s="47">
        <f t="shared" si="9"/>
        <v>-2.9027576197387517</v>
      </c>
      <c r="Z37" s="8">
        <v>1378</v>
      </c>
    </row>
    <row r="38" spans="1:26" ht="18.75" customHeight="1" x14ac:dyDescent="0.15">
      <c r="A38" s="1" t="s">
        <v>0</v>
      </c>
      <c r="B38" s="57">
        <f t="shared" si="39"/>
        <v>-45</v>
      </c>
      <c r="C38" s="57">
        <v>-15</v>
      </c>
      <c r="D38" s="58">
        <f t="shared" si="3"/>
        <v>0.5</v>
      </c>
      <c r="E38" s="57">
        <f t="shared" si="40"/>
        <v>-26</v>
      </c>
      <c r="F38" s="57">
        <f t="shared" si="40"/>
        <v>0</v>
      </c>
      <c r="G38" s="57">
        <v>5</v>
      </c>
      <c r="H38" s="57">
        <v>-1</v>
      </c>
      <c r="I38" s="57">
        <v>31</v>
      </c>
      <c r="J38" s="57">
        <v>-1</v>
      </c>
      <c r="K38" s="42">
        <f t="shared" si="5"/>
        <v>-20.123839009287927</v>
      </c>
      <c r="L38" s="43">
        <f t="shared" si="6"/>
        <v>3.8699690402476778</v>
      </c>
      <c r="M38" s="43">
        <f t="shared" si="7"/>
        <v>23.993808049535602</v>
      </c>
      <c r="N38" s="59">
        <f t="shared" si="41"/>
        <v>-19</v>
      </c>
      <c r="O38" s="57">
        <f t="shared" si="41"/>
        <v>-15</v>
      </c>
      <c r="P38" s="57">
        <f t="shared" si="42"/>
        <v>32</v>
      </c>
      <c r="Q38" s="57">
        <v>-7</v>
      </c>
      <c r="R38" s="57">
        <v>17</v>
      </c>
      <c r="S38" s="57">
        <v>15</v>
      </c>
      <c r="T38" s="57">
        <f t="shared" si="43"/>
        <v>51</v>
      </c>
      <c r="U38" s="57">
        <v>8</v>
      </c>
      <c r="V38" s="57">
        <v>18</v>
      </c>
      <c r="W38" s="57">
        <v>33</v>
      </c>
      <c r="X38" s="44">
        <f t="shared" si="9"/>
        <v>-14.705882352941176</v>
      </c>
      <c r="Z38" s="8">
        <v>1292</v>
      </c>
    </row>
    <row r="39" spans="1:26" x14ac:dyDescent="0.15">
      <c r="A39" s="23" t="s">
        <v>49</v>
      </c>
    </row>
  </sheetData>
  <mergeCells count="19"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  <mergeCell ref="R7:R8"/>
    <mergeCell ref="U7:U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7" man="1"/>
    <brk id="39" max="17" man="1"/>
  </rowBreaks>
  <colBreaks count="1" manualBreakCount="1">
    <brk id="13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view="pageBreakPreview" topLeftCell="A2" zoomScale="80" zoomScaleNormal="100" zoomScaleSheetLayoutView="80" workbookViewId="0">
      <selection activeCell="A3" sqref="A3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56</v>
      </c>
      <c r="C2" s="16"/>
      <c r="D2" s="16"/>
    </row>
    <row r="3" spans="1:26" x14ac:dyDescent="0.15">
      <c r="C3" s="16"/>
      <c r="D3" s="16"/>
    </row>
    <row r="4" spans="1:26" x14ac:dyDescent="0.15">
      <c r="A4" t="s">
        <v>50</v>
      </c>
      <c r="C4" s="16"/>
      <c r="D4" s="16"/>
    </row>
    <row r="5" spans="1:26" ht="13.5" customHeight="1" x14ac:dyDescent="0.15">
      <c r="A5" s="74" t="s">
        <v>37</v>
      </c>
      <c r="B5" s="65" t="s">
        <v>40</v>
      </c>
      <c r="C5" s="66"/>
      <c r="D5" s="66"/>
      <c r="E5" s="68" t="s">
        <v>39</v>
      </c>
      <c r="F5" s="69"/>
      <c r="G5" s="69"/>
      <c r="H5" s="69"/>
      <c r="I5" s="69"/>
      <c r="J5" s="69"/>
      <c r="K5" s="69"/>
      <c r="L5" s="69"/>
      <c r="M5" s="70"/>
      <c r="N5" s="65" t="s">
        <v>38</v>
      </c>
      <c r="O5" s="66"/>
      <c r="P5" s="66"/>
      <c r="Q5" s="66"/>
      <c r="R5" s="66"/>
      <c r="S5" s="66"/>
      <c r="T5" s="66"/>
      <c r="U5" s="66"/>
      <c r="V5" s="66"/>
      <c r="W5" s="66"/>
      <c r="X5" s="67"/>
    </row>
    <row r="6" spans="1:26" ht="13.5" customHeight="1" x14ac:dyDescent="0.15">
      <c r="A6" s="75"/>
      <c r="B6" s="27"/>
      <c r="C6" s="77" t="s">
        <v>52</v>
      </c>
      <c r="D6" s="77" t="s">
        <v>53</v>
      </c>
      <c r="E6" s="27"/>
      <c r="F6" s="71" t="s">
        <v>54</v>
      </c>
      <c r="G6" s="27"/>
      <c r="H6" s="71" t="s">
        <v>54</v>
      </c>
      <c r="I6" s="27"/>
      <c r="J6" s="71" t="s">
        <v>54</v>
      </c>
      <c r="K6" s="65" t="s">
        <v>46</v>
      </c>
      <c r="L6" s="66"/>
      <c r="M6" s="67"/>
      <c r="N6" s="29"/>
      <c r="O6" s="71" t="s">
        <v>54</v>
      </c>
      <c r="P6" s="68" t="s">
        <v>36</v>
      </c>
      <c r="Q6" s="69"/>
      <c r="R6" s="69"/>
      <c r="S6" s="70"/>
      <c r="T6" s="68" t="s">
        <v>35</v>
      </c>
      <c r="U6" s="69"/>
      <c r="V6" s="69"/>
      <c r="W6" s="70"/>
      <c r="X6" s="24" t="s">
        <v>46</v>
      </c>
    </row>
    <row r="7" spans="1:26" ht="13.5" customHeight="1" x14ac:dyDescent="0.15">
      <c r="A7" s="75"/>
      <c r="B7" s="30" t="s">
        <v>41</v>
      </c>
      <c r="C7" s="78"/>
      <c r="D7" s="78"/>
      <c r="E7" s="11" t="s">
        <v>32</v>
      </c>
      <c r="F7" s="72"/>
      <c r="G7" s="30" t="s">
        <v>34</v>
      </c>
      <c r="H7" s="72"/>
      <c r="I7" s="30" t="s">
        <v>33</v>
      </c>
      <c r="J7" s="72"/>
      <c r="K7" s="71" t="s">
        <v>43</v>
      </c>
      <c r="L7" s="29" t="s">
        <v>44</v>
      </c>
      <c r="M7" s="29" t="s">
        <v>45</v>
      </c>
      <c r="N7" s="30" t="s">
        <v>32</v>
      </c>
      <c r="O7" s="72"/>
      <c r="P7" s="29" t="s">
        <v>32</v>
      </c>
      <c r="Q7" s="71" t="s">
        <v>54</v>
      </c>
      <c r="R7" s="71" t="s">
        <v>31</v>
      </c>
      <c r="S7" s="25" t="s">
        <v>30</v>
      </c>
      <c r="T7" s="30" t="s">
        <v>32</v>
      </c>
      <c r="U7" s="71" t="s">
        <v>54</v>
      </c>
      <c r="V7" s="72" t="s">
        <v>31</v>
      </c>
      <c r="W7" s="28" t="s">
        <v>47</v>
      </c>
      <c r="X7" s="71" t="s">
        <v>48</v>
      </c>
    </row>
    <row r="8" spans="1:26" ht="30.75" customHeight="1" x14ac:dyDescent="0.15">
      <c r="A8" s="76"/>
      <c r="B8" s="31"/>
      <c r="C8" s="79"/>
      <c r="D8" s="79"/>
      <c r="E8" s="11"/>
      <c r="F8" s="73"/>
      <c r="G8" s="31"/>
      <c r="H8" s="73"/>
      <c r="I8" s="31"/>
      <c r="J8" s="73"/>
      <c r="K8" s="73"/>
      <c r="L8" s="31"/>
      <c r="M8" s="31"/>
      <c r="N8" s="31"/>
      <c r="O8" s="73"/>
      <c r="P8" s="31"/>
      <c r="Q8" s="73"/>
      <c r="R8" s="73"/>
      <c r="S8" s="26"/>
      <c r="T8" s="31"/>
      <c r="U8" s="73"/>
      <c r="V8" s="73"/>
      <c r="W8" s="26"/>
      <c r="X8" s="73"/>
      <c r="Z8" s="8" t="s">
        <v>55</v>
      </c>
    </row>
    <row r="9" spans="1:26" ht="18.75" customHeight="1" x14ac:dyDescent="0.15">
      <c r="A9" s="8" t="s">
        <v>29</v>
      </c>
      <c r="B9" s="32">
        <f>B10+B11</f>
        <v>-2552</v>
      </c>
      <c r="C9" s="32">
        <f>C10+C11</f>
        <v>-55</v>
      </c>
      <c r="D9" s="33">
        <f>IF(B9-C9=0,"-",(1-(B9/(B9-C9)))*-1)</f>
        <v>2.2026431718061623E-2</v>
      </c>
      <c r="E9" s="32">
        <f t="shared" ref="E9:J9" si="0">E10+E11</f>
        <v>-1660</v>
      </c>
      <c r="F9" s="32">
        <f t="shared" si="0"/>
        <v>45</v>
      </c>
      <c r="G9" s="32">
        <f t="shared" si="0"/>
        <v>2053</v>
      </c>
      <c r="H9" s="32">
        <f t="shared" si="0"/>
        <v>-28</v>
      </c>
      <c r="I9" s="32">
        <f t="shared" si="0"/>
        <v>3713</v>
      </c>
      <c r="J9" s="32">
        <f t="shared" si="0"/>
        <v>-73</v>
      </c>
      <c r="K9" s="34">
        <f>E9/Z9*1000</f>
        <v>-5.6726537084119304</v>
      </c>
      <c r="L9" s="35">
        <f>G9/Z9*1000</f>
        <v>7.0156373875721041</v>
      </c>
      <c r="M9" s="35">
        <f>I9/Z9*1000</f>
        <v>12.688291095984034</v>
      </c>
      <c r="N9" s="32">
        <f>N10+N11</f>
        <v>-892</v>
      </c>
      <c r="O9" s="32">
        <f t="shared" ref="O9:W9" si="1">O10+O11</f>
        <v>-100</v>
      </c>
      <c r="P9" s="32">
        <f t="shared" si="1"/>
        <v>7526</v>
      </c>
      <c r="Q9" s="32">
        <f t="shared" si="1"/>
        <v>-111</v>
      </c>
      <c r="R9" s="32">
        <f t="shared" si="1"/>
        <v>4434</v>
      </c>
      <c r="S9" s="32">
        <f t="shared" si="1"/>
        <v>3092</v>
      </c>
      <c r="T9" s="32">
        <f t="shared" si="1"/>
        <v>8418</v>
      </c>
      <c r="U9" s="32">
        <f t="shared" si="1"/>
        <v>-11</v>
      </c>
      <c r="V9" s="32">
        <f t="shared" si="1"/>
        <v>5326</v>
      </c>
      <c r="W9" s="32">
        <f t="shared" si="1"/>
        <v>3092</v>
      </c>
      <c r="X9" s="34">
        <f>N9/Z9*1000</f>
        <v>-3.0481970529538809</v>
      </c>
      <c r="Z9" s="32">
        <f t="shared" ref="Z9" si="2">Z10+Z11</f>
        <v>292632</v>
      </c>
    </row>
    <row r="10" spans="1:26" ht="18.75" customHeight="1" x14ac:dyDescent="0.15">
      <c r="A10" s="6" t="s">
        <v>28</v>
      </c>
      <c r="B10" s="36">
        <f>B20+B21+B22+B23</f>
        <v>-1481</v>
      </c>
      <c r="C10" s="36">
        <f>C20+C21+C22+C23</f>
        <v>-30</v>
      </c>
      <c r="D10" s="37">
        <f t="shared" ref="D10:D38" si="3">IF(B10-C10=0,"-",(1-(B10/(B10-C10)))*-1)</f>
        <v>2.0675396278428737E-2</v>
      </c>
      <c r="E10" s="36">
        <f t="shared" ref="E10:J10" si="4">E20+E21+E22+E23</f>
        <v>-929</v>
      </c>
      <c r="F10" s="36">
        <f t="shared" si="4"/>
        <v>-44</v>
      </c>
      <c r="G10" s="36">
        <f t="shared" si="4"/>
        <v>1602</v>
      </c>
      <c r="H10" s="36">
        <f t="shared" si="4"/>
        <v>-40</v>
      </c>
      <c r="I10" s="36">
        <f t="shared" si="4"/>
        <v>2531</v>
      </c>
      <c r="J10" s="36">
        <f t="shared" si="4"/>
        <v>4</v>
      </c>
      <c r="K10" s="38">
        <f t="shared" ref="K10:K38" si="5">E10/Z10*1000</f>
        <v>-4.2610769654160174</v>
      </c>
      <c r="L10" s="39">
        <f t="shared" ref="L10:L38" si="6">G10/Z10*1000</f>
        <v>7.3479497293826261</v>
      </c>
      <c r="M10" s="39">
        <f t="shared" ref="M10:M38" si="7">I10/Z10*1000</f>
        <v>11.609026694798642</v>
      </c>
      <c r="N10" s="36">
        <f t="shared" ref="N10:W10" si="8">N20+N21+N22+N23</f>
        <v>-552</v>
      </c>
      <c r="O10" s="36">
        <f t="shared" si="8"/>
        <v>14</v>
      </c>
      <c r="P10" s="36">
        <f t="shared" si="8"/>
        <v>5564</v>
      </c>
      <c r="Q10" s="36">
        <f t="shared" si="8"/>
        <v>-96</v>
      </c>
      <c r="R10" s="36">
        <f t="shared" si="8"/>
        <v>3577</v>
      </c>
      <c r="S10" s="36">
        <f t="shared" si="8"/>
        <v>1987</v>
      </c>
      <c r="T10" s="36">
        <f t="shared" si="8"/>
        <v>6116</v>
      </c>
      <c r="U10" s="36">
        <f t="shared" si="8"/>
        <v>-110</v>
      </c>
      <c r="V10" s="36">
        <f t="shared" si="8"/>
        <v>4266</v>
      </c>
      <c r="W10" s="36">
        <f t="shared" si="8"/>
        <v>1850</v>
      </c>
      <c r="X10" s="38">
        <f t="shared" ref="X10:X38" si="9">N10/Z10*1000</f>
        <v>-2.5318778093752865</v>
      </c>
      <c r="Z10" s="32">
        <f t="shared" ref="Z10" si="10">Z20+Z21+Z22+Z23</f>
        <v>218020</v>
      </c>
    </row>
    <row r="11" spans="1:26" ht="18.75" customHeight="1" x14ac:dyDescent="0.15">
      <c r="A11" s="2" t="s">
        <v>27</v>
      </c>
      <c r="B11" s="40">
        <f>B12+B13+B14+B15+B16</f>
        <v>-1071</v>
      </c>
      <c r="C11" s="40">
        <f>C12+C13+C14+C15+C16</f>
        <v>-25</v>
      </c>
      <c r="D11" s="41">
        <f t="shared" si="3"/>
        <v>2.390057361376674E-2</v>
      </c>
      <c r="E11" s="40">
        <f t="shared" ref="E11:J11" si="11">E12+E13+E14+E15+E16</f>
        <v>-731</v>
      </c>
      <c r="F11" s="40">
        <f t="shared" si="11"/>
        <v>89</v>
      </c>
      <c r="G11" s="40">
        <f t="shared" si="11"/>
        <v>451</v>
      </c>
      <c r="H11" s="40">
        <f t="shared" si="11"/>
        <v>12</v>
      </c>
      <c r="I11" s="40">
        <f t="shared" si="11"/>
        <v>1182</v>
      </c>
      <c r="J11" s="40">
        <f t="shared" si="11"/>
        <v>-77</v>
      </c>
      <c r="K11" s="42">
        <f t="shared" si="5"/>
        <v>-9.7973516324451815</v>
      </c>
      <c r="L11" s="43">
        <f t="shared" si="6"/>
        <v>6.0446040851337592</v>
      </c>
      <c r="M11" s="43">
        <f t="shared" si="7"/>
        <v>15.841955717578942</v>
      </c>
      <c r="N11" s="40">
        <f t="shared" ref="N11:W11" si="12">N12+N13+N14+N15+N16</f>
        <v>-340</v>
      </c>
      <c r="O11" s="40">
        <f t="shared" si="12"/>
        <v>-114</v>
      </c>
      <c r="P11" s="40">
        <f t="shared" si="12"/>
        <v>1962</v>
      </c>
      <c r="Q11" s="40">
        <f t="shared" si="12"/>
        <v>-15</v>
      </c>
      <c r="R11" s="40">
        <f t="shared" si="12"/>
        <v>857</v>
      </c>
      <c r="S11" s="40">
        <f t="shared" si="12"/>
        <v>1105</v>
      </c>
      <c r="T11" s="40">
        <f t="shared" si="12"/>
        <v>2302</v>
      </c>
      <c r="U11" s="40">
        <f t="shared" si="12"/>
        <v>99</v>
      </c>
      <c r="V11" s="40">
        <f t="shared" si="12"/>
        <v>1060</v>
      </c>
      <c r="W11" s="40">
        <f t="shared" si="12"/>
        <v>1242</v>
      </c>
      <c r="X11" s="44">
        <f t="shared" si="9"/>
        <v>-4.5569077360210155</v>
      </c>
      <c r="Z11" s="32">
        <f t="shared" ref="Z11" si="13">Z12+Z13+Z14+Z15+Z16</f>
        <v>74612</v>
      </c>
    </row>
    <row r="12" spans="1:26" ht="18.75" customHeight="1" x14ac:dyDescent="0.15">
      <c r="A12" s="6" t="s">
        <v>26</v>
      </c>
      <c r="B12" s="36">
        <f>B24</f>
        <v>-110</v>
      </c>
      <c r="C12" s="36">
        <f>C24</f>
        <v>-63</v>
      </c>
      <c r="D12" s="37">
        <f t="shared" si="3"/>
        <v>1.3404255319148937</v>
      </c>
      <c r="E12" s="36">
        <f t="shared" ref="E12:J12" si="14">E24</f>
        <v>-65</v>
      </c>
      <c r="F12" s="36">
        <f t="shared" si="14"/>
        <v>1</v>
      </c>
      <c r="G12" s="36">
        <f t="shared" si="14"/>
        <v>37</v>
      </c>
      <c r="H12" s="36">
        <f t="shared" si="14"/>
        <v>-2</v>
      </c>
      <c r="I12" s="36">
        <f t="shared" si="14"/>
        <v>102</v>
      </c>
      <c r="J12" s="36">
        <f t="shared" si="14"/>
        <v>-3</v>
      </c>
      <c r="K12" s="38">
        <f t="shared" si="5"/>
        <v>-11.160714285714286</v>
      </c>
      <c r="L12" s="39">
        <f t="shared" si="6"/>
        <v>6.3530219780219781</v>
      </c>
      <c r="M12" s="39">
        <f t="shared" si="7"/>
        <v>17.513736263736263</v>
      </c>
      <c r="N12" s="36">
        <f t="shared" ref="N12:W12" si="15">N24</f>
        <v>-45</v>
      </c>
      <c r="O12" s="36">
        <f t="shared" si="15"/>
        <v>-64</v>
      </c>
      <c r="P12" s="36">
        <f t="shared" si="15"/>
        <v>162</v>
      </c>
      <c r="Q12" s="36">
        <f t="shared" si="15"/>
        <v>-13</v>
      </c>
      <c r="R12" s="36">
        <f t="shared" si="15"/>
        <v>75</v>
      </c>
      <c r="S12" s="36">
        <f t="shared" si="15"/>
        <v>87</v>
      </c>
      <c r="T12" s="36">
        <f t="shared" si="15"/>
        <v>207</v>
      </c>
      <c r="U12" s="36">
        <f t="shared" si="15"/>
        <v>51</v>
      </c>
      <c r="V12" s="36">
        <f t="shared" si="15"/>
        <v>112</v>
      </c>
      <c r="W12" s="36">
        <f t="shared" si="15"/>
        <v>95</v>
      </c>
      <c r="X12" s="38">
        <f t="shared" si="9"/>
        <v>-7.7266483516483522</v>
      </c>
      <c r="Z12" s="32">
        <f t="shared" ref="Z12" si="16">Z24</f>
        <v>5824</v>
      </c>
    </row>
    <row r="13" spans="1:26" ht="18.75" customHeight="1" x14ac:dyDescent="0.15">
      <c r="A13" s="4" t="s">
        <v>25</v>
      </c>
      <c r="B13" s="45">
        <f>B25+B26+B27</f>
        <v>-235</v>
      </c>
      <c r="C13" s="45">
        <f>C25+C26+C27</f>
        <v>9</v>
      </c>
      <c r="D13" s="46">
        <f t="shared" si="3"/>
        <v>-3.688524590163933E-2</v>
      </c>
      <c r="E13" s="45">
        <f t="shared" ref="E13:J13" si="17">E25+E26+E27</f>
        <v>-136</v>
      </c>
      <c r="F13" s="45">
        <f t="shared" si="17"/>
        <v>13</v>
      </c>
      <c r="G13" s="45">
        <f t="shared" si="17"/>
        <v>69</v>
      </c>
      <c r="H13" s="45">
        <f t="shared" si="17"/>
        <v>-5</v>
      </c>
      <c r="I13" s="45">
        <f t="shared" si="17"/>
        <v>205</v>
      </c>
      <c r="J13" s="45">
        <f t="shared" si="17"/>
        <v>-18</v>
      </c>
      <c r="K13" s="47">
        <f t="shared" si="5"/>
        <v>-9.9371620634224751</v>
      </c>
      <c r="L13" s="48">
        <f t="shared" si="6"/>
        <v>5.0416483998246377</v>
      </c>
      <c r="M13" s="48">
        <f t="shared" si="7"/>
        <v>14.978810463247115</v>
      </c>
      <c r="N13" s="45">
        <f t="shared" ref="N13:W13" si="18">N25+N26+N27</f>
        <v>-99</v>
      </c>
      <c r="O13" s="45">
        <f t="shared" si="18"/>
        <v>-4</v>
      </c>
      <c r="P13" s="45">
        <f t="shared" si="18"/>
        <v>300</v>
      </c>
      <c r="Q13" s="45">
        <f t="shared" si="18"/>
        <v>0</v>
      </c>
      <c r="R13" s="45">
        <f t="shared" si="18"/>
        <v>157</v>
      </c>
      <c r="S13" s="45">
        <f t="shared" si="18"/>
        <v>143</v>
      </c>
      <c r="T13" s="45">
        <f t="shared" si="18"/>
        <v>399</v>
      </c>
      <c r="U13" s="45">
        <f t="shared" si="18"/>
        <v>4</v>
      </c>
      <c r="V13" s="45">
        <f t="shared" si="18"/>
        <v>185</v>
      </c>
      <c r="W13" s="45">
        <f t="shared" si="18"/>
        <v>214</v>
      </c>
      <c r="X13" s="47">
        <f t="shared" si="9"/>
        <v>-7.2336694432266553</v>
      </c>
      <c r="Z13" s="32">
        <f t="shared" ref="Z13" si="19">Z25+Z26+Z27</f>
        <v>13686</v>
      </c>
    </row>
    <row r="14" spans="1:26" ht="18.75" customHeight="1" x14ac:dyDescent="0.15">
      <c r="A14" s="4" t="s">
        <v>24</v>
      </c>
      <c r="B14" s="45">
        <f>B28+B29+B30+B31</f>
        <v>-261</v>
      </c>
      <c r="C14" s="45">
        <f>C28+C29+C30+C31</f>
        <v>17</v>
      </c>
      <c r="D14" s="46">
        <f t="shared" si="3"/>
        <v>-6.11510791366906E-2</v>
      </c>
      <c r="E14" s="45">
        <f t="shared" ref="E14:J14" si="20">E28+E29+E30+E31</f>
        <v>-244</v>
      </c>
      <c r="F14" s="45">
        <f t="shared" si="20"/>
        <v>2</v>
      </c>
      <c r="G14" s="45">
        <f t="shared" si="20"/>
        <v>185</v>
      </c>
      <c r="H14" s="45">
        <f t="shared" si="20"/>
        <v>-4</v>
      </c>
      <c r="I14" s="45">
        <f t="shared" si="20"/>
        <v>429</v>
      </c>
      <c r="J14" s="45">
        <f t="shared" si="20"/>
        <v>-6</v>
      </c>
      <c r="K14" s="47">
        <f t="shared" si="5"/>
        <v>-8.6524822695035457</v>
      </c>
      <c r="L14" s="48">
        <f t="shared" si="6"/>
        <v>6.5602836879432624</v>
      </c>
      <c r="M14" s="48">
        <f t="shared" si="7"/>
        <v>15.212765957446809</v>
      </c>
      <c r="N14" s="45">
        <f t="shared" ref="N14:W14" si="21">N28+N29+N30+N31</f>
        <v>-17</v>
      </c>
      <c r="O14" s="45">
        <f t="shared" si="21"/>
        <v>15</v>
      </c>
      <c r="P14" s="45">
        <f t="shared" si="21"/>
        <v>777</v>
      </c>
      <c r="Q14" s="45">
        <f t="shared" si="21"/>
        <v>-11</v>
      </c>
      <c r="R14" s="45">
        <f t="shared" si="21"/>
        <v>326</v>
      </c>
      <c r="S14" s="45">
        <f t="shared" si="21"/>
        <v>451</v>
      </c>
      <c r="T14" s="45">
        <f t="shared" si="21"/>
        <v>794</v>
      </c>
      <c r="U14" s="45">
        <f t="shared" si="21"/>
        <v>-26</v>
      </c>
      <c r="V14" s="45">
        <f t="shared" si="21"/>
        <v>381</v>
      </c>
      <c r="W14" s="45">
        <f t="shared" si="21"/>
        <v>413</v>
      </c>
      <c r="X14" s="47">
        <f t="shared" si="9"/>
        <v>-0.6028368794326241</v>
      </c>
      <c r="Z14" s="32">
        <f t="shared" ref="Z14" si="22">Z28+Z29+Z30+Z31</f>
        <v>28200</v>
      </c>
    </row>
    <row r="15" spans="1:26" ht="18.75" customHeight="1" x14ac:dyDescent="0.15">
      <c r="A15" s="4" t="s">
        <v>23</v>
      </c>
      <c r="B15" s="45">
        <f>B32+B33+B34+B35</f>
        <v>-253</v>
      </c>
      <c r="C15" s="45">
        <f>C32+C33+C34+C35</f>
        <v>34</v>
      </c>
      <c r="D15" s="46">
        <f t="shared" si="3"/>
        <v>-0.11846689895470386</v>
      </c>
      <c r="E15" s="45">
        <f t="shared" ref="E15:J15" si="23">E32+E33+E34+E35</f>
        <v>-179</v>
      </c>
      <c r="F15" s="45">
        <f t="shared" si="23"/>
        <v>49</v>
      </c>
      <c r="G15" s="45">
        <f t="shared" si="23"/>
        <v>141</v>
      </c>
      <c r="H15" s="45">
        <f t="shared" si="23"/>
        <v>26</v>
      </c>
      <c r="I15" s="45">
        <f t="shared" si="23"/>
        <v>320</v>
      </c>
      <c r="J15" s="45">
        <f t="shared" si="23"/>
        <v>-23</v>
      </c>
      <c r="K15" s="47">
        <f t="shared" si="5"/>
        <v>-8.3251941770150211</v>
      </c>
      <c r="L15" s="48">
        <f t="shared" si="6"/>
        <v>6.5578345193246825</v>
      </c>
      <c r="M15" s="48">
        <f t="shared" si="7"/>
        <v>14.883028696339705</v>
      </c>
      <c r="N15" s="49">
        <f t="shared" ref="N15:W15" si="24">N32+N33+N34+N35</f>
        <v>-74</v>
      </c>
      <c r="O15" s="45">
        <f t="shared" si="24"/>
        <v>-15</v>
      </c>
      <c r="P15" s="45">
        <f t="shared" si="24"/>
        <v>624</v>
      </c>
      <c r="Q15" s="45">
        <f t="shared" si="24"/>
        <v>21</v>
      </c>
      <c r="R15" s="45">
        <f t="shared" si="24"/>
        <v>245</v>
      </c>
      <c r="S15" s="45">
        <f t="shared" si="24"/>
        <v>379</v>
      </c>
      <c r="T15" s="45">
        <f t="shared" si="24"/>
        <v>698</v>
      </c>
      <c r="U15" s="45">
        <f t="shared" si="24"/>
        <v>36</v>
      </c>
      <c r="V15" s="45">
        <f t="shared" si="24"/>
        <v>292</v>
      </c>
      <c r="W15" s="45">
        <f t="shared" si="24"/>
        <v>406</v>
      </c>
      <c r="X15" s="47">
        <f t="shared" si="9"/>
        <v>-3.4417003860285571</v>
      </c>
      <c r="Z15" s="32">
        <f t="shared" ref="Z15" si="25">Z32+Z33+Z34+Z35</f>
        <v>21501</v>
      </c>
    </row>
    <row r="16" spans="1:26" ht="18.75" customHeight="1" x14ac:dyDescent="0.15">
      <c r="A16" s="2" t="s">
        <v>22</v>
      </c>
      <c r="B16" s="40">
        <f>B36+B37+B38</f>
        <v>-212</v>
      </c>
      <c r="C16" s="40">
        <f>C36+C37+C38</f>
        <v>-22</v>
      </c>
      <c r="D16" s="41">
        <f t="shared" si="3"/>
        <v>0.11578947368421044</v>
      </c>
      <c r="E16" s="40">
        <f t="shared" ref="E16:J16" si="26">E36+E37+E38</f>
        <v>-107</v>
      </c>
      <c r="F16" s="40">
        <f t="shared" si="26"/>
        <v>24</v>
      </c>
      <c r="G16" s="40">
        <f t="shared" si="26"/>
        <v>19</v>
      </c>
      <c r="H16" s="40">
        <f t="shared" si="26"/>
        <v>-3</v>
      </c>
      <c r="I16" s="40">
        <f t="shared" si="26"/>
        <v>126</v>
      </c>
      <c r="J16" s="40">
        <f t="shared" si="26"/>
        <v>-27</v>
      </c>
      <c r="K16" s="42">
        <f t="shared" si="5"/>
        <v>-19.811146084058507</v>
      </c>
      <c r="L16" s="43">
        <f t="shared" si="6"/>
        <v>3.5178670616552492</v>
      </c>
      <c r="M16" s="43">
        <f t="shared" si="7"/>
        <v>23.329013145713756</v>
      </c>
      <c r="N16" s="40">
        <f t="shared" ref="N16:W16" si="27">N36+N37+N38</f>
        <v>-105</v>
      </c>
      <c r="O16" s="40">
        <f t="shared" si="27"/>
        <v>-46</v>
      </c>
      <c r="P16" s="40">
        <f t="shared" si="27"/>
        <v>99</v>
      </c>
      <c r="Q16" s="40">
        <f t="shared" si="27"/>
        <v>-12</v>
      </c>
      <c r="R16" s="40">
        <f t="shared" si="27"/>
        <v>54</v>
      </c>
      <c r="S16" s="40">
        <f t="shared" si="27"/>
        <v>45</v>
      </c>
      <c r="T16" s="40">
        <f t="shared" si="27"/>
        <v>204</v>
      </c>
      <c r="U16" s="40">
        <f t="shared" si="27"/>
        <v>34</v>
      </c>
      <c r="V16" s="40">
        <f t="shared" si="27"/>
        <v>90</v>
      </c>
      <c r="W16" s="40">
        <f t="shared" si="27"/>
        <v>114</v>
      </c>
      <c r="X16" s="44">
        <f t="shared" si="9"/>
        <v>-19.440844288094798</v>
      </c>
      <c r="Z16" s="32">
        <f t="shared" ref="Z16" si="28">Z36+Z37+Z38</f>
        <v>5401</v>
      </c>
    </row>
    <row r="17" spans="1:26" ht="18.75" customHeight="1" x14ac:dyDescent="0.15">
      <c r="A17" s="6" t="s">
        <v>21</v>
      </c>
      <c r="B17" s="36">
        <f>B12+B13+B20</f>
        <v>-1128</v>
      </c>
      <c r="C17" s="36">
        <f>C12+C13+C20</f>
        <v>-269</v>
      </c>
      <c r="D17" s="37">
        <f t="shared" si="3"/>
        <v>0.31315483119906862</v>
      </c>
      <c r="E17" s="36">
        <f t="shared" ref="E17:J17" si="29">E12+E13+E20</f>
        <v>-604</v>
      </c>
      <c r="F17" s="36">
        <f t="shared" si="29"/>
        <v>-1</v>
      </c>
      <c r="G17" s="36">
        <f t="shared" si="29"/>
        <v>807</v>
      </c>
      <c r="H17" s="36">
        <f t="shared" si="29"/>
        <v>-10</v>
      </c>
      <c r="I17" s="36">
        <f t="shared" si="29"/>
        <v>1411</v>
      </c>
      <c r="J17" s="36">
        <f t="shared" si="29"/>
        <v>-9</v>
      </c>
      <c r="K17" s="38">
        <f t="shared" si="5"/>
        <v>-5.1548591374998933</v>
      </c>
      <c r="L17" s="39">
        <f t="shared" si="6"/>
        <v>6.8873697416596258</v>
      </c>
      <c r="M17" s="39">
        <f t="shared" si="7"/>
        <v>12.04222887915952</v>
      </c>
      <c r="N17" s="36">
        <f t="shared" ref="N17:W17" si="30">N12+N13+N20</f>
        <v>-524</v>
      </c>
      <c r="O17" s="36">
        <f t="shared" si="30"/>
        <v>-268</v>
      </c>
      <c r="P17" s="36">
        <f t="shared" si="30"/>
        <v>2476</v>
      </c>
      <c r="Q17" s="36">
        <f t="shared" si="30"/>
        <v>-237</v>
      </c>
      <c r="R17" s="36">
        <f t="shared" si="30"/>
        <v>1623</v>
      </c>
      <c r="S17" s="36">
        <f t="shared" si="30"/>
        <v>853</v>
      </c>
      <c r="T17" s="36">
        <f t="shared" si="30"/>
        <v>3000</v>
      </c>
      <c r="U17" s="36">
        <f t="shared" si="30"/>
        <v>31</v>
      </c>
      <c r="V17" s="36">
        <f t="shared" si="30"/>
        <v>2123</v>
      </c>
      <c r="W17" s="36">
        <f t="shared" si="30"/>
        <v>877</v>
      </c>
      <c r="X17" s="38">
        <f t="shared" si="9"/>
        <v>-4.472096337831033</v>
      </c>
      <c r="Z17" s="32">
        <f t="shared" ref="Z17" si="31">Z12+Z13+Z20</f>
        <v>117171</v>
      </c>
    </row>
    <row r="18" spans="1:26" ht="18.75" customHeight="1" x14ac:dyDescent="0.15">
      <c r="A18" s="4" t="s">
        <v>20</v>
      </c>
      <c r="B18" s="45">
        <f>B14+B22</f>
        <v>-555</v>
      </c>
      <c r="C18" s="45">
        <f>C14+C22</f>
        <v>33</v>
      </c>
      <c r="D18" s="46">
        <f t="shared" si="3"/>
        <v>-5.6122448979591844E-2</v>
      </c>
      <c r="E18" s="45">
        <f t="shared" ref="E18:J18" si="32">E14+E22</f>
        <v>-385</v>
      </c>
      <c r="F18" s="45">
        <f t="shared" si="32"/>
        <v>8</v>
      </c>
      <c r="G18" s="45">
        <f t="shared" si="32"/>
        <v>375</v>
      </c>
      <c r="H18" s="45">
        <f t="shared" si="32"/>
        <v>6</v>
      </c>
      <c r="I18" s="45">
        <f t="shared" si="32"/>
        <v>760</v>
      </c>
      <c r="J18" s="45">
        <f t="shared" si="32"/>
        <v>-2</v>
      </c>
      <c r="K18" s="47">
        <f t="shared" si="5"/>
        <v>-7.2270611202883313</v>
      </c>
      <c r="L18" s="48">
        <f t="shared" si="6"/>
        <v>7.0393452470340891</v>
      </c>
      <c r="M18" s="48">
        <f t="shared" si="7"/>
        <v>14.266406367322421</v>
      </c>
      <c r="N18" s="45">
        <f t="shared" ref="N18:W18" si="33">N14+N22</f>
        <v>-170</v>
      </c>
      <c r="O18" s="45">
        <f t="shared" si="33"/>
        <v>25</v>
      </c>
      <c r="P18" s="45">
        <f t="shared" si="33"/>
        <v>1410</v>
      </c>
      <c r="Q18" s="45">
        <f t="shared" si="33"/>
        <v>12</v>
      </c>
      <c r="R18" s="45">
        <f t="shared" si="33"/>
        <v>639</v>
      </c>
      <c r="S18" s="45">
        <f t="shared" si="33"/>
        <v>771</v>
      </c>
      <c r="T18" s="45">
        <f t="shared" si="33"/>
        <v>1580</v>
      </c>
      <c r="U18" s="45">
        <f t="shared" si="33"/>
        <v>-13</v>
      </c>
      <c r="V18" s="45">
        <f t="shared" si="33"/>
        <v>744</v>
      </c>
      <c r="W18" s="45">
        <f t="shared" si="33"/>
        <v>836</v>
      </c>
      <c r="X18" s="47">
        <f t="shared" si="9"/>
        <v>-3.1911698453221202</v>
      </c>
      <c r="Z18" s="32">
        <f t="shared" ref="Z18" si="34">Z14+Z22</f>
        <v>53272</v>
      </c>
    </row>
    <row r="19" spans="1:26" ht="18.75" customHeight="1" x14ac:dyDescent="0.15">
      <c r="A19" s="2" t="s">
        <v>19</v>
      </c>
      <c r="B19" s="40">
        <f>B15+B16+B21+B23</f>
        <v>-869</v>
      </c>
      <c r="C19" s="40">
        <f>C15+C16+C21+C23</f>
        <v>181</v>
      </c>
      <c r="D19" s="41">
        <f t="shared" si="3"/>
        <v>-0.17238095238095241</v>
      </c>
      <c r="E19" s="40">
        <f t="shared" ref="E19:J19" si="35">E15+E16+E21+E23</f>
        <v>-671</v>
      </c>
      <c r="F19" s="40">
        <f t="shared" si="35"/>
        <v>38</v>
      </c>
      <c r="G19" s="40">
        <f t="shared" si="35"/>
        <v>871</v>
      </c>
      <c r="H19" s="40">
        <f t="shared" si="35"/>
        <v>-24</v>
      </c>
      <c r="I19" s="40">
        <f t="shared" si="35"/>
        <v>1542</v>
      </c>
      <c r="J19" s="40">
        <f t="shared" si="35"/>
        <v>-62</v>
      </c>
      <c r="K19" s="42">
        <f t="shared" si="5"/>
        <v>-5.4914926875577992</v>
      </c>
      <c r="L19" s="43">
        <f t="shared" si="6"/>
        <v>7.128301238245669</v>
      </c>
      <c r="M19" s="43">
        <f t="shared" si="7"/>
        <v>12.619793925803467</v>
      </c>
      <c r="N19" s="50">
        <f t="shared" ref="N19:O19" si="36">N15+N16+N21+N23</f>
        <v>-198</v>
      </c>
      <c r="O19" s="40">
        <f t="shared" si="36"/>
        <v>143</v>
      </c>
      <c r="P19" s="50">
        <f>P15+P16+P21+P23</f>
        <v>3640</v>
      </c>
      <c r="Q19" s="40">
        <f t="shared" ref="Q19:S19" si="37">Q15+Q16+Q21+Q23</f>
        <v>114</v>
      </c>
      <c r="R19" s="40">
        <f t="shared" si="37"/>
        <v>2172</v>
      </c>
      <c r="S19" s="40">
        <f t="shared" si="37"/>
        <v>1468</v>
      </c>
      <c r="T19" s="50">
        <f>T15+T16+T21+T23</f>
        <v>3838</v>
      </c>
      <c r="U19" s="40">
        <f t="shared" ref="U19:W19" si="38">U15+U16+U21+U23</f>
        <v>-29</v>
      </c>
      <c r="V19" s="40">
        <f t="shared" si="38"/>
        <v>2459</v>
      </c>
      <c r="W19" s="40">
        <f t="shared" si="38"/>
        <v>1379</v>
      </c>
      <c r="X19" s="44">
        <f t="shared" si="9"/>
        <v>-1.6204404651809903</v>
      </c>
      <c r="Z19" s="32">
        <f>Z15+Z16+Z21+Z23</f>
        <v>122189</v>
      </c>
    </row>
    <row r="20" spans="1:26" ht="18.75" customHeight="1" x14ac:dyDescent="0.15">
      <c r="A20" s="5" t="s">
        <v>18</v>
      </c>
      <c r="B20" s="51">
        <f>E20+N20</f>
        <v>-783</v>
      </c>
      <c r="C20" s="51">
        <v>-215</v>
      </c>
      <c r="D20" s="52">
        <f t="shared" si="3"/>
        <v>0.37852112676056349</v>
      </c>
      <c r="E20" s="51">
        <f>G20-I20</f>
        <v>-403</v>
      </c>
      <c r="F20" s="51">
        <f>H20-J20</f>
        <v>-15</v>
      </c>
      <c r="G20" s="51">
        <v>701</v>
      </c>
      <c r="H20" s="51">
        <v>-3</v>
      </c>
      <c r="I20" s="51">
        <v>1104</v>
      </c>
      <c r="J20" s="51">
        <v>12</v>
      </c>
      <c r="K20" s="38">
        <f t="shared" si="5"/>
        <v>-4.1265192861019235</v>
      </c>
      <c r="L20" s="39">
        <f t="shared" si="6"/>
        <v>7.1778908673882098</v>
      </c>
      <c r="M20" s="39">
        <f t="shared" si="7"/>
        <v>11.304410153490135</v>
      </c>
      <c r="N20" s="51">
        <f>P20-T20</f>
        <v>-380</v>
      </c>
      <c r="O20" s="53">
        <f>Q20-U20</f>
        <v>-200</v>
      </c>
      <c r="P20" s="51">
        <f>R20+S20</f>
        <v>2014</v>
      </c>
      <c r="Q20" s="53">
        <v>-224</v>
      </c>
      <c r="R20" s="53">
        <v>1391</v>
      </c>
      <c r="S20" s="53">
        <v>623</v>
      </c>
      <c r="T20" s="51">
        <f>V20+W20</f>
        <v>2394</v>
      </c>
      <c r="U20" s="53">
        <v>-24</v>
      </c>
      <c r="V20" s="53">
        <v>1826</v>
      </c>
      <c r="W20" s="53">
        <v>568</v>
      </c>
      <c r="X20" s="54">
        <f t="shared" si="9"/>
        <v>-3.8910107412375461</v>
      </c>
      <c r="Z20" s="8">
        <v>97661</v>
      </c>
    </row>
    <row r="21" spans="1:26" ht="18.75" customHeight="1" x14ac:dyDescent="0.15">
      <c r="A21" s="3" t="s">
        <v>17</v>
      </c>
      <c r="B21" s="55">
        <f t="shared" ref="B21:B38" si="39">E21+N21</f>
        <v>-253</v>
      </c>
      <c r="C21" s="55">
        <v>87</v>
      </c>
      <c r="D21" s="56">
        <f t="shared" si="3"/>
        <v>-0.25588235294117645</v>
      </c>
      <c r="E21" s="55">
        <f t="shared" ref="E21:F38" si="40">G21-I21</f>
        <v>-264</v>
      </c>
      <c r="F21" s="55">
        <f t="shared" si="40"/>
        <v>-28</v>
      </c>
      <c r="G21" s="55">
        <v>614</v>
      </c>
      <c r="H21" s="55">
        <v>-31</v>
      </c>
      <c r="I21" s="55">
        <v>878</v>
      </c>
      <c r="J21" s="55">
        <v>-3</v>
      </c>
      <c r="K21" s="47">
        <f t="shared" si="5"/>
        <v>-3.3856571252693137</v>
      </c>
      <c r="L21" s="48">
        <f t="shared" si="6"/>
        <v>7.874217708012722</v>
      </c>
      <c r="M21" s="48">
        <f t="shared" si="7"/>
        <v>11.259874833282035</v>
      </c>
      <c r="N21" s="55">
        <f t="shared" ref="N21:O38" si="41">P21-T21</f>
        <v>11</v>
      </c>
      <c r="O21" s="55">
        <f t="shared" si="41"/>
        <v>115</v>
      </c>
      <c r="P21" s="55">
        <f t="shared" ref="P21:P38" si="42">R21+S21</f>
        <v>2329</v>
      </c>
      <c r="Q21" s="55">
        <v>49</v>
      </c>
      <c r="R21" s="55">
        <v>1462</v>
      </c>
      <c r="S21" s="55">
        <v>867</v>
      </c>
      <c r="T21" s="55">
        <f t="shared" ref="T21:T38" si="43">V21+W21</f>
        <v>2318</v>
      </c>
      <c r="U21" s="55">
        <v>-66</v>
      </c>
      <c r="V21" s="55">
        <v>1655</v>
      </c>
      <c r="W21" s="55">
        <v>663</v>
      </c>
      <c r="X21" s="47">
        <f t="shared" si="9"/>
        <v>0.14106904688622141</v>
      </c>
      <c r="Z21" s="8">
        <v>77976</v>
      </c>
    </row>
    <row r="22" spans="1:26" ht="18.75" customHeight="1" x14ac:dyDescent="0.15">
      <c r="A22" s="3" t="s">
        <v>16</v>
      </c>
      <c r="B22" s="55">
        <f t="shared" si="39"/>
        <v>-294</v>
      </c>
      <c r="C22" s="55">
        <v>16</v>
      </c>
      <c r="D22" s="56">
        <f t="shared" si="3"/>
        <v>-5.1612903225806472E-2</v>
      </c>
      <c r="E22" s="55">
        <f t="shared" si="40"/>
        <v>-141</v>
      </c>
      <c r="F22" s="55">
        <f t="shared" si="40"/>
        <v>6</v>
      </c>
      <c r="G22" s="55">
        <v>190</v>
      </c>
      <c r="H22" s="55">
        <v>10</v>
      </c>
      <c r="I22" s="55">
        <v>331</v>
      </c>
      <c r="J22" s="55">
        <v>4</v>
      </c>
      <c r="K22" s="47">
        <f t="shared" si="5"/>
        <v>-5.6238034460753026</v>
      </c>
      <c r="L22" s="48">
        <f t="shared" si="6"/>
        <v>7.5781748564135283</v>
      </c>
      <c r="M22" s="48">
        <f t="shared" si="7"/>
        <v>13.201978302488833</v>
      </c>
      <c r="N22" s="55">
        <f t="shared" si="41"/>
        <v>-153</v>
      </c>
      <c r="O22" s="55">
        <f t="shared" si="41"/>
        <v>10</v>
      </c>
      <c r="P22" s="55">
        <f t="shared" si="42"/>
        <v>633</v>
      </c>
      <c r="Q22" s="55">
        <v>23</v>
      </c>
      <c r="R22" s="55">
        <v>313</v>
      </c>
      <c r="S22" s="55">
        <v>320</v>
      </c>
      <c r="T22" s="55">
        <f t="shared" si="43"/>
        <v>786</v>
      </c>
      <c r="U22" s="55">
        <v>13</v>
      </c>
      <c r="V22" s="55">
        <v>363</v>
      </c>
      <c r="W22" s="55">
        <v>423</v>
      </c>
      <c r="X22" s="47">
        <f t="shared" si="9"/>
        <v>-6.1024250159540525</v>
      </c>
      <c r="Z22" s="8">
        <v>25072</v>
      </c>
    </row>
    <row r="23" spans="1:26" ht="18.75" customHeight="1" x14ac:dyDescent="0.15">
      <c r="A23" s="1" t="s">
        <v>15</v>
      </c>
      <c r="B23" s="57">
        <f t="shared" si="39"/>
        <v>-151</v>
      </c>
      <c r="C23" s="57">
        <v>82</v>
      </c>
      <c r="D23" s="58">
        <f t="shared" si="3"/>
        <v>-0.35193133047210301</v>
      </c>
      <c r="E23" s="57">
        <f>G23-I23</f>
        <v>-121</v>
      </c>
      <c r="F23" s="57">
        <f t="shared" si="40"/>
        <v>-7</v>
      </c>
      <c r="G23" s="57">
        <v>97</v>
      </c>
      <c r="H23" s="57">
        <v>-16</v>
      </c>
      <c r="I23" s="57">
        <v>218</v>
      </c>
      <c r="J23" s="57">
        <v>-9</v>
      </c>
      <c r="K23" s="42">
        <f t="shared" si="5"/>
        <v>-6.9897752873895209</v>
      </c>
      <c r="L23" s="43">
        <f t="shared" si="6"/>
        <v>5.6033735774940787</v>
      </c>
      <c r="M23" s="43">
        <f t="shared" si="7"/>
        <v>12.593148864883601</v>
      </c>
      <c r="N23" s="59">
        <f t="shared" si="41"/>
        <v>-30</v>
      </c>
      <c r="O23" s="57">
        <f t="shared" si="41"/>
        <v>89</v>
      </c>
      <c r="P23" s="59">
        <f t="shared" si="42"/>
        <v>588</v>
      </c>
      <c r="Q23" s="57">
        <v>56</v>
      </c>
      <c r="R23" s="57">
        <v>411</v>
      </c>
      <c r="S23" s="57">
        <v>177</v>
      </c>
      <c r="T23" s="59">
        <f t="shared" si="43"/>
        <v>618</v>
      </c>
      <c r="U23" s="57">
        <v>-33</v>
      </c>
      <c r="V23" s="57">
        <v>422</v>
      </c>
      <c r="W23" s="57">
        <v>196</v>
      </c>
      <c r="X23" s="60">
        <f t="shared" si="9"/>
        <v>-1.7330021373693028</v>
      </c>
      <c r="Z23" s="8">
        <v>17311</v>
      </c>
    </row>
    <row r="24" spans="1:26" ht="18.75" customHeight="1" x14ac:dyDescent="0.15">
      <c r="A24" s="7" t="s">
        <v>14</v>
      </c>
      <c r="B24" s="61">
        <f t="shared" si="39"/>
        <v>-110</v>
      </c>
      <c r="C24" s="61">
        <v>-63</v>
      </c>
      <c r="D24" s="62">
        <f t="shared" si="3"/>
        <v>1.3404255319148937</v>
      </c>
      <c r="E24" s="51">
        <f t="shared" si="40"/>
        <v>-65</v>
      </c>
      <c r="F24" s="61">
        <f t="shared" si="40"/>
        <v>1</v>
      </c>
      <c r="G24" s="61">
        <v>37</v>
      </c>
      <c r="H24" s="61">
        <v>-2</v>
      </c>
      <c r="I24" s="61">
        <v>102</v>
      </c>
      <c r="J24" s="61">
        <v>-3</v>
      </c>
      <c r="K24" s="34">
        <f t="shared" si="5"/>
        <v>-11.160714285714286</v>
      </c>
      <c r="L24" s="35">
        <f t="shared" si="6"/>
        <v>6.3530219780219781</v>
      </c>
      <c r="M24" s="35">
        <f t="shared" si="7"/>
        <v>17.513736263736263</v>
      </c>
      <c r="N24" s="51">
        <f t="shared" si="41"/>
        <v>-45</v>
      </c>
      <c r="O24" s="61">
        <f t="shared" si="41"/>
        <v>-64</v>
      </c>
      <c r="P24" s="61">
        <f t="shared" si="42"/>
        <v>162</v>
      </c>
      <c r="Q24" s="61">
        <v>-13</v>
      </c>
      <c r="R24" s="61">
        <v>75</v>
      </c>
      <c r="S24" s="61">
        <v>87</v>
      </c>
      <c r="T24" s="61">
        <f t="shared" si="43"/>
        <v>207</v>
      </c>
      <c r="U24" s="61">
        <v>51</v>
      </c>
      <c r="V24" s="61">
        <v>112</v>
      </c>
      <c r="W24" s="61">
        <v>95</v>
      </c>
      <c r="X24" s="34">
        <f t="shared" si="9"/>
        <v>-7.7266483516483522</v>
      </c>
      <c r="Z24" s="8">
        <v>5824</v>
      </c>
    </row>
    <row r="25" spans="1:26" ht="18.75" customHeight="1" x14ac:dyDescent="0.15">
      <c r="A25" s="5" t="s">
        <v>13</v>
      </c>
      <c r="B25" s="51">
        <f t="shared" si="39"/>
        <v>-41</v>
      </c>
      <c r="C25" s="51">
        <v>1</v>
      </c>
      <c r="D25" s="52">
        <f t="shared" si="3"/>
        <v>-2.3809523809523836E-2</v>
      </c>
      <c r="E25" s="51">
        <f t="shared" si="40"/>
        <v>-25</v>
      </c>
      <c r="F25" s="51">
        <f t="shared" si="40"/>
        <v>5</v>
      </c>
      <c r="G25" s="51">
        <v>5</v>
      </c>
      <c r="H25" s="51">
        <v>2</v>
      </c>
      <c r="I25" s="51">
        <v>30</v>
      </c>
      <c r="J25" s="51">
        <v>-3</v>
      </c>
      <c r="K25" s="38">
        <f t="shared" si="5"/>
        <v>-15.489467162329616</v>
      </c>
      <c r="L25" s="39">
        <f t="shared" si="6"/>
        <v>3.0978934324659235</v>
      </c>
      <c r="M25" s="39">
        <f t="shared" si="7"/>
        <v>18.587360594795541</v>
      </c>
      <c r="N25" s="51">
        <f>P25-T25</f>
        <v>-16</v>
      </c>
      <c r="O25" s="51">
        <f t="shared" si="41"/>
        <v>-4</v>
      </c>
      <c r="P25" s="51">
        <f t="shared" si="42"/>
        <v>43</v>
      </c>
      <c r="Q25" s="51">
        <v>14</v>
      </c>
      <c r="R25" s="51">
        <v>27</v>
      </c>
      <c r="S25" s="51">
        <v>16</v>
      </c>
      <c r="T25" s="51">
        <f t="shared" si="43"/>
        <v>59</v>
      </c>
      <c r="U25" s="51">
        <v>18</v>
      </c>
      <c r="V25" s="51">
        <v>30</v>
      </c>
      <c r="W25" s="51">
        <v>29</v>
      </c>
      <c r="X25" s="54">
        <f t="shared" si="9"/>
        <v>-9.9132589838909535</v>
      </c>
      <c r="Z25" s="8">
        <v>1614</v>
      </c>
    </row>
    <row r="26" spans="1:26" ht="18.75" customHeight="1" x14ac:dyDescent="0.15">
      <c r="A26" s="3" t="s">
        <v>12</v>
      </c>
      <c r="B26" s="55">
        <f t="shared" si="39"/>
        <v>-93</v>
      </c>
      <c r="C26" s="55">
        <v>-41</v>
      </c>
      <c r="D26" s="56">
        <f t="shared" si="3"/>
        <v>0.78846153846153855</v>
      </c>
      <c r="E26" s="55">
        <f t="shared" si="40"/>
        <v>-54</v>
      </c>
      <c r="F26" s="55">
        <f t="shared" si="40"/>
        <v>-10</v>
      </c>
      <c r="G26" s="55">
        <v>21</v>
      </c>
      <c r="H26" s="55">
        <v>4</v>
      </c>
      <c r="I26" s="55">
        <v>75</v>
      </c>
      <c r="J26" s="55">
        <v>14</v>
      </c>
      <c r="K26" s="47">
        <f t="shared" si="5"/>
        <v>-15.037593984962406</v>
      </c>
      <c r="L26" s="48">
        <f t="shared" si="6"/>
        <v>5.8479532163742682</v>
      </c>
      <c r="M26" s="48">
        <f t="shared" si="7"/>
        <v>20.885547201336674</v>
      </c>
      <c r="N26" s="55">
        <f t="shared" si="41"/>
        <v>-39</v>
      </c>
      <c r="O26" s="55">
        <f t="shared" si="41"/>
        <v>-31</v>
      </c>
      <c r="P26" s="55">
        <f t="shared" si="42"/>
        <v>74</v>
      </c>
      <c r="Q26" s="55">
        <v>-30</v>
      </c>
      <c r="R26" s="55">
        <v>48</v>
      </c>
      <c r="S26" s="55">
        <v>26</v>
      </c>
      <c r="T26" s="55">
        <f t="shared" si="43"/>
        <v>113</v>
      </c>
      <c r="U26" s="55">
        <v>1</v>
      </c>
      <c r="V26" s="55">
        <v>67</v>
      </c>
      <c r="W26" s="55">
        <v>46</v>
      </c>
      <c r="X26" s="47">
        <f t="shared" si="9"/>
        <v>-10.860484544695071</v>
      </c>
      <c r="Z26" s="8">
        <v>3591</v>
      </c>
    </row>
    <row r="27" spans="1:26" ht="18.75" customHeight="1" x14ac:dyDescent="0.15">
      <c r="A27" s="1" t="s">
        <v>11</v>
      </c>
      <c r="B27" s="57">
        <f t="shared" si="39"/>
        <v>-101</v>
      </c>
      <c r="C27" s="57">
        <v>49</v>
      </c>
      <c r="D27" s="58">
        <f t="shared" si="3"/>
        <v>-0.32666666666666666</v>
      </c>
      <c r="E27" s="57">
        <f t="shared" si="40"/>
        <v>-57</v>
      </c>
      <c r="F27" s="57">
        <f t="shared" si="40"/>
        <v>18</v>
      </c>
      <c r="G27" s="57">
        <v>43</v>
      </c>
      <c r="H27" s="57">
        <v>-11</v>
      </c>
      <c r="I27" s="57">
        <v>100</v>
      </c>
      <c r="J27" s="57">
        <v>-29</v>
      </c>
      <c r="K27" s="42">
        <f t="shared" si="5"/>
        <v>-6.7209055535903781</v>
      </c>
      <c r="L27" s="43">
        <f t="shared" si="6"/>
        <v>5.0701568211295838</v>
      </c>
      <c r="M27" s="43">
        <f t="shared" si="7"/>
        <v>11.791062374719964</v>
      </c>
      <c r="N27" s="59">
        <f t="shared" si="41"/>
        <v>-44</v>
      </c>
      <c r="O27" s="63">
        <f t="shared" si="41"/>
        <v>31</v>
      </c>
      <c r="P27" s="59">
        <f t="shared" si="42"/>
        <v>183</v>
      </c>
      <c r="Q27" s="63">
        <v>16</v>
      </c>
      <c r="R27" s="63">
        <v>82</v>
      </c>
      <c r="S27" s="63">
        <v>101</v>
      </c>
      <c r="T27" s="59">
        <f t="shared" si="43"/>
        <v>227</v>
      </c>
      <c r="U27" s="63">
        <v>-15</v>
      </c>
      <c r="V27" s="63">
        <v>88</v>
      </c>
      <c r="W27" s="63">
        <v>139</v>
      </c>
      <c r="X27" s="60">
        <f t="shared" si="9"/>
        <v>-5.1880674448767836</v>
      </c>
      <c r="Z27" s="8">
        <v>8481</v>
      </c>
    </row>
    <row r="28" spans="1:26" ht="18.75" customHeight="1" x14ac:dyDescent="0.15">
      <c r="A28" s="5" t="s">
        <v>10</v>
      </c>
      <c r="B28" s="51">
        <f t="shared" si="39"/>
        <v>-39</v>
      </c>
      <c r="C28" s="51">
        <v>20</v>
      </c>
      <c r="D28" s="52">
        <f t="shared" si="3"/>
        <v>-0.33898305084745761</v>
      </c>
      <c r="E28" s="51">
        <f t="shared" si="40"/>
        <v>-30</v>
      </c>
      <c r="F28" s="51">
        <f t="shared" si="40"/>
        <v>13</v>
      </c>
      <c r="G28" s="51">
        <v>14</v>
      </c>
      <c r="H28" s="51">
        <v>-6</v>
      </c>
      <c r="I28" s="51">
        <v>44</v>
      </c>
      <c r="J28" s="51">
        <v>-19</v>
      </c>
      <c r="K28" s="38">
        <f t="shared" si="5"/>
        <v>-9.1435537945748244</v>
      </c>
      <c r="L28" s="39">
        <f t="shared" si="6"/>
        <v>4.2669917708015852</v>
      </c>
      <c r="M28" s="39">
        <f t="shared" si="7"/>
        <v>13.41054556537641</v>
      </c>
      <c r="N28" s="51">
        <f t="shared" si="41"/>
        <v>-9</v>
      </c>
      <c r="O28" s="51">
        <f t="shared" si="41"/>
        <v>7</v>
      </c>
      <c r="P28" s="51">
        <f t="shared" si="42"/>
        <v>84</v>
      </c>
      <c r="Q28" s="51">
        <v>3</v>
      </c>
      <c r="R28" s="51">
        <v>42</v>
      </c>
      <c r="S28" s="51">
        <v>42</v>
      </c>
      <c r="T28" s="51">
        <f t="shared" si="43"/>
        <v>93</v>
      </c>
      <c r="U28" s="51">
        <v>-4</v>
      </c>
      <c r="V28" s="51">
        <v>50</v>
      </c>
      <c r="W28" s="51">
        <v>43</v>
      </c>
      <c r="X28" s="38">
        <f t="shared" si="9"/>
        <v>-2.7430661383724475</v>
      </c>
      <c r="Z28" s="8">
        <v>3281</v>
      </c>
    </row>
    <row r="29" spans="1:26" ht="18.75" customHeight="1" x14ac:dyDescent="0.15">
      <c r="A29" s="3" t="s">
        <v>9</v>
      </c>
      <c r="B29" s="55">
        <f t="shared" si="39"/>
        <v>-18</v>
      </c>
      <c r="C29" s="55">
        <v>-1</v>
      </c>
      <c r="D29" s="56">
        <f t="shared" si="3"/>
        <v>5.8823529411764719E-2</v>
      </c>
      <c r="E29" s="55">
        <f t="shared" si="40"/>
        <v>-67</v>
      </c>
      <c r="F29" s="55">
        <f t="shared" si="40"/>
        <v>-18</v>
      </c>
      <c r="G29" s="55">
        <v>62</v>
      </c>
      <c r="H29" s="55">
        <v>0</v>
      </c>
      <c r="I29" s="55">
        <v>129</v>
      </c>
      <c r="J29" s="55">
        <v>18</v>
      </c>
      <c r="K29" s="47">
        <f t="shared" si="5"/>
        <v>-7.8823529411764701</v>
      </c>
      <c r="L29" s="48">
        <f t="shared" si="6"/>
        <v>7.2941176470588234</v>
      </c>
      <c r="M29" s="48">
        <f t="shared" si="7"/>
        <v>15.176470588235295</v>
      </c>
      <c r="N29" s="53">
        <f t="shared" si="41"/>
        <v>49</v>
      </c>
      <c r="O29" s="55">
        <f t="shared" si="41"/>
        <v>17</v>
      </c>
      <c r="P29" s="53">
        <f>R29+S29</f>
        <v>290</v>
      </c>
      <c r="Q29" s="55">
        <v>-10</v>
      </c>
      <c r="R29" s="55">
        <v>100</v>
      </c>
      <c r="S29" s="55">
        <v>190</v>
      </c>
      <c r="T29" s="53">
        <f>V29+W29</f>
        <v>241</v>
      </c>
      <c r="U29" s="55">
        <v>-27</v>
      </c>
      <c r="V29" s="55">
        <v>113</v>
      </c>
      <c r="W29" s="55">
        <v>128</v>
      </c>
      <c r="X29" s="47">
        <f t="shared" si="9"/>
        <v>5.7647058823529411</v>
      </c>
      <c r="Z29" s="8">
        <v>8500</v>
      </c>
    </row>
    <row r="30" spans="1:26" ht="18.75" customHeight="1" x14ac:dyDescent="0.15">
      <c r="A30" s="3" t="s">
        <v>8</v>
      </c>
      <c r="B30" s="55">
        <f>E30+N30</f>
        <v>-109</v>
      </c>
      <c r="C30" s="55">
        <v>-18</v>
      </c>
      <c r="D30" s="56">
        <f t="shared" si="3"/>
        <v>0.19780219780219777</v>
      </c>
      <c r="E30" s="55">
        <f t="shared" si="40"/>
        <v>-97</v>
      </c>
      <c r="F30" s="55">
        <f t="shared" si="40"/>
        <v>-4</v>
      </c>
      <c r="G30" s="55">
        <v>65</v>
      </c>
      <c r="H30" s="55">
        <v>4</v>
      </c>
      <c r="I30" s="55">
        <v>162</v>
      </c>
      <c r="J30" s="55">
        <v>8</v>
      </c>
      <c r="K30" s="54">
        <f t="shared" si="5"/>
        <v>-10.902551421827583</v>
      </c>
      <c r="L30" s="64">
        <f t="shared" si="6"/>
        <v>7.3058334269978644</v>
      </c>
      <c r="M30" s="64">
        <f t="shared" si="7"/>
        <v>18.20838484882545</v>
      </c>
      <c r="N30" s="55">
        <f t="shared" si="41"/>
        <v>-12</v>
      </c>
      <c r="O30" s="55">
        <f t="shared" si="41"/>
        <v>-14</v>
      </c>
      <c r="P30" s="55">
        <f t="shared" si="42"/>
        <v>223</v>
      </c>
      <c r="Q30" s="55">
        <v>-4</v>
      </c>
      <c r="R30" s="55">
        <v>117</v>
      </c>
      <c r="S30" s="55">
        <v>106</v>
      </c>
      <c r="T30" s="55">
        <f t="shared" si="43"/>
        <v>235</v>
      </c>
      <c r="U30" s="55">
        <v>10</v>
      </c>
      <c r="V30" s="55">
        <v>123</v>
      </c>
      <c r="W30" s="55">
        <v>112</v>
      </c>
      <c r="X30" s="47">
        <f t="shared" si="9"/>
        <v>-1.3487692480611442</v>
      </c>
      <c r="Z30" s="8">
        <v>8897</v>
      </c>
    </row>
    <row r="31" spans="1:26" ht="18.75" customHeight="1" x14ac:dyDescent="0.15">
      <c r="A31" s="1" t="s">
        <v>7</v>
      </c>
      <c r="B31" s="57">
        <f t="shared" si="39"/>
        <v>-95</v>
      </c>
      <c r="C31" s="57">
        <v>16</v>
      </c>
      <c r="D31" s="58">
        <f t="shared" si="3"/>
        <v>-0.14414414414414412</v>
      </c>
      <c r="E31" s="57">
        <f t="shared" si="40"/>
        <v>-50</v>
      </c>
      <c r="F31" s="57">
        <f t="shared" si="40"/>
        <v>11</v>
      </c>
      <c r="G31" s="57">
        <v>44</v>
      </c>
      <c r="H31" s="57">
        <v>-2</v>
      </c>
      <c r="I31" s="57">
        <v>94</v>
      </c>
      <c r="J31" s="57">
        <v>-13</v>
      </c>
      <c r="K31" s="42">
        <f t="shared" si="5"/>
        <v>-6.6471683063015155</v>
      </c>
      <c r="L31" s="43">
        <f t="shared" si="6"/>
        <v>5.8495081095453338</v>
      </c>
      <c r="M31" s="43">
        <f t="shared" si="7"/>
        <v>12.496676415846849</v>
      </c>
      <c r="N31" s="57">
        <f t="shared" si="41"/>
        <v>-45</v>
      </c>
      <c r="O31" s="57">
        <f t="shared" si="41"/>
        <v>5</v>
      </c>
      <c r="P31" s="57">
        <f t="shared" si="42"/>
        <v>180</v>
      </c>
      <c r="Q31" s="57">
        <v>0</v>
      </c>
      <c r="R31" s="57">
        <v>67</v>
      </c>
      <c r="S31" s="57">
        <v>113</v>
      </c>
      <c r="T31" s="57">
        <f t="shared" si="43"/>
        <v>225</v>
      </c>
      <c r="U31" s="57">
        <v>-5</v>
      </c>
      <c r="V31" s="57">
        <v>95</v>
      </c>
      <c r="W31" s="57">
        <v>130</v>
      </c>
      <c r="X31" s="44">
        <f t="shared" si="9"/>
        <v>-5.9824514756713638</v>
      </c>
      <c r="Z31" s="8">
        <v>7522</v>
      </c>
    </row>
    <row r="32" spans="1:26" ht="18.75" customHeight="1" x14ac:dyDescent="0.15">
      <c r="A32" s="5" t="s">
        <v>6</v>
      </c>
      <c r="B32" s="51">
        <f t="shared" si="39"/>
        <v>41</v>
      </c>
      <c r="C32" s="51">
        <v>24</v>
      </c>
      <c r="D32" s="52">
        <f t="shared" si="3"/>
        <v>1.4117647058823528</v>
      </c>
      <c r="E32" s="51">
        <f t="shared" si="40"/>
        <v>9</v>
      </c>
      <c r="F32" s="51">
        <f t="shared" si="40"/>
        <v>12</v>
      </c>
      <c r="G32" s="51">
        <v>25</v>
      </c>
      <c r="H32" s="51">
        <v>9</v>
      </c>
      <c r="I32" s="51">
        <v>16</v>
      </c>
      <c r="J32" s="51">
        <v>-3</v>
      </c>
      <c r="K32" s="38">
        <f t="shared" si="5"/>
        <v>4.6728971962616823</v>
      </c>
      <c r="L32" s="39">
        <f t="shared" si="6"/>
        <v>12.980269989615785</v>
      </c>
      <c r="M32" s="39">
        <f t="shared" si="7"/>
        <v>8.3073727933541015</v>
      </c>
      <c r="N32" s="51">
        <f t="shared" si="41"/>
        <v>32</v>
      </c>
      <c r="O32" s="53">
        <f t="shared" si="41"/>
        <v>12</v>
      </c>
      <c r="P32" s="51">
        <f t="shared" si="42"/>
        <v>105</v>
      </c>
      <c r="Q32" s="53">
        <v>-1</v>
      </c>
      <c r="R32" s="53">
        <v>41</v>
      </c>
      <c r="S32" s="53">
        <v>64</v>
      </c>
      <c r="T32" s="51">
        <f t="shared" si="43"/>
        <v>73</v>
      </c>
      <c r="U32" s="53">
        <v>-13</v>
      </c>
      <c r="V32" s="53">
        <v>22</v>
      </c>
      <c r="W32" s="53">
        <v>51</v>
      </c>
      <c r="X32" s="54">
        <f t="shared" si="9"/>
        <v>16.614745586708203</v>
      </c>
      <c r="Z32" s="8">
        <v>1926</v>
      </c>
    </row>
    <row r="33" spans="1:26" ht="18.75" customHeight="1" x14ac:dyDescent="0.15">
      <c r="A33" s="3" t="s">
        <v>5</v>
      </c>
      <c r="B33" s="55">
        <f>E33+N33</f>
        <v>-117</v>
      </c>
      <c r="C33" s="55">
        <v>56</v>
      </c>
      <c r="D33" s="56">
        <f t="shared" si="3"/>
        <v>-0.32369942196531787</v>
      </c>
      <c r="E33" s="55">
        <f t="shared" si="40"/>
        <v>-77</v>
      </c>
      <c r="F33" s="55">
        <f t="shared" si="40"/>
        <v>52</v>
      </c>
      <c r="G33" s="55">
        <v>50</v>
      </c>
      <c r="H33" s="55">
        <v>10</v>
      </c>
      <c r="I33" s="55">
        <v>127</v>
      </c>
      <c r="J33" s="55">
        <v>-42</v>
      </c>
      <c r="K33" s="47">
        <f t="shared" si="5"/>
        <v>-9.2882991556091685</v>
      </c>
      <c r="L33" s="48">
        <f t="shared" si="6"/>
        <v>6.0313630880579012</v>
      </c>
      <c r="M33" s="48">
        <f t="shared" si="7"/>
        <v>15.319662243667068</v>
      </c>
      <c r="N33" s="55">
        <f t="shared" si="41"/>
        <v>-40</v>
      </c>
      <c r="O33" s="55">
        <f t="shared" si="41"/>
        <v>4</v>
      </c>
      <c r="P33" s="55">
        <f t="shared" si="42"/>
        <v>208</v>
      </c>
      <c r="Q33" s="55">
        <v>16</v>
      </c>
      <c r="R33" s="55">
        <v>93</v>
      </c>
      <c r="S33" s="55">
        <v>115</v>
      </c>
      <c r="T33" s="55">
        <f t="shared" si="43"/>
        <v>248</v>
      </c>
      <c r="U33" s="55">
        <v>12</v>
      </c>
      <c r="V33" s="55">
        <v>117</v>
      </c>
      <c r="W33" s="55">
        <v>131</v>
      </c>
      <c r="X33" s="47">
        <f t="shared" si="9"/>
        <v>-4.8250904704463204</v>
      </c>
      <c r="Z33" s="8">
        <v>8290</v>
      </c>
    </row>
    <row r="34" spans="1:26" ht="18.75" customHeight="1" x14ac:dyDescent="0.15">
      <c r="A34" s="3" t="s">
        <v>4</v>
      </c>
      <c r="B34" s="55">
        <f t="shared" si="39"/>
        <v>-90</v>
      </c>
      <c r="C34" s="55">
        <v>-32</v>
      </c>
      <c r="D34" s="56">
        <f t="shared" si="3"/>
        <v>0.55172413793103448</v>
      </c>
      <c r="E34" s="55">
        <f t="shared" si="40"/>
        <v>-47</v>
      </c>
      <c r="F34" s="55">
        <f t="shared" si="40"/>
        <v>7</v>
      </c>
      <c r="G34" s="55">
        <v>35</v>
      </c>
      <c r="H34" s="55">
        <v>12</v>
      </c>
      <c r="I34" s="55">
        <v>82</v>
      </c>
      <c r="J34" s="55">
        <v>5</v>
      </c>
      <c r="K34" s="47">
        <f t="shared" si="5"/>
        <v>-8.4003574620196613</v>
      </c>
      <c r="L34" s="48">
        <f t="shared" si="6"/>
        <v>6.2555853440571942</v>
      </c>
      <c r="M34" s="48">
        <f t="shared" si="7"/>
        <v>14.655942806076855</v>
      </c>
      <c r="N34" s="55">
        <f t="shared" si="41"/>
        <v>-43</v>
      </c>
      <c r="O34" s="55">
        <f t="shared" si="41"/>
        <v>-39</v>
      </c>
      <c r="P34" s="55">
        <f t="shared" si="42"/>
        <v>152</v>
      </c>
      <c r="Q34" s="55">
        <v>-3</v>
      </c>
      <c r="R34" s="55">
        <v>66</v>
      </c>
      <c r="S34" s="55">
        <v>86</v>
      </c>
      <c r="T34" s="55">
        <f t="shared" si="43"/>
        <v>195</v>
      </c>
      <c r="U34" s="55">
        <v>36</v>
      </c>
      <c r="V34" s="55">
        <v>80</v>
      </c>
      <c r="W34" s="55">
        <v>115</v>
      </c>
      <c r="X34" s="47">
        <f t="shared" si="9"/>
        <v>-7.6854334226988383</v>
      </c>
      <c r="Z34" s="8">
        <v>5595</v>
      </c>
    </row>
    <row r="35" spans="1:26" ht="18.75" customHeight="1" x14ac:dyDescent="0.15">
      <c r="A35" s="1" t="s">
        <v>3</v>
      </c>
      <c r="B35" s="57">
        <f>E35+N35</f>
        <v>-87</v>
      </c>
      <c r="C35" s="57">
        <v>-14</v>
      </c>
      <c r="D35" s="58">
        <f t="shared" si="3"/>
        <v>0.19178082191780832</v>
      </c>
      <c r="E35" s="57">
        <f t="shared" si="40"/>
        <v>-64</v>
      </c>
      <c r="F35" s="57">
        <f t="shared" si="40"/>
        <v>-22</v>
      </c>
      <c r="G35" s="57">
        <v>31</v>
      </c>
      <c r="H35" s="57">
        <v>-5</v>
      </c>
      <c r="I35" s="57">
        <v>95</v>
      </c>
      <c r="J35" s="57">
        <v>17</v>
      </c>
      <c r="K35" s="42">
        <f t="shared" si="5"/>
        <v>-11.24780316344464</v>
      </c>
      <c r="L35" s="43">
        <f t="shared" si="6"/>
        <v>5.4481546572934976</v>
      </c>
      <c r="M35" s="43">
        <f t="shared" si="7"/>
        <v>16.695957820738137</v>
      </c>
      <c r="N35" s="59">
        <f t="shared" si="41"/>
        <v>-23</v>
      </c>
      <c r="O35" s="63">
        <f t="shared" si="41"/>
        <v>8</v>
      </c>
      <c r="P35" s="59">
        <f t="shared" si="42"/>
        <v>159</v>
      </c>
      <c r="Q35" s="63">
        <v>9</v>
      </c>
      <c r="R35" s="63">
        <v>45</v>
      </c>
      <c r="S35" s="63">
        <v>114</v>
      </c>
      <c r="T35" s="59">
        <f t="shared" si="43"/>
        <v>182</v>
      </c>
      <c r="U35" s="63">
        <v>1</v>
      </c>
      <c r="V35" s="63">
        <v>73</v>
      </c>
      <c r="W35" s="63">
        <v>109</v>
      </c>
      <c r="X35" s="60">
        <f t="shared" si="9"/>
        <v>-4.042179261862918</v>
      </c>
      <c r="Z35" s="8">
        <v>5690</v>
      </c>
    </row>
    <row r="36" spans="1:26" ht="18.75" customHeight="1" x14ac:dyDescent="0.15">
      <c r="A36" s="5" t="s">
        <v>2</v>
      </c>
      <c r="B36" s="51">
        <f t="shared" si="39"/>
        <v>-87</v>
      </c>
      <c r="C36" s="51">
        <v>14</v>
      </c>
      <c r="D36" s="52">
        <f t="shared" si="3"/>
        <v>-0.13861386138613863</v>
      </c>
      <c r="E36" s="51">
        <f t="shared" si="40"/>
        <v>-50</v>
      </c>
      <c r="F36" s="51">
        <f t="shared" si="40"/>
        <v>2</v>
      </c>
      <c r="G36" s="51">
        <v>9</v>
      </c>
      <c r="H36" s="51">
        <v>4</v>
      </c>
      <c r="I36" s="51">
        <v>59</v>
      </c>
      <c r="J36" s="51">
        <v>2</v>
      </c>
      <c r="K36" s="38">
        <f t="shared" si="5"/>
        <v>-21.862702229995627</v>
      </c>
      <c r="L36" s="39">
        <f t="shared" si="6"/>
        <v>3.935286401399213</v>
      </c>
      <c r="M36" s="39">
        <f t="shared" si="7"/>
        <v>25.797988631394841</v>
      </c>
      <c r="N36" s="51">
        <f t="shared" si="41"/>
        <v>-37</v>
      </c>
      <c r="O36" s="51">
        <f t="shared" si="41"/>
        <v>12</v>
      </c>
      <c r="P36" s="51">
        <f t="shared" si="42"/>
        <v>34</v>
      </c>
      <c r="Q36" s="51">
        <v>3</v>
      </c>
      <c r="R36" s="51">
        <v>18</v>
      </c>
      <c r="S36" s="51">
        <v>16</v>
      </c>
      <c r="T36" s="51">
        <f t="shared" si="43"/>
        <v>71</v>
      </c>
      <c r="U36" s="51">
        <v>-9</v>
      </c>
      <c r="V36" s="51">
        <v>32</v>
      </c>
      <c r="W36" s="51">
        <v>39</v>
      </c>
      <c r="X36" s="38">
        <f t="shared" si="9"/>
        <v>-16.178399650196763</v>
      </c>
      <c r="Z36" s="8">
        <v>2287</v>
      </c>
    </row>
    <row r="37" spans="1:26" ht="18.75" customHeight="1" x14ac:dyDescent="0.15">
      <c r="A37" s="3" t="s">
        <v>1</v>
      </c>
      <c r="B37" s="55">
        <f t="shared" si="39"/>
        <v>-69</v>
      </c>
      <c r="C37" s="55">
        <v>-9</v>
      </c>
      <c r="D37" s="56">
        <f t="shared" si="3"/>
        <v>0.14999999999999991</v>
      </c>
      <c r="E37" s="55">
        <f t="shared" si="40"/>
        <v>-40</v>
      </c>
      <c r="F37" s="55">
        <f t="shared" si="40"/>
        <v>12</v>
      </c>
      <c r="G37" s="55">
        <v>3</v>
      </c>
      <c r="H37" s="55">
        <v>-3</v>
      </c>
      <c r="I37" s="55">
        <v>43</v>
      </c>
      <c r="J37" s="55">
        <v>-15</v>
      </c>
      <c r="K37" s="47">
        <f t="shared" si="5"/>
        <v>-24.752475247524753</v>
      </c>
      <c r="L37" s="48">
        <f t="shared" si="6"/>
        <v>1.8564356435643563</v>
      </c>
      <c r="M37" s="48">
        <f t="shared" si="7"/>
        <v>26.60891089108911</v>
      </c>
      <c r="N37" s="55">
        <f t="shared" si="41"/>
        <v>-29</v>
      </c>
      <c r="O37" s="55">
        <f t="shared" si="41"/>
        <v>-21</v>
      </c>
      <c r="P37" s="53">
        <f t="shared" si="42"/>
        <v>33</v>
      </c>
      <c r="Q37" s="55">
        <v>-9</v>
      </c>
      <c r="R37" s="55">
        <v>18</v>
      </c>
      <c r="S37" s="55">
        <v>15</v>
      </c>
      <c r="T37" s="53">
        <f t="shared" si="43"/>
        <v>62</v>
      </c>
      <c r="U37" s="55">
        <v>12</v>
      </c>
      <c r="V37" s="55">
        <v>33</v>
      </c>
      <c r="W37" s="55">
        <v>29</v>
      </c>
      <c r="X37" s="47">
        <f t="shared" si="9"/>
        <v>-17.945544554455445</v>
      </c>
      <c r="Z37" s="8">
        <v>1616</v>
      </c>
    </row>
    <row r="38" spans="1:26" ht="18.75" customHeight="1" x14ac:dyDescent="0.15">
      <c r="A38" s="1" t="s">
        <v>0</v>
      </c>
      <c r="B38" s="57">
        <f t="shared" si="39"/>
        <v>-56</v>
      </c>
      <c r="C38" s="57">
        <v>-27</v>
      </c>
      <c r="D38" s="58">
        <f t="shared" si="3"/>
        <v>0.93103448275862077</v>
      </c>
      <c r="E38" s="57">
        <f t="shared" si="40"/>
        <v>-17</v>
      </c>
      <c r="F38" s="57">
        <f t="shared" si="40"/>
        <v>10</v>
      </c>
      <c r="G38" s="57">
        <v>7</v>
      </c>
      <c r="H38" s="57">
        <v>-4</v>
      </c>
      <c r="I38" s="57">
        <v>24</v>
      </c>
      <c r="J38" s="57">
        <v>-14</v>
      </c>
      <c r="K38" s="42">
        <f t="shared" si="5"/>
        <v>-11.348464619492658</v>
      </c>
      <c r="L38" s="43">
        <f t="shared" si="6"/>
        <v>4.6728971962616823</v>
      </c>
      <c r="M38" s="43">
        <f t="shared" si="7"/>
        <v>16.021361815754339</v>
      </c>
      <c r="N38" s="59">
        <f t="shared" si="41"/>
        <v>-39</v>
      </c>
      <c r="O38" s="57">
        <f t="shared" si="41"/>
        <v>-37</v>
      </c>
      <c r="P38" s="57">
        <f t="shared" si="42"/>
        <v>32</v>
      </c>
      <c r="Q38" s="57">
        <v>-6</v>
      </c>
      <c r="R38" s="57">
        <v>18</v>
      </c>
      <c r="S38" s="57">
        <v>14</v>
      </c>
      <c r="T38" s="57">
        <f t="shared" si="43"/>
        <v>71</v>
      </c>
      <c r="U38" s="57">
        <v>31</v>
      </c>
      <c r="V38" s="57">
        <v>25</v>
      </c>
      <c r="W38" s="57">
        <v>46</v>
      </c>
      <c r="X38" s="44">
        <f t="shared" si="9"/>
        <v>-26.034712950600802</v>
      </c>
      <c r="Z38" s="8">
        <v>1498</v>
      </c>
    </row>
    <row r="39" spans="1:26" x14ac:dyDescent="0.15">
      <c r="A39" s="23" t="s">
        <v>49</v>
      </c>
    </row>
  </sheetData>
  <mergeCells count="19"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  <mergeCell ref="R7:R8"/>
    <mergeCell ref="U7:U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男女計</vt:lpstr>
      <vt:lpstr>男計</vt:lpstr>
      <vt:lpstr>女計</vt:lpstr>
      <vt:lpstr>女計!Print_Area</vt:lpstr>
      <vt:lpstr>男計!Print_Area</vt:lpstr>
      <vt:lpstr>男女計!Print_Area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2018-11-07T01:29:19Z</cp:lastPrinted>
  <dcterms:created xsi:type="dcterms:W3CDTF">2017-09-15T07:21:02Z</dcterms:created>
  <dcterms:modified xsi:type="dcterms:W3CDTF">2018-11-27T02:20:16Z</dcterms:modified>
</cp:coreProperties>
</file>