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平成３０年\年報（10月～9月）\HP掲載用\HP統計表\"/>
    </mc:Choice>
  </mc:AlternateContent>
  <bookViews>
    <workbookView xWindow="600" yWindow="120" windowWidth="19395" windowHeight="7830"/>
  </bookViews>
  <sheets>
    <sheet name="市町村別" sheetId="1" r:id="rId1"/>
  </sheets>
  <definedNames>
    <definedName name="_xlnm.Print_Area" localSheetId="0">市町村別!$A$1:$R$44</definedName>
  </definedNames>
  <calcPr calcId="152511" forceFullCalc="1"/>
</workbook>
</file>

<file path=xl/calcChain.xml><?xml version="1.0" encoding="utf-8"?>
<calcChain xmlns="http://schemas.openxmlformats.org/spreadsheetml/2006/main">
  <c r="R37" i="1" l="1"/>
  <c r="Q37" i="1"/>
  <c r="P37" i="1"/>
  <c r="O37" i="1"/>
  <c r="N37" i="1"/>
  <c r="C37" i="1"/>
  <c r="G37" i="1" s="1"/>
  <c r="R36" i="1"/>
  <c r="Q36" i="1"/>
  <c r="P36" i="1"/>
  <c r="O36" i="1"/>
  <c r="N36" i="1"/>
  <c r="C36" i="1"/>
  <c r="K36" i="1" s="1"/>
  <c r="R35" i="1"/>
  <c r="Q35" i="1"/>
  <c r="P35" i="1"/>
  <c r="O35" i="1"/>
  <c r="N35" i="1"/>
  <c r="C35" i="1"/>
  <c r="G35" i="1" s="1"/>
  <c r="R34" i="1"/>
  <c r="Q34" i="1"/>
  <c r="P34" i="1"/>
  <c r="O34" i="1"/>
  <c r="N34" i="1"/>
  <c r="C34" i="1"/>
  <c r="K34" i="1" s="1"/>
  <c r="R33" i="1"/>
  <c r="Q33" i="1"/>
  <c r="P33" i="1"/>
  <c r="O33" i="1"/>
  <c r="N33" i="1"/>
  <c r="C33" i="1"/>
  <c r="G33" i="1" s="1"/>
  <c r="R32" i="1"/>
  <c r="Q32" i="1"/>
  <c r="P32" i="1"/>
  <c r="O32" i="1"/>
  <c r="N32" i="1"/>
  <c r="C32" i="1"/>
  <c r="K32" i="1" s="1"/>
  <c r="R31" i="1"/>
  <c r="Q31" i="1"/>
  <c r="P31" i="1"/>
  <c r="O31" i="1"/>
  <c r="N31" i="1"/>
  <c r="C31" i="1"/>
  <c r="G31" i="1" s="1"/>
  <c r="R30" i="1"/>
  <c r="Q30" i="1"/>
  <c r="P30" i="1"/>
  <c r="O30" i="1"/>
  <c r="N30" i="1"/>
  <c r="C30" i="1"/>
  <c r="K30" i="1" s="1"/>
  <c r="R29" i="1"/>
  <c r="Q29" i="1"/>
  <c r="P29" i="1"/>
  <c r="O29" i="1"/>
  <c r="N29" i="1"/>
  <c r="C29" i="1"/>
  <c r="G29" i="1" s="1"/>
  <c r="R28" i="1"/>
  <c r="Q28" i="1"/>
  <c r="P28" i="1"/>
  <c r="O28" i="1"/>
  <c r="N28" i="1"/>
  <c r="C28" i="1"/>
  <c r="K28" i="1" s="1"/>
  <c r="R27" i="1"/>
  <c r="Q27" i="1"/>
  <c r="P27" i="1"/>
  <c r="O27" i="1"/>
  <c r="N27" i="1"/>
  <c r="C27" i="1"/>
  <c r="M27" i="1" s="1"/>
  <c r="R26" i="1"/>
  <c r="Q26" i="1"/>
  <c r="P26" i="1"/>
  <c r="O26" i="1"/>
  <c r="N26" i="1"/>
  <c r="C26" i="1"/>
  <c r="K26" i="1" s="1"/>
  <c r="R25" i="1"/>
  <c r="Q25" i="1"/>
  <c r="P25" i="1"/>
  <c r="O25" i="1"/>
  <c r="N25" i="1"/>
  <c r="C25" i="1"/>
  <c r="M25" i="1" s="1"/>
  <c r="R24" i="1"/>
  <c r="Q24" i="1"/>
  <c r="P24" i="1"/>
  <c r="O24" i="1"/>
  <c r="N24" i="1"/>
  <c r="C24" i="1"/>
  <c r="M24" i="1" s="1"/>
  <c r="R23" i="1"/>
  <c r="Q23" i="1"/>
  <c r="P23" i="1"/>
  <c r="O23" i="1"/>
  <c r="N23" i="1"/>
  <c r="C23" i="1"/>
  <c r="M23" i="1" s="1"/>
  <c r="R22" i="1"/>
  <c r="Q22" i="1"/>
  <c r="P22" i="1"/>
  <c r="O22" i="1"/>
  <c r="N22" i="1"/>
  <c r="C22" i="1"/>
  <c r="M22" i="1" s="1"/>
  <c r="R21" i="1"/>
  <c r="Q21" i="1"/>
  <c r="P21" i="1"/>
  <c r="O21" i="1"/>
  <c r="N21" i="1"/>
  <c r="C21" i="1"/>
  <c r="M21" i="1" s="1"/>
  <c r="R20" i="1"/>
  <c r="Q20" i="1"/>
  <c r="P20" i="1"/>
  <c r="O20" i="1"/>
  <c r="N20" i="1"/>
  <c r="C20" i="1"/>
  <c r="M20" i="1" s="1"/>
  <c r="R19" i="1"/>
  <c r="Q19" i="1"/>
  <c r="P19" i="1"/>
  <c r="O19" i="1"/>
  <c r="N19" i="1"/>
  <c r="C19" i="1"/>
  <c r="M19" i="1" s="1"/>
  <c r="T15" i="1"/>
  <c r="L15" i="1"/>
  <c r="J15" i="1"/>
  <c r="H15" i="1"/>
  <c r="F15" i="1"/>
  <c r="E15" i="1"/>
  <c r="D15" i="1"/>
  <c r="B15" i="1"/>
  <c r="T14" i="1"/>
  <c r="T18" i="1" s="1"/>
  <c r="L14" i="1"/>
  <c r="J14" i="1"/>
  <c r="H14" i="1"/>
  <c r="F14" i="1"/>
  <c r="F18" i="1" s="1"/>
  <c r="E14" i="1"/>
  <c r="E18" i="1" s="1"/>
  <c r="D14" i="1"/>
  <c r="D18" i="1" s="1"/>
  <c r="B14" i="1"/>
  <c r="T13" i="1"/>
  <c r="T17" i="1" s="1"/>
  <c r="L13" i="1"/>
  <c r="J13" i="1"/>
  <c r="J17" i="1" s="1"/>
  <c r="H13" i="1"/>
  <c r="H17" i="1" s="1"/>
  <c r="F13" i="1"/>
  <c r="F17" i="1" s="1"/>
  <c r="E13" i="1"/>
  <c r="E17" i="1" s="1"/>
  <c r="D13" i="1"/>
  <c r="D17" i="1" s="1"/>
  <c r="B13" i="1"/>
  <c r="B17" i="1" s="1"/>
  <c r="T12" i="1"/>
  <c r="L12" i="1"/>
  <c r="J12" i="1"/>
  <c r="H12" i="1"/>
  <c r="F12" i="1"/>
  <c r="E12" i="1"/>
  <c r="D12" i="1"/>
  <c r="B12" i="1"/>
  <c r="T11" i="1"/>
  <c r="T10" i="1" s="1"/>
  <c r="L11" i="1"/>
  <c r="J11" i="1"/>
  <c r="H11" i="1"/>
  <c r="F11" i="1"/>
  <c r="E11" i="1"/>
  <c r="E16" i="1" s="1"/>
  <c r="D11" i="1"/>
  <c r="C11" i="1"/>
  <c r="B11" i="1"/>
  <c r="T9" i="1"/>
  <c r="L9" i="1"/>
  <c r="J9" i="1"/>
  <c r="H9" i="1"/>
  <c r="F9" i="1"/>
  <c r="E9" i="1"/>
  <c r="D9" i="1"/>
  <c r="B9" i="1"/>
  <c r="N11" i="1" l="1"/>
  <c r="I25" i="1"/>
  <c r="I23" i="1"/>
  <c r="K25" i="1"/>
  <c r="K23" i="1"/>
  <c r="R12" i="1"/>
  <c r="T8" i="1"/>
  <c r="Q9" i="1"/>
  <c r="K31" i="1"/>
  <c r="Q11" i="1"/>
  <c r="Q15" i="1"/>
  <c r="G25" i="1"/>
  <c r="J10" i="1"/>
  <c r="J8" i="1" s="1"/>
  <c r="R14" i="1"/>
  <c r="I21" i="1"/>
  <c r="I33" i="1"/>
  <c r="T16" i="1"/>
  <c r="I19" i="1"/>
  <c r="K21" i="1"/>
  <c r="I29" i="1"/>
  <c r="I37" i="1"/>
  <c r="P9" i="1"/>
  <c r="B10" i="1"/>
  <c r="B8" i="1" s="1"/>
  <c r="K19" i="1"/>
  <c r="I31" i="1"/>
  <c r="P11" i="1"/>
  <c r="Q13" i="1"/>
  <c r="G27" i="1"/>
  <c r="K29" i="1"/>
  <c r="K33" i="1"/>
  <c r="K37" i="1"/>
  <c r="F10" i="1"/>
  <c r="F8" i="1" s="1"/>
  <c r="K11" i="1"/>
  <c r="F16" i="1"/>
  <c r="G19" i="1"/>
  <c r="G21" i="1"/>
  <c r="G23" i="1"/>
  <c r="I27" i="1"/>
  <c r="I35" i="1"/>
  <c r="P13" i="1"/>
  <c r="B18" i="1"/>
  <c r="H18" i="1"/>
  <c r="N18" i="1" s="1"/>
  <c r="N15" i="1"/>
  <c r="P15" i="1"/>
  <c r="K27" i="1"/>
  <c r="K35" i="1"/>
  <c r="P17" i="1"/>
  <c r="L16" i="1"/>
  <c r="R11" i="1"/>
  <c r="L10" i="1"/>
  <c r="L8" i="1" s="1"/>
  <c r="M11" i="1"/>
  <c r="R13" i="1"/>
  <c r="B16" i="1"/>
  <c r="Q12" i="1"/>
  <c r="O12" i="1"/>
  <c r="N17" i="1"/>
  <c r="L18" i="1"/>
  <c r="O15" i="1"/>
  <c r="J16" i="1"/>
  <c r="R15" i="1"/>
  <c r="Q14" i="1"/>
  <c r="O14" i="1"/>
  <c r="O9" i="1"/>
  <c r="O11" i="1"/>
  <c r="H16" i="1"/>
  <c r="H10" i="1"/>
  <c r="I11" i="1"/>
  <c r="O13" i="1"/>
  <c r="R9" i="1"/>
  <c r="D16" i="1"/>
  <c r="D10" i="1"/>
  <c r="D8" i="1" s="1"/>
  <c r="P12" i="1"/>
  <c r="N12" i="1"/>
  <c r="O17" i="1"/>
  <c r="Q17" i="1"/>
  <c r="P14" i="1"/>
  <c r="N14" i="1"/>
  <c r="L17" i="1"/>
  <c r="J18" i="1"/>
  <c r="K20" i="1"/>
  <c r="C9" i="1"/>
  <c r="I9" i="1" s="1"/>
  <c r="G20" i="1"/>
  <c r="I20" i="1"/>
  <c r="K22" i="1"/>
  <c r="G22" i="1"/>
  <c r="I22" i="1"/>
  <c r="K24" i="1"/>
  <c r="I24" i="1"/>
  <c r="G24" i="1"/>
  <c r="C12" i="1"/>
  <c r="K12" i="1" s="1"/>
  <c r="M28" i="1"/>
  <c r="G30" i="1"/>
  <c r="G34" i="1"/>
  <c r="N9" i="1"/>
  <c r="N13" i="1"/>
  <c r="I26" i="1"/>
  <c r="I28" i="1"/>
  <c r="M29" i="1"/>
  <c r="I30" i="1"/>
  <c r="M31" i="1"/>
  <c r="I32" i="1"/>
  <c r="M33" i="1"/>
  <c r="I34" i="1"/>
  <c r="M35" i="1"/>
  <c r="I36" i="1"/>
  <c r="M37" i="1"/>
  <c r="M26" i="1"/>
  <c r="M30" i="1"/>
  <c r="M32" i="1"/>
  <c r="M34" i="1"/>
  <c r="M36" i="1"/>
  <c r="C14" i="1"/>
  <c r="K14" i="1" s="1"/>
  <c r="G26" i="1"/>
  <c r="G28" i="1"/>
  <c r="G32" i="1"/>
  <c r="G36" i="1"/>
  <c r="E10" i="1"/>
  <c r="E8" i="1" s="1"/>
  <c r="G11" i="1"/>
  <c r="C13" i="1"/>
  <c r="C17" i="1" s="1"/>
  <c r="C15" i="1"/>
  <c r="Q8" i="1" l="1"/>
  <c r="P10" i="1"/>
  <c r="Q10" i="1"/>
  <c r="N16" i="1"/>
  <c r="P16" i="1"/>
  <c r="G12" i="1"/>
  <c r="M13" i="1"/>
  <c r="I13" i="1"/>
  <c r="K15" i="1"/>
  <c r="G15" i="1"/>
  <c r="M14" i="1"/>
  <c r="I14" i="1"/>
  <c r="C18" i="1"/>
  <c r="M18" i="1" s="1"/>
  <c r="R8" i="1"/>
  <c r="M15" i="1"/>
  <c r="R16" i="1"/>
  <c r="K13" i="1"/>
  <c r="G13" i="1"/>
  <c r="Q18" i="1"/>
  <c r="O18" i="1"/>
  <c r="K18" i="1"/>
  <c r="G14" i="1"/>
  <c r="N10" i="1"/>
  <c r="P18" i="1"/>
  <c r="O10" i="1"/>
  <c r="K9" i="1"/>
  <c r="M9" i="1"/>
  <c r="Q16" i="1"/>
  <c r="O16" i="1"/>
  <c r="G9" i="1"/>
  <c r="I15" i="1"/>
  <c r="M12" i="1"/>
  <c r="I12" i="1"/>
  <c r="C10" i="1"/>
  <c r="C8" i="1" s="1"/>
  <c r="C16" i="1"/>
  <c r="G16" i="1" s="1"/>
  <c r="R17" i="1"/>
  <c r="M17" i="1"/>
  <c r="H8" i="1"/>
  <c r="R18" i="1"/>
  <c r="R10" i="1"/>
  <c r="I10" i="1" l="1"/>
  <c r="K16" i="1"/>
  <c r="M10" i="1"/>
  <c r="I16" i="1"/>
  <c r="K8" i="1"/>
  <c r="G8" i="1"/>
  <c r="M8" i="1"/>
  <c r="I17" i="1"/>
  <c r="G17" i="1"/>
  <c r="K17" i="1"/>
  <c r="G10" i="1"/>
  <c r="K10" i="1"/>
  <c r="I8" i="1"/>
  <c r="N8" i="1"/>
  <c r="P8" i="1"/>
  <c r="O8" i="1"/>
  <c r="M16" i="1"/>
  <c r="G18" i="1"/>
  <c r="I18" i="1"/>
</calcChain>
</file>

<file path=xl/sharedStrings.xml><?xml version="1.0" encoding="utf-8"?>
<sst xmlns="http://schemas.openxmlformats.org/spreadsheetml/2006/main" count="66" uniqueCount="59">
  <si>
    <t>構成比</t>
    <rPh sb="0" eb="3">
      <t>コウセイヒ</t>
    </rPh>
    <phoneticPr fontId="1"/>
  </si>
  <si>
    <t>うち75歳以上</t>
    <rPh sb="4" eb="5">
      <t>サイ</t>
    </rPh>
    <rPh sb="5" eb="7">
      <t>イジョウ</t>
    </rPh>
    <phoneticPr fontId="1"/>
  </si>
  <si>
    <t>実数</t>
    <rPh sb="0" eb="2">
      <t>ジッスウ</t>
    </rPh>
    <phoneticPr fontId="1"/>
  </si>
  <si>
    <t>年齢構成指数</t>
    <rPh sb="0" eb="2">
      <t>ネンレイ</t>
    </rPh>
    <rPh sb="2" eb="4">
      <t>コウセイ</t>
    </rPh>
    <rPh sb="4" eb="6">
      <t>シスウ</t>
    </rPh>
    <phoneticPr fontId="1"/>
  </si>
  <si>
    <t>年少人口指数</t>
    <rPh sb="0" eb="2">
      <t>ネンショウ</t>
    </rPh>
    <rPh sb="2" eb="4">
      <t>ジンコウ</t>
    </rPh>
    <rPh sb="4" eb="6">
      <t>シスウ</t>
    </rPh>
    <phoneticPr fontId="1"/>
  </si>
  <si>
    <t>老年人口指数</t>
    <rPh sb="0" eb="2">
      <t>ロウネン</t>
    </rPh>
    <rPh sb="2" eb="4">
      <t>ジンコウ</t>
    </rPh>
    <rPh sb="4" eb="6">
      <t>シスウ</t>
    </rPh>
    <phoneticPr fontId="1"/>
  </si>
  <si>
    <t>従属人口指数</t>
    <rPh sb="0" eb="2">
      <t>ジュウゾク</t>
    </rPh>
    <rPh sb="2" eb="4">
      <t>ジンコウ</t>
    </rPh>
    <rPh sb="4" eb="6">
      <t>シスウ</t>
    </rPh>
    <phoneticPr fontId="1"/>
  </si>
  <si>
    <t>老年化指数</t>
    <rPh sb="0" eb="3">
      <t>ロウネンカ</t>
    </rPh>
    <rPh sb="3" eb="5">
      <t>シスウ</t>
    </rPh>
    <phoneticPr fontId="1"/>
  </si>
  <si>
    <t>　【注】</t>
    <rPh sb="2" eb="3">
      <t>チュウ</t>
    </rPh>
    <phoneticPr fontId="1"/>
  </si>
  <si>
    <t>　　　年少人口指数　＝　年少人口　÷　生産年齢人口　×　１００</t>
    <rPh sb="3" eb="5">
      <t>ネンショウ</t>
    </rPh>
    <rPh sb="5" eb="7">
      <t>ジンコウ</t>
    </rPh>
    <rPh sb="7" eb="9">
      <t>シスウ</t>
    </rPh>
    <rPh sb="12" eb="14">
      <t>ネンショウ</t>
    </rPh>
    <rPh sb="14" eb="16">
      <t>ジンコウ</t>
    </rPh>
    <rPh sb="19" eb="21">
      <t>セイサン</t>
    </rPh>
    <rPh sb="21" eb="23">
      <t>ネンレイ</t>
    </rPh>
    <rPh sb="23" eb="25">
      <t>ジンコウ</t>
    </rPh>
    <phoneticPr fontId="1"/>
  </si>
  <si>
    <t>　　　老年人口指数　＝　老年人口　÷　生産年齢人口　×　１００</t>
    <rPh sb="3" eb="5">
      <t>ロウネン</t>
    </rPh>
    <rPh sb="5" eb="7">
      <t>ジンコウ</t>
    </rPh>
    <rPh sb="7" eb="9">
      <t>シスウ</t>
    </rPh>
    <rPh sb="12" eb="14">
      <t>ロウネン</t>
    </rPh>
    <rPh sb="14" eb="16">
      <t>ジンコウ</t>
    </rPh>
    <rPh sb="19" eb="21">
      <t>セイサン</t>
    </rPh>
    <rPh sb="21" eb="23">
      <t>ネンレイ</t>
    </rPh>
    <rPh sb="23" eb="25">
      <t>ジンコウ</t>
    </rPh>
    <phoneticPr fontId="1"/>
  </si>
  <si>
    <t>　　　従属人口指数　＝　（年少人口＋老年人口）　÷　生産年齢人口　×　１００</t>
    <rPh sb="3" eb="5">
      <t>ジュウゾク</t>
    </rPh>
    <rPh sb="5" eb="7">
      <t>ジンコウ</t>
    </rPh>
    <rPh sb="7" eb="9">
      <t>シスウ</t>
    </rPh>
    <rPh sb="13" eb="15">
      <t>ネンショウ</t>
    </rPh>
    <rPh sb="15" eb="17">
      <t>ジンコウ</t>
    </rPh>
    <rPh sb="18" eb="20">
      <t>ロウネン</t>
    </rPh>
    <rPh sb="20" eb="22">
      <t>ジンコウ</t>
    </rPh>
    <rPh sb="26" eb="28">
      <t>セイサン</t>
    </rPh>
    <rPh sb="28" eb="30">
      <t>ネンレイ</t>
    </rPh>
    <rPh sb="30" eb="32">
      <t>ジンコウ</t>
    </rPh>
    <phoneticPr fontId="1"/>
  </si>
  <si>
    <t>　　　老年化指数　＝　老年人口　÷　年少人口　×　１００</t>
    <rPh sb="3" eb="6">
      <t>ロウネンカ</t>
    </rPh>
    <rPh sb="6" eb="8">
      <t>シスウ</t>
    </rPh>
    <rPh sb="11" eb="13">
      <t>ロウネン</t>
    </rPh>
    <rPh sb="13" eb="15">
      <t>ジンコウ</t>
    </rPh>
    <rPh sb="18" eb="20">
      <t>ネンショウ</t>
    </rPh>
    <rPh sb="20" eb="22">
      <t>ジンコウ</t>
    </rPh>
    <phoneticPr fontId="1"/>
  </si>
  <si>
    <t>　２　少数第２位以下を四捨五入しているため、合計しても１００％にならない場合がある。</t>
    <rPh sb="3" eb="5">
      <t>ショウスウ</t>
    </rPh>
    <rPh sb="5" eb="6">
      <t>ダイ</t>
    </rPh>
    <rPh sb="7" eb="8">
      <t>イ</t>
    </rPh>
    <rPh sb="8" eb="10">
      <t>イカ</t>
    </rPh>
    <rPh sb="11" eb="15">
      <t>シシャゴニュウ</t>
    </rPh>
    <rPh sb="22" eb="24">
      <t>ゴウケイ</t>
    </rPh>
    <rPh sb="36" eb="38">
      <t>バアイ</t>
    </rPh>
    <phoneticPr fontId="1"/>
  </si>
  <si>
    <t>※１　推計世帯数及び推計人口総数は１日現在。</t>
    <rPh sb="3" eb="5">
      <t>スイケイ</t>
    </rPh>
    <rPh sb="5" eb="8">
      <t>セタイスウ</t>
    </rPh>
    <rPh sb="8" eb="9">
      <t>オヨ</t>
    </rPh>
    <rPh sb="10" eb="12">
      <t>スイケイ</t>
    </rPh>
    <rPh sb="12" eb="14">
      <t>ジンコウ</t>
    </rPh>
    <rPh sb="14" eb="16">
      <t>ソウスウ</t>
    </rPh>
    <rPh sb="18" eb="19">
      <t>ヒ</t>
    </rPh>
    <rPh sb="19" eb="21">
      <t>ゲンザイ</t>
    </rPh>
    <phoneticPr fontId="1"/>
  </si>
  <si>
    <t>地域</t>
    <rPh sb="0" eb="2">
      <t>チイキ</t>
    </rPh>
    <phoneticPr fontId="1"/>
  </si>
  <si>
    <t>推計世帯数</t>
    <rPh sb="0" eb="2">
      <t>スイケイ</t>
    </rPh>
    <rPh sb="2" eb="5">
      <t>セタイスウ</t>
    </rPh>
    <phoneticPr fontId="1"/>
  </si>
  <si>
    <t>推計人口</t>
    <rPh sb="0" eb="2">
      <t>スイケイ</t>
    </rPh>
    <rPh sb="2" eb="4">
      <t>ジンコウ</t>
    </rPh>
    <phoneticPr fontId="1"/>
  </si>
  <si>
    <t>年齢別（3区分）人口</t>
    <rPh sb="0" eb="3">
      <t>ネンレイベツ</t>
    </rPh>
    <rPh sb="5" eb="7">
      <t>クブン</t>
    </rPh>
    <rPh sb="8" eb="10">
      <t>ジンコウ</t>
    </rPh>
    <phoneticPr fontId="1"/>
  </si>
  <si>
    <t>年少人口</t>
    <rPh sb="0" eb="2">
      <t>ネンショウ</t>
    </rPh>
    <rPh sb="2" eb="4">
      <t>ジンコウ</t>
    </rPh>
    <phoneticPr fontId="1"/>
  </si>
  <si>
    <t>生産年齢人口</t>
    <rPh sb="0" eb="2">
      <t>セイサン</t>
    </rPh>
    <rPh sb="2" eb="4">
      <t>ネンレイ</t>
    </rPh>
    <rPh sb="4" eb="6">
      <t>ジンコウ</t>
    </rPh>
    <phoneticPr fontId="1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</si>
  <si>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</si>
  <si>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</si>
  <si>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</si>
  <si>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</si>
  <si>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（0～14歳）</t>
    <rPh sb="5" eb="6">
      <t>サイ</t>
    </rPh>
    <phoneticPr fontId="1"/>
  </si>
  <si>
    <t>（15～64歳）</t>
    <rPh sb="6" eb="7">
      <t>サイ</t>
    </rPh>
    <phoneticPr fontId="1"/>
  </si>
  <si>
    <t>年齢不詳</t>
    <rPh sb="0" eb="4">
      <t>ネンレイフショウ</t>
    </rPh>
    <phoneticPr fontId="1"/>
  </si>
  <si>
    <t>県計</t>
    <rPh sb="0" eb="2">
      <t>ケンケイ</t>
    </rPh>
    <phoneticPr fontId="1"/>
  </si>
  <si>
    <t>市計</t>
    <rPh sb="0" eb="1">
      <t>シ</t>
    </rPh>
    <rPh sb="1" eb="2">
      <t>ケイ</t>
    </rPh>
    <phoneticPr fontId="1"/>
  </si>
  <si>
    <t>郡計</t>
    <rPh sb="0" eb="1">
      <t>グン</t>
    </rPh>
    <rPh sb="1" eb="2">
      <t>ケイ</t>
    </rPh>
    <phoneticPr fontId="1"/>
  </si>
  <si>
    <t>岩美郡</t>
    <rPh sb="0" eb="3">
      <t>イワミグン</t>
    </rPh>
    <phoneticPr fontId="1"/>
  </si>
  <si>
    <t>八頭郡</t>
    <rPh sb="0" eb="3">
      <t>ヤズグン</t>
    </rPh>
    <phoneticPr fontId="1"/>
  </si>
  <si>
    <t>東伯郡</t>
    <rPh sb="0" eb="3">
      <t>トウハクグン</t>
    </rPh>
    <phoneticPr fontId="1"/>
  </si>
  <si>
    <t>西伯郡</t>
    <rPh sb="0" eb="3">
      <t>サイハクグン</t>
    </rPh>
    <phoneticPr fontId="1"/>
  </si>
  <si>
    <t>日野郡</t>
    <rPh sb="0" eb="3">
      <t>ヒノグン</t>
    </rPh>
    <phoneticPr fontId="1"/>
  </si>
  <si>
    <t>東部地区</t>
    <rPh sb="0" eb="2">
      <t>トウブ</t>
    </rPh>
    <rPh sb="2" eb="4">
      <t>チク</t>
    </rPh>
    <phoneticPr fontId="1"/>
  </si>
  <si>
    <t>中部地区</t>
    <rPh sb="0" eb="2">
      <t>チュウブ</t>
    </rPh>
    <rPh sb="2" eb="4">
      <t>チク</t>
    </rPh>
    <phoneticPr fontId="1"/>
  </si>
  <si>
    <t>西部地区</t>
    <rPh sb="0" eb="2">
      <t>セイブ</t>
    </rPh>
    <rPh sb="2" eb="4">
      <t>チク</t>
    </rPh>
    <phoneticPr fontId="1"/>
  </si>
  <si>
    <t>鳥取市</t>
    <rPh sb="0" eb="3">
      <t>トットリシ</t>
    </rPh>
    <phoneticPr fontId="1"/>
  </si>
  <si>
    <t>米子市</t>
    <rPh sb="0" eb="3">
      <t>ヨナゴシ</t>
    </rPh>
    <phoneticPr fontId="1"/>
  </si>
  <si>
    <t>倉吉市</t>
    <rPh sb="0" eb="3">
      <t>クラヨシシ</t>
    </rPh>
    <phoneticPr fontId="1"/>
  </si>
  <si>
    <t>境港市</t>
    <rPh sb="0" eb="3">
      <t>サカイミナトシ</t>
    </rPh>
    <phoneticPr fontId="1"/>
  </si>
  <si>
    <t>岩美町</t>
    <rPh sb="0" eb="3">
      <t>イワミチョウ</t>
    </rPh>
    <phoneticPr fontId="1"/>
  </si>
  <si>
    <t>若桜町</t>
    <rPh sb="0" eb="3">
      <t>ワカサチョウ</t>
    </rPh>
    <phoneticPr fontId="1"/>
  </si>
  <si>
    <t>智頭町</t>
    <rPh sb="0" eb="3">
      <t>チヅチョウ</t>
    </rPh>
    <phoneticPr fontId="1"/>
  </si>
  <si>
    <t>八頭町</t>
    <rPh sb="0" eb="3">
      <t>ヤズチョウ</t>
    </rPh>
    <phoneticPr fontId="1"/>
  </si>
  <si>
    <t>三朝町</t>
    <rPh sb="0" eb="3">
      <t>ミササチョウ</t>
    </rPh>
    <phoneticPr fontId="1"/>
  </si>
  <si>
    <t>湯梨浜町</t>
    <rPh sb="0" eb="4">
      <t>ユリハマチョウ</t>
    </rPh>
    <phoneticPr fontId="1"/>
  </si>
  <si>
    <t>琴浦町</t>
    <rPh sb="0" eb="3">
      <t>コトウラチョウ</t>
    </rPh>
    <phoneticPr fontId="1"/>
  </si>
  <si>
    <t>北栄町</t>
    <rPh sb="0" eb="3">
      <t>ホクエイチョウ</t>
    </rPh>
    <phoneticPr fontId="1"/>
  </si>
  <si>
    <t>日吉津村</t>
    <rPh sb="0" eb="4">
      <t>ヒエヅソン</t>
    </rPh>
    <phoneticPr fontId="1"/>
  </si>
  <si>
    <t>大山町</t>
    <rPh sb="0" eb="3">
      <t>ダイセンチョウ</t>
    </rPh>
    <phoneticPr fontId="1"/>
  </si>
  <si>
    <t>南部町</t>
    <rPh sb="0" eb="3">
      <t>ナンブチョウ</t>
    </rPh>
    <phoneticPr fontId="1"/>
  </si>
  <si>
    <t>伯耆町</t>
    <rPh sb="0" eb="3">
      <t>ホウキチョウ</t>
    </rPh>
    <phoneticPr fontId="1"/>
  </si>
  <si>
    <t>日南町</t>
    <rPh sb="0" eb="3">
      <t>ニチナンチョウ</t>
    </rPh>
    <phoneticPr fontId="1"/>
  </si>
  <si>
    <t>日野町</t>
    <rPh sb="0" eb="3">
      <t>ヒノチョウ</t>
    </rPh>
    <phoneticPr fontId="1"/>
  </si>
  <si>
    <t>江府町</t>
    <rPh sb="0" eb="3">
      <t>コウフチョウ</t>
    </rPh>
    <phoneticPr fontId="1"/>
  </si>
  <si>
    <t>第3表　市町村別、男女別、３区分年齢別人口と世帯数</t>
    <rPh sb="0" eb="1">
      <t>ダイ</t>
    </rPh>
    <rPh sb="2" eb="3">
      <t>ヒョウ</t>
    </rPh>
    <rPh sb="4" eb="7">
      <t>シチョウソン</t>
    </rPh>
    <rPh sb="7" eb="8">
      <t>ベツ</t>
    </rPh>
    <rPh sb="9" eb="12">
      <t>ダンジョベツ</t>
    </rPh>
    <rPh sb="14" eb="16">
      <t>クブン</t>
    </rPh>
    <rPh sb="16" eb="19">
      <t>ネンレイベツ</t>
    </rPh>
    <rPh sb="19" eb="21">
      <t>ジンコウ</t>
    </rPh>
    <rPh sb="22" eb="25">
      <t>セタイスウ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</si>
</sst>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#,##0_ "/>
    <numFmt numFmtId="178" formatCode="0.00_);[Red]\(0.00\)"/>
    <numFmt numFmtId="179" formatCode="0.0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177" fontId="0" fillId="0" borderId="4" xfId="0" applyNumberFormat="1" applyBorder="1">
      <alignment vertical="center"/>
    </xf>
    <xf numFmtId="0" fontId="0" fillId="0" borderId="5" xfId="0" applyBorder="1">
      <alignment vertical="center"/>
    </xf>
    <xf numFmtId="176" fontId="0" fillId="0" borderId="5" xfId="0" applyNumberFormat="1" applyBorder="1">
      <alignment vertical="center"/>
    </xf>
    <xf numFmtId="177" fontId="0" fillId="0" borderId="5" xfId="0" applyNumberFormat="1" applyBorder="1">
      <alignment vertical="center"/>
    </xf>
    <xf numFmtId="0" fontId="0" fillId="0" borderId="6" xfId="0" applyBorder="1">
      <alignment vertical="center"/>
    </xf>
    <xf numFmtId="176" fontId="0" fillId="0" borderId="6" xfId="0" applyNumberFormat="1" applyBorder="1">
      <alignment vertical="center"/>
    </xf>
    <xf numFmtId="177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0" fontId="0" fillId="0" borderId="8" xfId="0" applyBorder="1">
      <alignment vertical="center"/>
    </xf>
    <xf numFmtId="176" fontId="0" fillId="0" borderId="8" xfId="0" applyNumberFormat="1" applyBorder="1">
      <alignment vertical="center"/>
    </xf>
    <xf numFmtId="177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0" fontId="4" fillId="0" borderId="5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4" xfId="0" applyFont="1" applyBorder="1">
      <alignment vertical="center"/>
    </xf>
    <xf numFmtId="176" fontId="0" fillId="0" borderId="4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5" xfId="0" applyBorder="1">
      <alignment vertical="center"/>
    </xf>
    <xf numFmtId="0" fontId="4" fillId="0" borderId="0" xfId="0" applyFont="1" applyFill="1" applyBorder="1">
      <alignment vertical="center"/>
    </xf>
    <xf numFmtId="0" fontId="4" fillId="0" borderId="3" xfId="0" applyFont="1" applyFill="1" applyBorder="1">
      <alignment vertical="center"/>
    </xf>
    <xf numFmtId="176" fontId="0" fillId="0" borderId="0" xfId="0" applyNumberFormat="1" applyBorder="1">
      <alignment vertical="center"/>
    </xf>
    <xf numFmtId="177" fontId="0" fillId="0" borderId="0" xfId="0" applyNumberFormat="1" applyBorder="1">
      <alignment vertical="center"/>
    </xf>
    <xf numFmtId="0" fontId="4" fillId="0" borderId="24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8" fontId="0" fillId="0" borderId="1" xfId="0" applyNumberFormat="1" applyBorder="1">
      <alignment vertical="center"/>
    </xf>
    <xf numFmtId="179" fontId="0" fillId="0" borderId="10" xfId="0" applyNumberFormat="1" applyBorder="1">
      <alignment vertical="center"/>
    </xf>
    <xf numFmtId="179" fontId="0" fillId="0" borderId="2" xfId="0" applyNumberFormat="1" applyBorder="1">
      <alignment vertical="center"/>
    </xf>
    <xf numFmtId="179" fontId="0" fillId="0" borderId="3" xfId="0" applyNumberFormat="1" applyBorder="1">
      <alignment vertical="center"/>
    </xf>
    <xf numFmtId="178" fontId="0" fillId="0" borderId="5" xfId="0" applyNumberFormat="1" applyBorder="1">
      <alignment vertical="center"/>
    </xf>
    <xf numFmtId="179" fontId="0" fillId="0" borderId="11" xfId="0" applyNumberFormat="1" applyBorder="1">
      <alignment vertical="center"/>
    </xf>
    <xf numFmtId="179" fontId="0" fillId="0" borderId="1" xfId="0" applyNumberFormat="1" applyBorder="1">
      <alignment vertical="center"/>
    </xf>
    <xf numFmtId="179" fontId="0" fillId="0" borderId="12" xfId="0" applyNumberFormat="1" applyBorder="1">
      <alignment vertical="center"/>
    </xf>
    <xf numFmtId="178" fontId="0" fillId="0" borderId="6" xfId="0" applyNumberFormat="1" applyBorder="1">
      <alignment vertical="center"/>
    </xf>
    <xf numFmtId="179" fontId="0" fillId="0" borderId="20" xfId="0" applyNumberFormat="1" applyBorder="1">
      <alignment vertical="center"/>
    </xf>
    <xf numFmtId="179" fontId="0" fillId="0" borderId="6" xfId="0" applyNumberFormat="1" applyBorder="1">
      <alignment vertical="center"/>
    </xf>
    <xf numFmtId="179" fontId="0" fillId="0" borderId="21" xfId="0" applyNumberFormat="1" applyBorder="1">
      <alignment vertical="center"/>
    </xf>
    <xf numFmtId="178" fontId="0" fillId="0" borderId="7" xfId="0" applyNumberFormat="1" applyBorder="1">
      <alignment vertical="center"/>
    </xf>
    <xf numFmtId="179" fontId="0" fillId="0" borderId="22" xfId="0" applyNumberFormat="1" applyBorder="1">
      <alignment vertical="center"/>
    </xf>
    <xf numFmtId="179" fontId="0" fillId="0" borderId="7" xfId="0" applyNumberFormat="1" applyBorder="1">
      <alignment vertical="center"/>
    </xf>
    <xf numFmtId="179" fontId="0" fillId="0" borderId="23" xfId="0" applyNumberFormat="1" applyBorder="1">
      <alignment vertical="center"/>
    </xf>
    <xf numFmtId="178" fontId="0" fillId="0" borderId="8" xfId="0" applyNumberFormat="1" applyBorder="1">
      <alignment vertical="center"/>
    </xf>
    <xf numFmtId="179" fontId="0" fillId="0" borderId="18" xfId="0" applyNumberFormat="1" applyBorder="1">
      <alignment vertical="center"/>
    </xf>
    <xf numFmtId="179" fontId="0" fillId="0" borderId="8" xfId="0" applyNumberFormat="1" applyBorder="1">
      <alignment vertical="center"/>
    </xf>
    <xf numFmtId="179" fontId="0" fillId="0" borderId="19" xfId="0" applyNumberFormat="1" applyBorder="1">
      <alignment vertical="center"/>
    </xf>
    <xf numFmtId="178" fontId="0" fillId="0" borderId="9" xfId="0" applyNumberFormat="1" applyBorder="1">
      <alignment vertical="center"/>
    </xf>
    <xf numFmtId="179" fontId="0" fillId="0" borderId="13" xfId="0" applyNumberFormat="1" applyBorder="1">
      <alignment vertical="center"/>
    </xf>
    <xf numFmtId="179" fontId="0" fillId="0" borderId="15" xfId="0" applyNumberFormat="1" applyBorder="1">
      <alignment vertical="center"/>
    </xf>
    <xf numFmtId="179" fontId="0" fillId="0" borderId="14" xfId="0" applyNumberFormat="1" applyBorder="1">
      <alignment vertical="center"/>
    </xf>
    <xf numFmtId="178" fontId="0" fillId="0" borderId="4" xfId="0" applyNumberFormat="1" applyBorder="1">
      <alignment vertical="center"/>
    </xf>
    <xf numFmtId="179" fontId="0" fillId="0" borderId="16" xfId="0" applyNumberFormat="1" applyBorder="1">
      <alignment vertical="center"/>
    </xf>
    <xf numFmtId="179" fontId="0" fillId="0" borderId="4" xfId="0" applyNumberFormat="1" applyBorder="1">
      <alignment vertical="center"/>
    </xf>
    <xf numFmtId="179" fontId="0" fillId="0" borderId="17" xfId="0" applyNumberForma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view="pageBreakPreview" zoomScaleNormal="100" zoomScaleSheetLayoutView="100" workbookViewId="0">
      <selection activeCell="T1" sqref="T1:T1048576"/>
    </sheetView>
  </sheetViews>
  <sheetFormatPr defaultRowHeight="13.5" x14ac:dyDescent="0.15"/>
  <cols>
    <col min="1" max="6" width="8.625" customWidth="1"/>
    <col min="7" max="7" width="6.625" customWidth="1"/>
    <col min="8" max="8" width="8.625" customWidth="1"/>
    <col min="9" max="9" width="6.625" customWidth="1"/>
    <col min="10" max="12" width="8.625" customWidth="1"/>
    <col min="13" max="13" width="6.625" customWidth="1"/>
    <col min="19" max="19" width="5.625" customWidth="1"/>
    <col min="20" max="20" width="0" hidden="1" customWidth="1"/>
  </cols>
  <sheetData>
    <row r="1" spans="1:20" x14ac:dyDescent="0.15">
      <c r="G1" s="1"/>
    </row>
    <row r="2" spans="1:20" x14ac:dyDescent="0.15">
      <c r="A2" t="s">
        <v>58</v>
      </c>
    </row>
    <row r="4" spans="1:20" ht="13.5" customHeight="1" x14ac:dyDescent="0.15">
      <c r="A4" s="72" t="s">
        <v>15</v>
      </c>
      <c r="B4" s="67" t="s">
        <v>16</v>
      </c>
      <c r="C4" s="66" t="s">
        <v>17</v>
      </c>
      <c r="D4" s="72"/>
      <c r="E4" s="72"/>
      <c r="F4" s="75" t="s">
        <v>18</v>
      </c>
      <c r="G4" s="76"/>
      <c r="H4" s="76"/>
      <c r="I4" s="76"/>
      <c r="J4" s="76"/>
      <c r="K4" s="76"/>
      <c r="L4" s="76"/>
      <c r="M4" s="77"/>
      <c r="N4" s="64" t="s">
        <v>3</v>
      </c>
      <c r="O4" s="65"/>
      <c r="P4" s="65"/>
      <c r="Q4" s="65"/>
      <c r="R4" s="66"/>
    </row>
    <row r="5" spans="1:20" ht="13.5" customHeight="1" x14ac:dyDescent="0.15">
      <c r="A5" s="73"/>
      <c r="B5" s="68"/>
      <c r="C5" s="32"/>
      <c r="D5" s="32"/>
      <c r="E5" s="32"/>
      <c r="F5" s="64" t="s">
        <v>19</v>
      </c>
      <c r="G5" s="66"/>
      <c r="H5" s="64" t="s">
        <v>20</v>
      </c>
      <c r="I5" s="66"/>
      <c r="J5" s="64" t="s">
        <v>21</v>
      </c>
      <c r="K5" s="65"/>
      <c r="L5" s="65"/>
      <c r="M5" s="66"/>
      <c r="N5" s="67" t="s">
        <v>4</v>
      </c>
      <c r="O5" s="67" t="s">
        <v>5</v>
      </c>
      <c r="P5" s="67" t="s">
        <v>6</v>
      </c>
      <c r="Q5" s="24" t="s">
        <v>7</v>
      </c>
      <c r="R5" s="22"/>
    </row>
    <row r="6" spans="1:20" ht="13.5" customHeight="1" x14ac:dyDescent="0.15">
      <c r="A6" s="73"/>
      <c r="B6" s="68"/>
      <c r="C6" s="33" t="s">
        <v>22</v>
      </c>
      <c r="D6" s="33" t="s">
        <v>23</v>
      </c>
      <c r="E6" s="33" t="s">
        <v>24</v>
      </c>
      <c r="F6" s="70" t="s">
        <v>25</v>
      </c>
      <c r="G6" s="71"/>
      <c r="H6" s="70" t="s">
        <v>26</v>
      </c>
      <c r="I6" s="71"/>
      <c r="J6" s="34"/>
      <c r="K6" s="21"/>
      <c r="L6" s="75" t="s">
        <v>1</v>
      </c>
      <c r="M6" s="77"/>
      <c r="N6" s="68"/>
      <c r="O6" s="68"/>
      <c r="P6" s="68"/>
      <c r="Q6" s="25"/>
      <c r="R6" s="67" t="s">
        <v>1</v>
      </c>
    </row>
    <row r="7" spans="1:20" x14ac:dyDescent="0.15">
      <c r="A7" s="74"/>
      <c r="B7" s="69"/>
      <c r="C7" s="35"/>
      <c r="D7" s="33"/>
      <c r="E7" s="33"/>
      <c r="F7" s="2" t="s">
        <v>2</v>
      </c>
      <c r="G7" s="2" t="s">
        <v>0</v>
      </c>
      <c r="H7" s="2" t="s">
        <v>2</v>
      </c>
      <c r="I7" s="2" t="s">
        <v>0</v>
      </c>
      <c r="J7" s="2" t="s">
        <v>2</v>
      </c>
      <c r="K7" s="2" t="s">
        <v>0</v>
      </c>
      <c r="L7" s="2" t="s">
        <v>2</v>
      </c>
      <c r="M7" s="2" t="s">
        <v>0</v>
      </c>
      <c r="N7" s="69"/>
      <c r="O7" s="69"/>
      <c r="P7" s="69"/>
      <c r="Q7" s="26"/>
      <c r="R7" s="69"/>
      <c r="T7" t="s">
        <v>27</v>
      </c>
    </row>
    <row r="8" spans="1:20" ht="18" customHeight="1" x14ac:dyDescent="0.15">
      <c r="A8" s="3" t="s">
        <v>28</v>
      </c>
      <c r="B8" s="4">
        <f>B9+B10</f>
        <v>219288</v>
      </c>
      <c r="C8" s="4">
        <f>C9+C10</f>
        <v>560517</v>
      </c>
      <c r="D8" s="4">
        <f>D9+D10</f>
        <v>267885</v>
      </c>
      <c r="E8" s="4">
        <f>E9+E10</f>
        <v>292632</v>
      </c>
      <c r="F8" s="4">
        <f>F9+F10</f>
        <v>70708</v>
      </c>
      <c r="G8" s="36">
        <f>F8/(C8-T8)*100</f>
        <v>12.713744754150829</v>
      </c>
      <c r="H8" s="4">
        <f>H9+H10</f>
        <v>310057</v>
      </c>
      <c r="I8" s="36">
        <f>H8/(C8-T8)*100</f>
        <v>55.750205878227973</v>
      </c>
      <c r="J8" s="4">
        <f>J9+J10</f>
        <v>175389</v>
      </c>
      <c r="K8" s="36">
        <f>J8/(C8-T8)*100</f>
        <v>31.536049367621199</v>
      </c>
      <c r="L8" s="4">
        <f>L9+L10</f>
        <v>92327</v>
      </c>
      <c r="M8" s="36">
        <f>L8/(C8-T8)*100</f>
        <v>16.600977427115513</v>
      </c>
      <c r="N8" s="37">
        <f>F8/H8*100</f>
        <v>22.804839110228119</v>
      </c>
      <c r="O8" s="38">
        <f>J8/H8*100</f>
        <v>56.566695801094639</v>
      </c>
      <c r="P8" s="38">
        <f>(F8+J8)/H8*100</f>
        <v>79.371534911322755</v>
      </c>
      <c r="Q8" s="38">
        <f>J8/F8*100</f>
        <v>248.04689709792385</v>
      </c>
      <c r="R8" s="39">
        <f>L8/F8*100</f>
        <v>130.57504101374667</v>
      </c>
      <c r="T8">
        <f>T9+T10</f>
        <v>4363</v>
      </c>
    </row>
    <row r="9" spans="1:20" ht="18" customHeight="1" x14ac:dyDescent="0.15">
      <c r="A9" s="5" t="s">
        <v>29</v>
      </c>
      <c r="B9" s="7">
        <f>B19+B20+B21+B22</f>
        <v>169892</v>
      </c>
      <c r="C9" s="7">
        <f>C19+C20+C21+C22</f>
        <v>418935</v>
      </c>
      <c r="D9" s="7">
        <f>D19+D20+D21+D22</f>
        <v>200915</v>
      </c>
      <c r="E9" s="7">
        <f>E19+E20+E21+E22</f>
        <v>218020</v>
      </c>
      <c r="F9" s="7">
        <f>F19+F20+F21+F22</f>
        <v>54206</v>
      </c>
      <c r="G9" s="40">
        <f t="shared" ref="G9:G37" si="0">F9/(C9-T9)*100</f>
        <v>13.071734658689453</v>
      </c>
      <c r="H9" s="7">
        <f>H19+H20+H21+H22</f>
        <v>237731</v>
      </c>
      <c r="I9" s="40">
        <f t="shared" ref="I9:I37" si="1">H9/(C9-T9)*100</f>
        <v>57.328645392482414</v>
      </c>
      <c r="J9" s="7">
        <f>J19+J20+J21+J22</f>
        <v>122744</v>
      </c>
      <c r="K9" s="40">
        <f t="shared" ref="K9:K37" si="2">J9/(C9-T9)*100</f>
        <v>29.599619948828138</v>
      </c>
      <c r="L9" s="7">
        <f>L19+L20+L21+L22</f>
        <v>63496</v>
      </c>
      <c r="M9" s="40">
        <f t="shared" ref="M9:M37" si="3">L9/(C9-T9)*100</f>
        <v>15.312010919236716</v>
      </c>
      <c r="N9" s="41">
        <f t="shared" ref="N9:N37" si="4">F9/H9*100</f>
        <v>22.80140158414342</v>
      </c>
      <c r="O9" s="42">
        <f t="shared" ref="O9:O37" si="5">J9/H9*100</f>
        <v>51.631465816405942</v>
      </c>
      <c r="P9" s="42">
        <f t="shared" ref="P9:P37" si="6">(F9+J9)/H9*100</f>
        <v>74.43286740054937</v>
      </c>
      <c r="Q9" s="42">
        <f t="shared" ref="Q9:Q37" si="7">J9/F9*100</f>
        <v>226.4398775043353</v>
      </c>
      <c r="R9" s="43">
        <f t="shared" ref="R9:R37" si="8">L9/F9*100</f>
        <v>117.13832417075601</v>
      </c>
      <c r="T9">
        <f>SUM(T19:T22)</f>
        <v>4254</v>
      </c>
    </row>
    <row r="10" spans="1:20" ht="18" customHeight="1" x14ac:dyDescent="0.15">
      <c r="A10" s="8" t="s">
        <v>30</v>
      </c>
      <c r="B10" s="10">
        <f>B11+B12+B13+B14+B15</f>
        <v>49396</v>
      </c>
      <c r="C10" s="10">
        <f>C11+C12+C13+C14+C15</f>
        <v>141582</v>
      </c>
      <c r="D10" s="10">
        <f>D11+D12+D13+D14+D15</f>
        <v>66970</v>
      </c>
      <c r="E10" s="10">
        <f>E11+E12+E13+E14+E15</f>
        <v>74612</v>
      </c>
      <c r="F10" s="10">
        <f>F11+F12+F13+F14+F15</f>
        <v>16502</v>
      </c>
      <c r="G10" s="44">
        <f t="shared" si="0"/>
        <v>11.66441653177638</v>
      </c>
      <c r="H10" s="10">
        <f>H11+H12+H13+H14+H15</f>
        <v>72326</v>
      </c>
      <c r="I10" s="44">
        <f t="shared" si="1"/>
        <v>51.123535939719943</v>
      </c>
      <c r="J10" s="10">
        <f>J11+J12+J13+J14+J15</f>
        <v>52645</v>
      </c>
      <c r="K10" s="44">
        <f>J10/(C10-T10)*100</f>
        <v>37.212047528503675</v>
      </c>
      <c r="L10" s="10">
        <f>L11+L12+L13+L14+L15</f>
        <v>28831</v>
      </c>
      <c r="M10" s="44">
        <f t="shared" si="3"/>
        <v>20.379153619418545</v>
      </c>
      <c r="N10" s="45">
        <f t="shared" si="4"/>
        <v>22.816138041644777</v>
      </c>
      <c r="O10" s="46">
        <f t="shared" si="5"/>
        <v>72.788485468572844</v>
      </c>
      <c r="P10" s="46">
        <f t="shared" si="6"/>
        <v>95.604623510217621</v>
      </c>
      <c r="Q10" s="46">
        <f t="shared" si="7"/>
        <v>319.02193673494122</v>
      </c>
      <c r="R10" s="47">
        <f t="shared" si="8"/>
        <v>174.71215610229063</v>
      </c>
      <c r="T10">
        <f>SUM(T11:T15)</f>
        <v>109</v>
      </c>
    </row>
    <row r="11" spans="1:20" ht="18" customHeight="1" x14ac:dyDescent="0.15">
      <c r="A11" s="5" t="s">
        <v>31</v>
      </c>
      <c r="B11" s="7">
        <f>B23</f>
        <v>4030</v>
      </c>
      <c r="C11" s="7">
        <f>C23</f>
        <v>11108</v>
      </c>
      <c r="D11" s="7">
        <f>D23</f>
        <v>5284</v>
      </c>
      <c r="E11" s="7">
        <f>E23</f>
        <v>5824</v>
      </c>
      <c r="F11" s="7">
        <f>F23</f>
        <v>1222</v>
      </c>
      <c r="G11" s="48">
        <f t="shared" si="0"/>
        <v>11.002070766183488</v>
      </c>
      <c r="H11" s="7">
        <f>H23</f>
        <v>5861</v>
      </c>
      <c r="I11" s="48">
        <f t="shared" si="1"/>
        <v>52.768524354010978</v>
      </c>
      <c r="J11" s="7">
        <f>J23</f>
        <v>4024</v>
      </c>
      <c r="K11" s="48">
        <f t="shared" si="2"/>
        <v>36.229404879805529</v>
      </c>
      <c r="L11" s="7">
        <f>L23</f>
        <v>2183</v>
      </c>
      <c r="M11" s="48">
        <f t="shared" si="3"/>
        <v>19.654272080669848</v>
      </c>
      <c r="N11" s="49">
        <f t="shared" si="4"/>
        <v>20.849684354205767</v>
      </c>
      <c r="O11" s="50">
        <f t="shared" si="5"/>
        <v>68.657225729397709</v>
      </c>
      <c r="P11" s="50">
        <f t="shared" si="6"/>
        <v>89.506910083603486</v>
      </c>
      <c r="Q11" s="50">
        <f t="shared" si="7"/>
        <v>329.29623567921442</v>
      </c>
      <c r="R11" s="51">
        <f t="shared" si="8"/>
        <v>178.64157119476269</v>
      </c>
      <c r="T11">
        <f>T23</f>
        <v>1</v>
      </c>
    </row>
    <row r="12" spans="1:20" ht="18" customHeight="1" x14ac:dyDescent="0.15">
      <c r="A12" s="12" t="s">
        <v>32</v>
      </c>
      <c r="B12" s="14">
        <f>B24+B25+B26</f>
        <v>9151</v>
      </c>
      <c r="C12" s="14">
        <f>C24+C25+C26</f>
        <v>25997</v>
      </c>
      <c r="D12" s="14">
        <f>D24+D25+D26</f>
        <v>12311</v>
      </c>
      <c r="E12" s="14">
        <f>E24+E25+E26</f>
        <v>13686</v>
      </c>
      <c r="F12" s="14">
        <f>F24+F25+F26</f>
        <v>2783</v>
      </c>
      <c r="G12" s="52">
        <f t="shared" si="0"/>
        <v>10.708788671694629</v>
      </c>
      <c r="H12" s="14">
        <f>H24+H25+H26</f>
        <v>13365</v>
      </c>
      <c r="I12" s="52">
        <f t="shared" si="1"/>
        <v>51.42758196090503</v>
      </c>
      <c r="J12" s="14">
        <f>J24+J25+J26</f>
        <v>9840</v>
      </c>
      <c r="K12" s="52">
        <f t="shared" si="2"/>
        <v>37.863629367400335</v>
      </c>
      <c r="L12" s="14">
        <f>L24+L25+L26</f>
        <v>5496</v>
      </c>
      <c r="M12" s="52">
        <f t="shared" si="3"/>
        <v>21.148222256426045</v>
      </c>
      <c r="N12" s="53">
        <f t="shared" si="4"/>
        <v>20.823045267489711</v>
      </c>
      <c r="O12" s="54">
        <f t="shared" si="5"/>
        <v>73.625140291806957</v>
      </c>
      <c r="P12" s="54">
        <f t="shared" si="6"/>
        <v>94.448185559296675</v>
      </c>
      <c r="Q12" s="54">
        <f t="shared" si="7"/>
        <v>353.57527847646423</v>
      </c>
      <c r="R12" s="55">
        <f t="shared" si="8"/>
        <v>197.48472871002517</v>
      </c>
      <c r="T12">
        <f>SUM(T24:T26)</f>
        <v>9</v>
      </c>
    </row>
    <row r="13" spans="1:20" ht="18" customHeight="1" x14ac:dyDescent="0.15">
      <c r="A13" s="12" t="s">
        <v>33</v>
      </c>
      <c r="B13" s="14">
        <f>B27+B28+B29+B30</f>
        <v>18532</v>
      </c>
      <c r="C13" s="14">
        <f>C27+C28+C29+C30</f>
        <v>53606</v>
      </c>
      <c r="D13" s="14">
        <f>D27+D28+D29+D30</f>
        <v>25406</v>
      </c>
      <c r="E13" s="14">
        <f>E27+E28+E29+E30</f>
        <v>28200</v>
      </c>
      <c r="F13" s="14">
        <f>F27+F28+F29+F30</f>
        <v>6934</v>
      </c>
      <c r="G13" s="52">
        <f t="shared" si="0"/>
        <v>12.953726017672661</v>
      </c>
      <c r="H13" s="14">
        <f>H27+H28+H29+H30</f>
        <v>28202</v>
      </c>
      <c r="I13" s="52">
        <f t="shared" si="1"/>
        <v>52.685460217825849</v>
      </c>
      <c r="J13" s="14">
        <f>J27+J28+J29+J30</f>
        <v>18393</v>
      </c>
      <c r="K13" s="52">
        <f t="shared" si="2"/>
        <v>34.360813764501486</v>
      </c>
      <c r="L13" s="14">
        <f>L27+L28+L29+L30</f>
        <v>9802</v>
      </c>
      <c r="M13" s="52">
        <f t="shared" si="3"/>
        <v>18.311569429654952</v>
      </c>
      <c r="N13" s="53">
        <f t="shared" si="4"/>
        <v>24.586908729877312</v>
      </c>
      <c r="O13" s="54">
        <f t="shared" si="5"/>
        <v>65.218778810013475</v>
      </c>
      <c r="P13" s="54">
        <f t="shared" si="6"/>
        <v>89.805687539890783</v>
      </c>
      <c r="Q13" s="54">
        <f t="shared" si="7"/>
        <v>265.25814825497548</v>
      </c>
      <c r="R13" s="55">
        <f t="shared" si="8"/>
        <v>141.36140755696567</v>
      </c>
      <c r="T13">
        <f>SUM(T27:T30)</f>
        <v>77</v>
      </c>
    </row>
    <row r="14" spans="1:20" ht="18" customHeight="1" x14ac:dyDescent="0.15">
      <c r="A14" s="12" t="s">
        <v>34</v>
      </c>
      <c r="B14" s="14">
        <f>B31+B32+B33+B34</f>
        <v>13672</v>
      </c>
      <c r="C14" s="14">
        <f>C31+C32+C33+C34</f>
        <v>40771</v>
      </c>
      <c r="D14" s="14">
        <f>D31+D32+D33+D34</f>
        <v>19270</v>
      </c>
      <c r="E14" s="14">
        <f>E31+E32+E33+E34</f>
        <v>21501</v>
      </c>
      <c r="F14" s="14">
        <f>F31+F32+F33+F34</f>
        <v>4839</v>
      </c>
      <c r="G14" s="52">
        <f t="shared" si="0"/>
        <v>11.875138040197305</v>
      </c>
      <c r="H14" s="14">
        <f>H31+H32+H33+H34</f>
        <v>20590</v>
      </c>
      <c r="I14" s="52">
        <f t="shared" si="1"/>
        <v>50.528847333676893</v>
      </c>
      <c r="J14" s="14">
        <f>J31+J32+J33+J34</f>
        <v>15320</v>
      </c>
      <c r="K14" s="52">
        <f t="shared" si="2"/>
        <v>37.596014626125793</v>
      </c>
      <c r="L14" s="14">
        <f>L31+L32+L33+L34</f>
        <v>8159</v>
      </c>
      <c r="M14" s="52">
        <f t="shared" si="3"/>
        <v>20.022577241159293</v>
      </c>
      <c r="N14" s="53">
        <f t="shared" si="4"/>
        <v>23.501699854298202</v>
      </c>
      <c r="O14" s="54">
        <f t="shared" si="5"/>
        <v>74.40505099562894</v>
      </c>
      <c r="P14" s="54">
        <f t="shared" si="6"/>
        <v>97.90675084992715</v>
      </c>
      <c r="Q14" s="54">
        <f t="shared" si="7"/>
        <v>316.59433767307297</v>
      </c>
      <c r="R14" s="55">
        <f t="shared" si="8"/>
        <v>168.60921678032653</v>
      </c>
      <c r="T14">
        <f>SUM(T31:T34)</f>
        <v>22</v>
      </c>
    </row>
    <row r="15" spans="1:20" ht="18" customHeight="1" x14ac:dyDescent="0.15">
      <c r="A15" s="8" t="s">
        <v>35</v>
      </c>
      <c r="B15" s="10">
        <f>B35+B36+B37</f>
        <v>4011</v>
      </c>
      <c r="C15" s="10">
        <f>C35+C36+C37</f>
        <v>10100</v>
      </c>
      <c r="D15" s="10">
        <f>D35+D36+D37</f>
        <v>4699</v>
      </c>
      <c r="E15" s="10">
        <f>E35+E36+E37</f>
        <v>5401</v>
      </c>
      <c r="F15" s="10">
        <f>F35+F36+F37</f>
        <v>724</v>
      </c>
      <c r="G15" s="56">
        <f t="shared" si="0"/>
        <v>7.1683168316831676</v>
      </c>
      <c r="H15" s="10">
        <f>H35+H36+H37</f>
        <v>4308</v>
      </c>
      <c r="I15" s="56">
        <f t="shared" si="1"/>
        <v>42.653465346534652</v>
      </c>
      <c r="J15" s="10">
        <f>J35+J36+J37</f>
        <v>5068</v>
      </c>
      <c r="K15" s="56">
        <f t="shared" si="2"/>
        <v>50.178217821782177</v>
      </c>
      <c r="L15" s="10">
        <f>L35+L36+L37</f>
        <v>3191</v>
      </c>
      <c r="M15" s="56">
        <f t="shared" si="3"/>
        <v>31.594059405940595</v>
      </c>
      <c r="N15" s="37">
        <f t="shared" si="4"/>
        <v>16.805942432683381</v>
      </c>
      <c r="O15" s="38">
        <f t="shared" si="5"/>
        <v>117.64159702878365</v>
      </c>
      <c r="P15" s="38">
        <f t="shared" si="6"/>
        <v>134.44753946146704</v>
      </c>
      <c r="Q15" s="38">
        <f t="shared" si="7"/>
        <v>700</v>
      </c>
      <c r="R15" s="39">
        <f t="shared" si="8"/>
        <v>440.74585635359114</v>
      </c>
      <c r="T15">
        <f>SUM(T35:T37)</f>
        <v>0</v>
      </c>
    </row>
    <row r="16" spans="1:20" ht="18" customHeight="1" x14ac:dyDescent="0.15">
      <c r="A16" s="5" t="s">
        <v>36</v>
      </c>
      <c r="B16" s="7">
        <f>B11+B12+B19</f>
        <v>90207</v>
      </c>
      <c r="C16" s="7">
        <f>C11+C12+C19</f>
        <v>227195</v>
      </c>
      <c r="D16" s="7">
        <f>D11+D12+D19</f>
        <v>110024</v>
      </c>
      <c r="E16" s="7">
        <f>E11+E12+E19</f>
        <v>117171</v>
      </c>
      <c r="F16" s="7">
        <f>F11+F12+F19</f>
        <v>28596</v>
      </c>
      <c r="G16" s="40">
        <f t="shared" si="0"/>
        <v>12.693818666074797</v>
      </c>
      <c r="H16" s="7">
        <f>H11+H12+H19</f>
        <v>129032</v>
      </c>
      <c r="I16" s="40">
        <f t="shared" si="1"/>
        <v>57.277549661524809</v>
      </c>
      <c r="J16" s="7">
        <f>J11+J12+J19</f>
        <v>67647</v>
      </c>
      <c r="K16" s="40">
        <f t="shared" si="2"/>
        <v>30.028631672400401</v>
      </c>
      <c r="L16" s="7">
        <f>L11+L12+L19</f>
        <v>35199</v>
      </c>
      <c r="M16" s="40">
        <f t="shared" si="3"/>
        <v>15.624902896459883</v>
      </c>
      <c r="N16" s="41">
        <f t="shared" si="4"/>
        <v>22.161944323888648</v>
      </c>
      <c r="O16" s="42">
        <f t="shared" si="5"/>
        <v>52.426529853059712</v>
      </c>
      <c r="P16" s="42">
        <f t="shared" si="6"/>
        <v>74.588474176948353</v>
      </c>
      <c r="Q16" s="42">
        <f t="shared" si="7"/>
        <v>236.56105749055811</v>
      </c>
      <c r="R16" s="43">
        <f t="shared" si="8"/>
        <v>123.09064204783886</v>
      </c>
      <c r="T16">
        <f>T19+T11+T12</f>
        <v>1920</v>
      </c>
    </row>
    <row r="17" spans="1:20" ht="18" customHeight="1" x14ac:dyDescent="0.15">
      <c r="A17" s="12" t="s">
        <v>37</v>
      </c>
      <c r="B17" s="14">
        <f>B13+B21</f>
        <v>37077</v>
      </c>
      <c r="C17" s="14">
        <f>C13+C21</f>
        <v>101045</v>
      </c>
      <c r="D17" s="14">
        <f>D13+D21</f>
        <v>47773</v>
      </c>
      <c r="E17" s="14">
        <f>E13+E21</f>
        <v>53272</v>
      </c>
      <c r="F17" s="14">
        <f>F13+F21</f>
        <v>12861</v>
      </c>
      <c r="G17" s="52">
        <f t="shared" si="0"/>
        <v>12.757662930264853</v>
      </c>
      <c r="H17" s="14">
        <f>H13+H21</f>
        <v>53583</v>
      </c>
      <c r="I17" s="52">
        <f t="shared" si="1"/>
        <v>53.152465033230833</v>
      </c>
      <c r="J17" s="14">
        <f>J13+J21</f>
        <v>34366</v>
      </c>
      <c r="K17" s="52">
        <f t="shared" si="2"/>
        <v>34.089872036504318</v>
      </c>
      <c r="L17" s="14">
        <f>L13+L21</f>
        <v>18432</v>
      </c>
      <c r="M17" s="52">
        <f t="shared" si="3"/>
        <v>18.283900406705683</v>
      </c>
      <c r="N17" s="53">
        <f t="shared" si="4"/>
        <v>24.00201556463804</v>
      </c>
      <c r="O17" s="54">
        <f t="shared" si="5"/>
        <v>64.136013287796501</v>
      </c>
      <c r="P17" s="54">
        <f t="shared" si="6"/>
        <v>88.13802885243453</v>
      </c>
      <c r="Q17" s="54">
        <f t="shared" si="7"/>
        <v>267.21094782676306</v>
      </c>
      <c r="R17" s="55">
        <f t="shared" si="8"/>
        <v>143.31700489853043</v>
      </c>
      <c r="T17">
        <f>T21+T13</f>
        <v>235</v>
      </c>
    </row>
    <row r="18" spans="1:20" ht="18" customHeight="1" x14ac:dyDescent="0.15">
      <c r="A18" s="8" t="s">
        <v>38</v>
      </c>
      <c r="B18" s="10">
        <f>B14+B15+B20+B22</f>
        <v>92004</v>
      </c>
      <c r="C18" s="10">
        <f>C14+C15+C20+C22</f>
        <v>232277</v>
      </c>
      <c r="D18" s="10">
        <f>D14+D15+D20+D22</f>
        <v>110088</v>
      </c>
      <c r="E18" s="10">
        <f>E14+E15+E20+E22</f>
        <v>122189</v>
      </c>
      <c r="F18" s="10">
        <f>F14+F15+F20+F22</f>
        <v>29251</v>
      </c>
      <c r="G18" s="44">
        <f t="shared" si="0"/>
        <v>12.714011883391505</v>
      </c>
      <c r="H18" s="10">
        <f>H14+H15+H20+H22</f>
        <v>127442</v>
      </c>
      <c r="I18" s="44">
        <f t="shared" si="1"/>
        <v>55.392947333191344</v>
      </c>
      <c r="J18" s="10">
        <f>J14+J15+J20+J22</f>
        <v>73376</v>
      </c>
      <c r="K18" s="44">
        <f t="shared" si="2"/>
        <v>31.893040783417149</v>
      </c>
      <c r="L18" s="10">
        <f>L14+L15+L20+L22</f>
        <v>38696</v>
      </c>
      <c r="M18" s="44">
        <f t="shared" si="3"/>
        <v>16.819302035476312</v>
      </c>
      <c r="N18" s="57">
        <f t="shared" si="4"/>
        <v>22.952401876932253</v>
      </c>
      <c r="O18" s="58">
        <f t="shared" si="5"/>
        <v>57.575995354749608</v>
      </c>
      <c r="P18" s="58">
        <f t="shared" si="6"/>
        <v>80.528397231681865</v>
      </c>
      <c r="Q18" s="58">
        <f t="shared" si="7"/>
        <v>250.84954360534684</v>
      </c>
      <c r="R18" s="59">
        <f t="shared" si="8"/>
        <v>132.28949437626062</v>
      </c>
      <c r="T18">
        <f>T20+T22+T14+T15</f>
        <v>2208</v>
      </c>
    </row>
    <row r="19" spans="1:20" ht="18" customHeight="1" x14ac:dyDescent="0.15">
      <c r="A19" s="16" t="s">
        <v>39</v>
      </c>
      <c r="B19" s="11">
        <v>77026</v>
      </c>
      <c r="C19" s="7">
        <f>D19+E19</f>
        <v>190090</v>
      </c>
      <c r="D19" s="7">
        <v>92429</v>
      </c>
      <c r="E19" s="7">
        <v>97661</v>
      </c>
      <c r="F19" s="11">
        <v>24591</v>
      </c>
      <c r="G19" s="48">
        <f t="shared" si="0"/>
        <v>13.067807418429163</v>
      </c>
      <c r="H19" s="11">
        <v>109806</v>
      </c>
      <c r="I19" s="48">
        <f t="shared" si="1"/>
        <v>58.351578276118609</v>
      </c>
      <c r="J19" s="11">
        <v>53783</v>
      </c>
      <c r="K19" s="48">
        <f t="shared" si="2"/>
        <v>28.580614305452229</v>
      </c>
      <c r="L19" s="11">
        <v>27520</v>
      </c>
      <c r="M19" s="48">
        <f t="shared" si="3"/>
        <v>14.624295886916784</v>
      </c>
      <c r="N19" s="37">
        <f t="shared" si="4"/>
        <v>22.394951095568551</v>
      </c>
      <c r="O19" s="38">
        <f t="shared" si="5"/>
        <v>48.980019306777407</v>
      </c>
      <c r="P19" s="38">
        <f t="shared" si="6"/>
        <v>71.374970402345966</v>
      </c>
      <c r="Q19" s="38">
        <f t="shared" si="7"/>
        <v>218.71009719002888</v>
      </c>
      <c r="R19" s="39">
        <f t="shared" si="8"/>
        <v>111.91086169736894</v>
      </c>
      <c r="T19">
        <v>1910</v>
      </c>
    </row>
    <row r="20" spans="1:20" ht="18" customHeight="1" x14ac:dyDescent="0.15">
      <c r="A20" s="17" t="s">
        <v>40</v>
      </c>
      <c r="B20" s="13">
        <v>61210</v>
      </c>
      <c r="C20" s="14">
        <f t="shared" ref="C20:C37" si="9">D20+E20</f>
        <v>148262</v>
      </c>
      <c r="D20" s="14">
        <v>70286</v>
      </c>
      <c r="E20" s="14">
        <v>77976</v>
      </c>
      <c r="F20" s="13">
        <v>19627</v>
      </c>
      <c r="G20" s="52">
        <f t="shared" si="0"/>
        <v>13.428985864225407</v>
      </c>
      <c r="H20" s="13">
        <v>84228</v>
      </c>
      <c r="I20" s="52">
        <f t="shared" si="1"/>
        <v>57.629623547764687</v>
      </c>
      <c r="J20" s="13">
        <v>42299</v>
      </c>
      <c r="K20" s="52">
        <f t="shared" si="2"/>
        <v>28.941390588009909</v>
      </c>
      <c r="L20" s="13">
        <v>21773</v>
      </c>
      <c r="M20" s="52">
        <f t="shared" si="3"/>
        <v>14.897300108105149</v>
      </c>
      <c r="N20" s="53">
        <f t="shared" si="4"/>
        <v>23.302227287837773</v>
      </c>
      <c r="O20" s="54">
        <f t="shared" si="5"/>
        <v>50.219641924300703</v>
      </c>
      <c r="P20" s="54">
        <f t="shared" si="6"/>
        <v>73.521869212138483</v>
      </c>
      <c r="Q20" s="54">
        <f t="shared" si="7"/>
        <v>215.5143424873898</v>
      </c>
      <c r="R20" s="55">
        <f t="shared" si="8"/>
        <v>110.93391756254141</v>
      </c>
      <c r="T20">
        <v>2108</v>
      </c>
    </row>
    <row r="21" spans="1:20" ht="18" customHeight="1" x14ac:dyDescent="0.15">
      <c r="A21" s="17" t="s">
        <v>41</v>
      </c>
      <c r="B21" s="13">
        <v>18545</v>
      </c>
      <c r="C21" s="14">
        <f t="shared" si="9"/>
        <v>47439</v>
      </c>
      <c r="D21" s="14">
        <v>22367</v>
      </c>
      <c r="E21" s="14">
        <v>25072</v>
      </c>
      <c r="F21" s="13">
        <v>5927</v>
      </c>
      <c r="G21" s="52">
        <f t="shared" si="0"/>
        <v>12.535690869482455</v>
      </c>
      <c r="H21" s="13">
        <v>25381</v>
      </c>
      <c r="I21" s="52">
        <f t="shared" si="1"/>
        <v>53.681182716101603</v>
      </c>
      <c r="J21" s="13">
        <v>15973</v>
      </c>
      <c r="K21" s="52">
        <f t="shared" si="2"/>
        <v>33.783126414415939</v>
      </c>
      <c r="L21" s="13">
        <v>8630</v>
      </c>
      <c r="M21" s="52">
        <f t="shared" si="3"/>
        <v>18.252575030138956</v>
      </c>
      <c r="N21" s="53">
        <f t="shared" si="4"/>
        <v>23.352113785902841</v>
      </c>
      <c r="O21" s="54">
        <f t="shared" si="5"/>
        <v>62.932902564910762</v>
      </c>
      <c r="P21" s="54">
        <f t="shared" si="6"/>
        <v>86.285016350813606</v>
      </c>
      <c r="Q21" s="54">
        <f t="shared" si="7"/>
        <v>269.49552893538049</v>
      </c>
      <c r="R21" s="55">
        <f t="shared" si="8"/>
        <v>145.60485911928461</v>
      </c>
      <c r="T21">
        <v>158</v>
      </c>
    </row>
    <row r="22" spans="1:20" ht="18" customHeight="1" x14ac:dyDescent="0.15">
      <c r="A22" s="18" t="s">
        <v>42</v>
      </c>
      <c r="B22" s="15">
        <v>13111</v>
      </c>
      <c r="C22" s="10">
        <f t="shared" si="9"/>
        <v>33144</v>
      </c>
      <c r="D22" s="10">
        <v>15833</v>
      </c>
      <c r="E22" s="10">
        <v>17311</v>
      </c>
      <c r="F22" s="15">
        <v>4061</v>
      </c>
      <c r="G22" s="56">
        <f t="shared" si="0"/>
        <v>12.281497610838928</v>
      </c>
      <c r="H22" s="15">
        <v>18316</v>
      </c>
      <c r="I22" s="56">
        <f t="shared" si="1"/>
        <v>55.392245811407491</v>
      </c>
      <c r="J22" s="15">
        <v>10689</v>
      </c>
      <c r="K22" s="56">
        <f t="shared" si="2"/>
        <v>32.326256577753583</v>
      </c>
      <c r="L22" s="15">
        <v>5573</v>
      </c>
      <c r="M22" s="56">
        <f t="shared" si="3"/>
        <v>16.854170446984817</v>
      </c>
      <c r="N22" s="37">
        <f t="shared" si="4"/>
        <v>22.171871587682901</v>
      </c>
      <c r="O22" s="38">
        <f t="shared" si="5"/>
        <v>58.358811967678534</v>
      </c>
      <c r="P22" s="38">
        <f t="shared" si="6"/>
        <v>80.530683555361435</v>
      </c>
      <c r="Q22" s="38">
        <f t="shared" si="7"/>
        <v>263.21103176557494</v>
      </c>
      <c r="R22" s="39">
        <f t="shared" si="8"/>
        <v>137.23220881556267</v>
      </c>
      <c r="T22">
        <v>78</v>
      </c>
    </row>
    <row r="23" spans="1:20" ht="18" customHeight="1" x14ac:dyDescent="0.15">
      <c r="A23" s="19" t="s">
        <v>43</v>
      </c>
      <c r="B23" s="20">
        <v>4030</v>
      </c>
      <c r="C23" s="7">
        <f t="shared" si="9"/>
        <v>11108</v>
      </c>
      <c r="D23" s="4">
        <v>5284</v>
      </c>
      <c r="E23" s="4">
        <v>5824</v>
      </c>
      <c r="F23" s="20">
        <v>1222</v>
      </c>
      <c r="G23" s="60">
        <f t="shared" si="0"/>
        <v>11.002070766183488</v>
      </c>
      <c r="H23" s="20">
        <v>5861</v>
      </c>
      <c r="I23" s="60">
        <f t="shared" si="1"/>
        <v>52.768524354010978</v>
      </c>
      <c r="J23" s="20">
        <v>4024</v>
      </c>
      <c r="K23" s="60">
        <f t="shared" si="2"/>
        <v>36.229404879805529</v>
      </c>
      <c r="L23" s="20">
        <v>2183</v>
      </c>
      <c r="M23" s="60">
        <f t="shared" si="3"/>
        <v>19.654272080669848</v>
      </c>
      <c r="N23" s="61">
        <f t="shared" si="4"/>
        <v>20.849684354205767</v>
      </c>
      <c r="O23" s="62">
        <f t="shared" si="5"/>
        <v>68.657225729397709</v>
      </c>
      <c r="P23" s="62">
        <f t="shared" si="6"/>
        <v>89.506910083603486</v>
      </c>
      <c r="Q23" s="62">
        <f t="shared" si="7"/>
        <v>329.29623567921442</v>
      </c>
      <c r="R23" s="63">
        <f t="shared" si="8"/>
        <v>178.64157119476269</v>
      </c>
      <c r="T23">
        <v>1</v>
      </c>
    </row>
    <row r="24" spans="1:20" ht="18" customHeight="1" x14ac:dyDescent="0.15">
      <c r="A24" s="16" t="s">
        <v>44</v>
      </c>
      <c r="B24" s="11">
        <v>1213</v>
      </c>
      <c r="C24" s="7">
        <f t="shared" si="9"/>
        <v>3055</v>
      </c>
      <c r="D24" s="7">
        <v>1441</v>
      </c>
      <c r="E24" s="7">
        <v>1614</v>
      </c>
      <c r="F24" s="11">
        <v>208</v>
      </c>
      <c r="G24" s="48">
        <f t="shared" si="0"/>
        <v>6.8085106382978724</v>
      </c>
      <c r="H24" s="11">
        <v>1422</v>
      </c>
      <c r="I24" s="48">
        <f t="shared" si="1"/>
        <v>46.546644844517189</v>
      </c>
      <c r="J24" s="11">
        <v>1425</v>
      </c>
      <c r="K24" s="48">
        <f t="shared" si="2"/>
        <v>46.644844517184943</v>
      </c>
      <c r="L24" s="11">
        <v>880</v>
      </c>
      <c r="M24" s="48">
        <f t="shared" si="3"/>
        <v>28.805237315875615</v>
      </c>
      <c r="N24" s="37">
        <f t="shared" si="4"/>
        <v>14.627285513361462</v>
      </c>
      <c r="O24" s="38">
        <f t="shared" si="5"/>
        <v>100.21097046413503</v>
      </c>
      <c r="P24" s="38">
        <f t="shared" si="6"/>
        <v>114.83825597749649</v>
      </c>
      <c r="Q24" s="38">
        <f t="shared" si="7"/>
        <v>685.09615384615381</v>
      </c>
      <c r="R24" s="39">
        <f t="shared" si="8"/>
        <v>423.07692307692309</v>
      </c>
      <c r="T24">
        <v>0</v>
      </c>
    </row>
    <row r="25" spans="1:20" ht="18" customHeight="1" x14ac:dyDescent="0.15">
      <c r="A25" s="17" t="s">
        <v>45</v>
      </c>
      <c r="B25" s="13">
        <v>2481</v>
      </c>
      <c r="C25" s="14">
        <f t="shared" si="9"/>
        <v>6689</v>
      </c>
      <c r="D25" s="14">
        <v>3098</v>
      </c>
      <c r="E25" s="14">
        <v>3591</v>
      </c>
      <c r="F25" s="13">
        <v>671</v>
      </c>
      <c r="G25" s="52">
        <f t="shared" si="0"/>
        <v>10.032894736842106</v>
      </c>
      <c r="H25" s="13">
        <v>3272</v>
      </c>
      <c r="I25" s="52">
        <f t="shared" si="1"/>
        <v>48.92344497607656</v>
      </c>
      <c r="J25" s="13">
        <v>2745</v>
      </c>
      <c r="K25" s="52">
        <f t="shared" si="2"/>
        <v>41.043660287081337</v>
      </c>
      <c r="L25" s="13">
        <v>1612</v>
      </c>
      <c r="M25" s="52">
        <f t="shared" si="3"/>
        <v>24.102870813397129</v>
      </c>
      <c r="N25" s="53">
        <f t="shared" si="4"/>
        <v>20.507334963325182</v>
      </c>
      <c r="O25" s="54">
        <f t="shared" si="5"/>
        <v>83.893643031784833</v>
      </c>
      <c r="P25" s="54">
        <f t="shared" si="6"/>
        <v>104.40097799511004</v>
      </c>
      <c r="Q25" s="54">
        <f t="shared" si="7"/>
        <v>409.09090909090907</v>
      </c>
      <c r="R25" s="55">
        <f t="shared" si="8"/>
        <v>240.23845007451564</v>
      </c>
      <c r="T25">
        <v>1</v>
      </c>
    </row>
    <row r="26" spans="1:20" ht="18" customHeight="1" x14ac:dyDescent="0.15">
      <c r="A26" s="18" t="s">
        <v>46</v>
      </c>
      <c r="B26" s="15">
        <v>5457</v>
      </c>
      <c r="C26" s="10">
        <f t="shared" si="9"/>
        <v>16253</v>
      </c>
      <c r="D26" s="10">
        <v>7772</v>
      </c>
      <c r="E26" s="10">
        <v>8481</v>
      </c>
      <c r="F26" s="15">
        <v>1904</v>
      </c>
      <c r="G26" s="56">
        <f t="shared" si="0"/>
        <v>11.720529393659588</v>
      </c>
      <c r="H26" s="15">
        <v>8671</v>
      </c>
      <c r="I26" s="56">
        <f t="shared" si="1"/>
        <v>53.376423514927673</v>
      </c>
      <c r="J26" s="15">
        <v>5670</v>
      </c>
      <c r="K26" s="56">
        <f t="shared" si="2"/>
        <v>34.903047091412745</v>
      </c>
      <c r="L26" s="15">
        <v>3004</v>
      </c>
      <c r="M26" s="56">
        <f t="shared" si="3"/>
        <v>18.491843644198212</v>
      </c>
      <c r="N26" s="37">
        <f t="shared" si="4"/>
        <v>21.958251643409067</v>
      </c>
      <c r="O26" s="38">
        <f t="shared" si="5"/>
        <v>65.390381732210827</v>
      </c>
      <c r="P26" s="38">
        <f t="shared" si="6"/>
        <v>87.348633375619883</v>
      </c>
      <c r="Q26" s="38">
        <f t="shared" si="7"/>
        <v>297.79411764705884</v>
      </c>
      <c r="R26" s="39">
        <f t="shared" si="8"/>
        <v>157.77310924369746</v>
      </c>
      <c r="T26">
        <v>8</v>
      </c>
    </row>
    <row r="27" spans="1:20" ht="18" customHeight="1" x14ac:dyDescent="0.15">
      <c r="A27" s="16" t="s">
        <v>47</v>
      </c>
      <c r="B27" s="6">
        <v>2258</v>
      </c>
      <c r="C27" s="7">
        <f t="shared" si="9"/>
        <v>6205</v>
      </c>
      <c r="D27" s="7">
        <v>2924</v>
      </c>
      <c r="E27" s="7">
        <v>3281</v>
      </c>
      <c r="F27" s="6">
        <v>746</v>
      </c>
      <c r="G27" s="40">
        <f>F27/(C27-T27)*100</f>
        <v>12.022562449637389</v>
      </c>
      <c r="H27" s="6">
        <v>3071</v>
      </c>
      <c r="I27" s="40">
        <f t="shared" si="1"/>
        <v>49.492344883158744</v>
      </c>
      <c r="J27" s="6">
        <v>2388</v>
      </c>
      <c r="K27" s="40">
        <f t="shared" si="2"/>
        <v>38.485092667203865</v>
      </c>
      <c r="L27" s="6">
        <v>1335</v>
      </c>
      <c r="M27" s="40">
        <f t="shared" si="3"/>
        <v>21.514907332796131</v>
      </c>
      <c r="N27" s="41">
        <f t="shared" si="4"/>
        <v>24.291761641159233</v>
      </c>
      <c r="O27" s="42">
        <f t="shared" si="5"/>
        <v>77.759687398241624</v>
      </c>
      <c r="P27" s="42">
        <f t="shared" si="6"/>
        <v>102.05144903940084</v>
      </c>
      <c r="Q27" s="42">
        <f t="shared" si="7"/>
        <v>320.10723860589809</v>
      </c>
      <c r="R27" s="43">
        <f t="shared" si="8"/>
        <v>178.9544235924933</v>
      </c>
      <c r="T27">
        <v>0</v>
      </c>
    </row>
    <row r="28" spans="1:20" ht="18" customHeight="1" x14ac:dyDescent="0.15">
      <c r="A28" s="17" t="s">
        <v>48</v>
      </c>
      <c r="B28" s="13">
        <v>5572</v>
      </c>
      <c r="C28" s="14">
        <f t="shared" si="9"/>
        <v>16238</v>
      </c>
      <c r="D28" s="14">
        <v>7738</v>
      </c>
      <c r="E28" s="14">
        <v>8500</v>
      </c>
      <c r="F28" s="13">
        <v>2285</v>
      </c>
      <c r="G28" s="52">
        <f t="shared" si="0"/>
        <v>14.074530335694488</v>
      </c>
      <c r="H28" s="13">
        <v>8869</v>
      </c>
      <c r="I28" s="52">
        <f t="shared" si="1"/>
        <v>54.628888204496462</v>
      </c>
      <c r="J28" s="13">
        <v>5081</v>
      </c>
      <c r="K28" s="52">
        <f t="shared" si="2"/>
        <v>31.296581459809055</v>
      </c>
      <c r="L28" s="13">
        <v>2646</v>
      </c>
      <c r="M28" s="52">
        <f t="shared" si="3"/>
        <v>16.29812134277795</v>
      </c>
      <c r="N28" s="53">
        <f t="shared" si="4"/>
        <v>25.763896718908558</v>
      </c>
      <c r="O28" s="54">
        <f t="shared" si="5"/>
        <v>57.289435111061003</v>
      </c>
      <c r="P28" s="54">
        <f t="shared" si="6"/>
        <v>83.053331829969551</v>
      </c>
      <c r="Q28" s="54">
        <f t="shared" si="7"/>
        <v>222.36323851203502</v>
      </c>
      <c r="R28" s="55">
        <f t="shared" si="8"/>
        <v>115.79868708971554</v>
      </c>
      <c r="T28">
        <v>3</v>
      </c>
    </row>
    <row r="29" spans="1:20" ht="18" customHeight="1" x14ac:dyDescent="0.15">
      <c r="A29" s="17" t="s">
        <v>49</v>
      </c>
      <c r="B29" s="13">
        <v>5827</v>
      </c>
      <c r="C29" s="14">
        <f t="shared" si="9"/>
        <v>16757</v>
      </c>
      <c r="D29" s="14">
        <v>7860</v>
      </c>
      <c r="E29" s="14">
        <v>8897</v>
      </c>
      <c r="F29" s="13">
        <v>2043</v>
      </c>
      <c r="G29" s="52">
        <f t="shared" si="0"/>
        <v>12.245998921057364</v>
      </c>
      <c r="H29" s="13">
        <v>8622</v>
      </c>
      <c r="I29" s="52">
        <f t="shared" si="1"/>
        <v>51.681352274770717</v>
      </c>
      <c r="J29" s="13">
        <v>6018</v>
      </c>
      <c r="K29" s="52">
        <f t="shared" si="2"/>
        <v>36.072648804171912</v>
      </c>
      <c r="L29" s="13">
        <v>3349</v>
      </c>
      <c r="M29" s="52">
        <f t="shared" si="3"/>
        <v>20.074327159383802</v>
      </c>
      <c r="N29" s="53">
        <f t="shared" si="4"/>
        <v>23.695198329853863</v>
      </c>
      <c r="O29" s="54">
        <f t="shared" si="5"/>
        <v>69.798190675017395</v>
      </c>
      <c r="P29" s="54">
        <f t="shared" si="6"/>
        <v>93.493389004871261</v>
      </c>
      <c r="Q29" s="54">
        <f t="shared" si="7"/>
        <v>294.56681350954477</v>
      </c>
      <c r="R29" s="55">
        <f t="shared" si="8"/>
        <v>163.92559960841899</v>
      </c>
      <c r="T29">
        <v>74</v>
      </c>
    </row>
    <row r="30" spans="1:20" ht="18" customHeight="1" x14ac:dyDescent="0.15">
      <c r="A30" s="18" t="s">
        <v>50</v>
      </c>
      <c r="B30" s="9">
        <v>4875</v>
      </c>
      <c r="C30" s="10">
        <f t="shared" si="9"/>
        <v>14406</v>
      </c>
      <c r="D30" s="10">
        <v>6884</v>
      </c>
      <c r="E30" s="10">
        <v>7522</v>
      </c>
      <c r="F30" s="9">
        <v>1860</v>
      </c>
      <c r="G30" s="44">
        <f t="shared" si="0"/>
        <v>12.911286963765098</v>
      </c>
      <c r="H30" s="9">
        <v>7640</v>
      </c>
      <c r="I30" s="44">
        <f t="shared" si="1"/>
        <v>53.033458281271692</v>
      </c>
      <c r="J30" s="9">
        <v>4906</v>
      </c>
      <c r="K30" s="44">
        <f t="shared" si="2"/>
        <v>34.055254754963208</v>
      </c>
      <c r="L30" s="9">
        <v>2472</v>
      </c>
      <c r="M30" s="44">
        <f t="shared" si="3"/>
        <v>17.159516867971679</v>
      </c>
      <c r="N30" s="57">
        <f t="shared" si="4"/>
        <v>24.345549738219894</v>
      </c>
      <c r="O30" s="58">
        <f t="shared" si="5"/>
        <v>64.214659685863879</v>
      </c>
      <c r="P30" s="58">
        <f t="shared" si="6"/>
        <v>88.560209424083766</v>
      </c>
      <c r="Q30" s="58">
        <f t="shared" si="7"/>
        <v>263.76344086021504</v>
      </c>
      <c r="R30" s="59">
        <f t="shared" si="8"/>
        <v>132.90322580645162</v>
      </c>
      <c r="T30">
        <v>0</v>
      </c>
    </row>
    <row r="31" spans="1:20" ht="18" customHeight="1" x14ac:dyDescent="0.15">
      <c r="A31" s="16" t="s">
        <v>51</v>
      </c>
      <c r="B31" s="11">
        <v>1244</v>
      </c>
      <c r="C31" s="7">
        <f t="shared" si="9"/>
        <v>3573</v>
      </c>
      <c r="D31" s="7">
        <v>1647</v>
      </c>
      <c r="E31" s="7">
        <v>1926</v>
      </c>
      <c r="F31" s="11">
        <v>546</v>
      </c>
      <c r="G31" s="48">
        <f t="shared" si="0"/>
        <v>15.324165029469548</v>
      </c>
      <c r="H31" s="11">
        <v>2023</v>
      </c>
      <c r="I31" s="48">
        <f t="shared" si="1"/>
        <v>56.777996070726914</v>
      </c>
      <c r="J31" s="11">
        <v>994</v>
      </c>
      <c r="K31" s="48">
        <f t="shared" si="2"/>
        <v>27.897838899803535</v>
      </c>
      <c r="L31" s="11">
        <v>515</v>
      </c>
      <c r="M31" s="48">
        <f t="shared" si="3"/>
        <v>14.454111703620546</v>
      </c>
      <c r="N31" s="37">
        <f t="shared" si="4"/>
        <v>26.989619377162633</v>
      </c>
      <c r="O31" s="38">
        <f t="shared" si="5"/>
        <v>49.134948096885807</v>
      </c>
      <c r="P31" s="38">
        <f t="shared" si="6"/>
        <v>76.124567474048447</v>
      </c>
      <c r="Q31" s="38">
        <f t="shared" si="7"/>
        <v>182.05128205128204</v>
      </c>
      <c r="R31" s="39">
        <f t="shared" si="8"/>
        <v>94.322344322344321</v>
      </c>
      <c r="T31">
        <v>10</v>
      </c>
    </row>
    <row r="32" spans="1:20" ht="18" customHeight="1" x14ac:dyDescent="0.15">
      <c r="A32" s="17" t="s">
        <v>52</v>
      </c>
      <c r="B32" s="13">
        <v>5290</v>
      </c>
      <c r="C32" s="14">
        <f t="shared" si="9"/>
        <v>15846</v>
      </c>
      <c r="D32" s="14">
        <v>7556</v>
      </c>
      <c r="E32" s="14">
        <v>8290</v>
      </c>
      <c r="F32" s="13">
        <v>1767</v>
      </c>
      <c r="G32" s="52">
        <f t="shared" si="0"/>
        <v>11.154598825831702</v>
      </c>
      <c r="H32" s="13">
        <v>7751</v>
      </c>
      <c r="I32" s="52">
        <f t="shared" si="1"/>
        <v>48.929991793447385</v>
      </c>
      <c r="J32" s="13">
        <v>6323</v>
      </c>
      <c r="K32" s="52">
        <f t="shared" si="2"/>
        <v>39.915409380720909</v>
      </c>
      <c r="L32" s="13">
        <v>3397</v>
      </c>
      <c r="M32" s="52">
        <f t="shared" si="3"/>
        <v>21.444353260526483</v>
      </c>
      <c r="N32" s="53">
        <f t="shared" si="4"/>
        <v>22.797058444071734</v>
      </c>
      <c r="O32" s="54">
        <f t="shared" si="5"/>
        <v>81.57657076506257</v>
      </c>
      <c r="P32" s="54">
        <f t="shared" si="6"/>
        <v>104.37362920913431</v>
      </c>
      <c r="Q32" s="54">
        <f t="shared" si="7"/>
        <v>357.83814374646295</v>
      </c>
      <c r="R32" s="55">
        <f t="shared" si="8"/>
        <v>192.24674589700058</v>
      </c>
      <c r="T32">
        <v>5</v>
      </c>
    </row>
    <row r="33" spans="1:20" ht="18" customHeight="1" x14ac:dyDescent="0.15">
      <c r="A33" s="17" t="s">
        <v>53</v>
      </c>
      <c r="B33" s="13">
        <v>3510</v>
      </c>
      <c r="C33" s="14">
        <f>D33+E33</f>
        <v>10615</v>
      </c>
      <c r="D33" s="14">
        <v>5020</v>
      </c>
      <c r="E33" s="14">
        <v>5595</v>
      </c>
      <c r="F33" s="13">
        <v>1272</v>
      </c>
      <c r="G33" s="52">
        <f t="shared" si="0"/>
        <v>11.986430456087447</v>
      </c>
      <c r="H33" s="13">
        <v>5490</v>
      </c>
      <c r="I33" s="52">
        <f t="shared" si="1"/>
        <v>51.733886166603845</v>
      </c>
      <c r="J33" s="13">
        <v>3850</v>
      </c>
      <c r="K33" s="52">
        <f t="shared" si="2"/>
        <v>36.279683377308707</v>
      </c>
      <c r="L33" s="13">
        <v>1989</v>
      </c>
      <c r="M33" s="52">
        <f t="shared" si="3"/>
        <v>18.742932529212215</v>
      </c>
      <c r="N33" s="53">
        <f t="shared" si="4"/>
        <v>23.169398907103826</v>
      </c>
      <c r="O33" s="54">
        <f t="shared" si="5"/>
        <v>70.12750455373407</v>
      </c>
      <c r="P33" s="54">
        <f t="shared" si="6"/>
        <v>93.296903460837882</v>
      </c>
      <c r="Q33" s="54">
        <f t="shared" si="7"/>
        <v>302.67295597484275</v>
      </c>
      <c r="R33" s="55">
        <f t="shared" si="8"/>
        <v>156.36792452830187</v>
      </c>
      <c r="T33">
        <v>3</v>
      </c>
    </row>
    <row r="34" spans="1:20" ht="18" customHeight="1" x14ac:dyDescent="0.15">
      <c r="A34" s="18" t="s">
        <v>54</v>
      </c>
      <c r="B34" s="15">
        <v>3628</v>
      </c>
      <c r="C34" s="10">
        <f t="shared" si="9"/>
        <v>10737</v>
      </c>
      <c r="D34" s="10">
        <v>5047</v>
      </c>
      <c r="E34" s="10">
        <v>5690</v>
      </c>
      <c r="F34" s="15">
        <v>1254</v>
      </c>
      <c r="G34" s="56">
        <f t="shared" si="0"/>
        <v>11.683592658157085</v>
      </c>
      <c r="H34" s="15">
        <v>5326</v>
      </c>
      <c r="I34" s="56">
        <f t="shared" si="1"/>
        <v>49.622659088791579</v>
      </c>
      <c r="J34" s="15">
        <v>4153</v>
      </c>
      <c r="K34" s="56">
        <f t="shared" si="2"/>
        <v>38.693748253051332</v>
      </c>
      <c r="L34" s="15">
        <v>2258</v>
      </c>
      <c r="M34" s="56">
        <f t="shared" si="3"/>
        <v>21.037920432311562</v>
      </c>
      <c r="N34" s="37">
        <f t="shared" si="4"/>
        <v>23.544874202027788</v>
      </c>
      <c r="O34" s="38">
        <f t="shared" si="5"/>
        <v>77.975966954562523</v>
      </c>
      <c r="P34" s="38">
        <f t="shared" si="6"/>
        <v>101.52084115659031</v>
      </c>
      <c r="Q34" s="38">
        <f t="shared" si="7"/>
        <v>331.18022328548642</v>
      </c>
      <c r="R34" s="39">
        <f t="shared" si="8"/>
        <v>180.06379585326954</v>
      </c>
      <c r="T34">
        <v>4</v>
      </c>
    </row>
    <row r="35" spans="1:20" ht="18" customHeight="1" x14ac:dyDescent="0.15">
      <c r="A35" s="16" t="s">
        <v>55</v>
      </c>
      <c r="B35" s="6">
        <v>1822</v>
      </c>
      <c r="C35" s="7">
        <f t="shared" si="9"/>
        <v>4316</v>
      </c>
      <c r="D35" s="7">
        <v>2029</v>
      </c>
      <c r="E35" s="7">
        <v>2287</v>
      </c>
      <c r="F35" s="6">
        <v>302</v>
      </c>
      <c r="G35" s="40">
        <f t="shared" si="0"/>
        <v>6.9972196478220576</v>
      </c>
      <c r="H35" s="6">
        <v>1765</v>
      </c>
      <c r="I35" s="40">
        <f t="shared" si="1"/>
        <v>40.894346617238178</v>
      </c>
      <c r="J35" s="6">
        <v>2249</v>
      </c>
      <c r="K35" s="40">
        <f t="shared" si="2"/>
        <v>52.108433734939766</v>
      </c>
      <c r="L35" s="6">
        <v>1456</v>
      </c>
      <c r="M35" s="40">
        <f t="shared" si="3"/>
        <v>33.734939759036145</v>
      </c>
      <c r="N35" s="41">
        <f t="shared" si="4"/>
        <v>17.110481586402265</v>
      </c>
      <c r="O35" s="42">
        <f t="shared" si="5"/>
        <v>127.42209631728045</v>
      </c>
      <c r="P35" s="42">
        <f t="shared" si="6"/>
        <v>144.53257790368272</v>
      </c>
      <c r="Q35" s="42">
        <f t="shared" si="7"/>
        <v>744.70198675496681</v>
      </c>
      <c r="R35" s="43">
        <f t="shared" si="8"/>
        <v>482.11920529801324</v>
      </c>
      <c r="T35">
        <v>0</v>
      </c>
    </row>
    <row r="36" spans="1:20" ht="18" customHeight="1" x14ac:dyDescent="0.15">
      <c r="A36" s="17" t="s">
        <v>56</v>
      </c>
      <c r="B36" s="13">
        <v>1218</v>
      </c>
      <c r="C36" s="14">
        <f t="shared" si="9"/>
        <v>2994</v>
      </c>
      <c r="D36" s="14">
        <v>1378</v>
      </c>
      <c r="E36" s="14">
        <v>1616</v>
      </c>
      <c r="F36" s="13">
        <v>210</v>
      </c>
      <c r="G36" s="52">
        <f t="shared" si="0"/>
        <v>7.0140280561122248</v>
      </c>
      <c r="H36" s="13">
        <v>1294</v>
      </c>
      <c r="I36" s="52">
        <f t="shared" si="1"/>
        <v>43.219772879091515</v>
      </c>
      <c r="J36" s="13">
        <v>1490</v>
      </c>
      <c r="K36" s="52">
        <f t="shared" si="2"/>
        <v>49.766199064796254</v>
      </c>
      <c r="L36" s="13">
        <v>889</v>
      </c>
      <c r="M36" s="52">
        <f t="shared" si="3"/>
        <v>29.692718770875082</v>
      </c>
      <c r="N36" s="53">
        <f t="shared" si="4"/>
        <v>16.228748068006183</v>
      </c>
      <c r="O36" s="54">
        <f t="shared" si="5"/>
        <v>115.1468315301391</v>
      </c>
      <c r="P36" s="54">
        <f t="shared" si="6"/>
        <v>131.37557959814526</v>
      </c>
      <c r="Q36" s="54">
        <f t="shared" si="7"/>
        <v>709.52380952380952</v>
      </c>
      <c r="R36" s="55">
        <f t="shared" si="8"/>
        <v>423.33333333333331</v>
      </c>
      <c r="T36">
        <v>0</v>
      </c>
    </row>
    <row r="37" spans="1:20" ht="18" customHeight="1" x14ac:dyDescent="0.15">
      <c r="A37" s="18" t="s">
        <v>57</v>
      </c>
      <c r="B37" s="9">
        <v>971</v>
      </c>
      <c r="C37" s="10">
        <f t="shared" si="9"/>
        <v>2790</v>
      </c>
      <c r="D37" s="10">
        <v>1292</v>
      </c>
      <c r="E37" s="10">
        <v>1498</v>
      </c>
      <c r="F37" s="9">
        <v>212</v>
      </c>
      <c r="G37" s="44">
        <f t="shared" si="0"/>
        <v>7.5985663082437274</v>
      </c>
      <c r="H37" s="9">
        <v>1249</v>
      </c>
      <c r="I37" s="44">
        <f t="shared" si="1"/>
        <v>44.767025089605731</v>
      </c>
      <c r="J37" s="9">
        <v>1329</v>
      </c>
      <c r="K37" s="44">
        <f t="shared" si="2"/>
        <v>47.634408602150536</v>
      </c>
      <c r="L37" s="9">
        <v>846</v>
      </c>
      <c r="M37" s="44">
        <f t="shared" si="3"/>
        <v>30.322580645161288</v>
      </c>
      <c r="N37" s="57">
        <f t="shared" si="4"/>
        <v>16.97357886309047</v>
      </c>
      <c r="O37" s="58">
        <f t="shared" si="5"/>
        <v>106.40512409927942</v>
      </c>
      <c r="P37" s="58">
        <f t="shared" si="6"/>
        <v>123.3787029623699</v>
      </c>
      <c r="Q37" s="58">
        <f t="shared" si="7"/>
        <v>626.88679245283026</v>
      </c>
      <c r="R37" s="59">
        <f t="shared" si="8"/>
        <v>399.05660377358487</v>
      </c>
      <c r="T37">
        <v>0</v>
      </c>
    </row>
    <row r="38" spans="1:20" ht="18" customHeight="1" x14ac:dyDescent="0.15">
      <c r="A38" s="31" t="s">
        <v>14</v>
      </c>
      <c r="B38" s="29"/>
      <c r="C38" s="30"/>
      <c r="D38" s="30"/>
      <c r="E38" s="30"/>
      <c r="F38" s="29"/>
      <c r="G38" s="29"/>
      <c r="H38" s="29"/>
      <c r="I38" s="29"/>
      <c r="J38" s="29"/>
      <c r="K38" s="29"/>
      <c r="L38" s="29"/>
      <c r="M38" s="29"/>
      <c r="N38" s="23"/>
      <c r="O38" s="23"/>
      <c r="P38" s="23"/>
      <c r="Q38" s="23"/>
      <c r="R38" s="23"/>
    </row>
    <row r="39" spans="1:20" x14ac:dyDescent="0.15">
      <c r="A39" s="28" t="s">
        <v>13</v>
      </c>
    </row>
    <row r="40" spans="1:20" x14ac:dyDescent="0.15">
      <c r="A40" s="27" t="s">
        <v>8</v>
      </c>
      <c r="B40" s="23"/>
    </row>
    <row r="41" spans="1:20" x14ac:dyDescent="0.15">
      <c r="A41" s="28" t="s">
        <v>9</v>
      </c>
    </row>
    <row r="42" spans="1:20" x14ac:dyDescent="0.15">
      <c r="A42" s="28" t="s">
        <v>10</v>
      </c>
    </row>
    <row r="43" spans="1:20" x14ac:dyDescent="0.15">
      <c r="A43" s="28" t="s">
        <v>11</v>
      </c>
    </row>
    <row r="44" spans="1:20" x14ac:dyDescent="0.15">
      <c r="A44" s="28" t="s">
        <v>12</v>
      </c>
    </row>
  </sheetData>
  <mergeCells count="15">
    <mergeCell ref="F5:G5"/>
    <mergeCell ref="H5:I5"/>
    <mergeCell ref="J5:M5"/>
    <mergeCell ref="F6:G6"/>
    <mergeCell ref="A4:A7"/>
    <mergeCell ref="B4:B7"/>
    <mergeCell ref="C4:E4"/>
    <mergeCell ref="F4:M4"/>
    <mergeCell ref="H6:I6"/>
    <mergeCell ref="L6:M6"/>
    <mergeCell ref="N4:R4"/>
    <mergeCell ref="N5:N7"/>
    <mergeCell ref="O5:O7"/>
    <mergeCell ref="P5:P7"/>
    <mergeCell ref="R6:R7"/>
  </mergeCells>
  <phoneticPr fontId="1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</vt:lpstr>
      <vt:lpstr>市町村別!Print_Area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2018-11-07T01:27:29Z</cp:lastPrinted>
  <dcterms:created xsi:type="dcterms:W3CDTF">2017-09-15T07:17:11Z</dcterms:created>
  <dcterms:modified xsi:type="dcterms:W3CDTF">2018-11-27T02:16:38Z</dcterms:modified>
</cp:coreProperties>
</file>