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１１\H30.11公表資料\201811HP公表分データ\"/>
    </mc:Choice>
  </mc:AlternateContent>
  <bookViews>
    <workbookView xWindow="600" yWindow="120" windowWidth="19395" windowHeight="7830"/>
  </bookViews>
  <sheets>
    <sheet name="市町村別" sheetId="1" r:id="rId1"/>
  </sheets>
  <definedNames>
    <definedName name="_xlnm.Print_Area" localSheetId="0">市町村別!$A$1:$S$44</definedName>
  </definedNames>
  <calcPr calcId="152511" forceFullCalc="1"/>
</workbook>
</file>

<file path=xl/calcChain.xml><?xml version="1.0" encoding="utf-8"?>
<calcChain xmlns="http://schemas.openxmlformats.org/spreadsheetml/2006/main">
  <c r="T15" i="1" l="1"/>
  <c r="T14" i="1"/>
  <c r="T18" i="1" s="1"/>
  <c r="T13" i="1"/>
  <c r="T17" i="1" s="1"/>
  <c r="T12" i="1"/>
  <c r="T11" i="1"/>
  <c r="T9" i="1"/>
  <c r="T16" i="1" l="1"/>
  <c r="T10" i="1"/>
  <c r="T8" i="1" s="1"/>
  <c r="B15" i="1"/>
  <c r="B14" i="1"/>
  <c r="B13" i="1"/>
  <c r="B17" i="1" s="1"/>
  <c r="B12" i="1"/>
  <c r="B11" i="1"/>
  <c r="B9" i="1"/>
  <c r="B18" i="1" l="1"/>
  <c r="B10" i="1"/>
  <c r="B8" i="1" s="1"/>
  <c r="B16" i="1"/>
  <c r="C33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F15" i="1"/>
  <c r="F14" i="1"/>
  <c r="F13" i="1"/>
  <c r="F12" i="1"/>
  <c r="F11" i="1"/>
  <c r="F9" i="1"/>
  <c r="E15" i="1"/>
  <c r="D9" i="1"/>
  <c r="E9" i="1"/>
  <c r="D11" i="1"/>
  <c r="E11" i="1"/>
  <c r="D12" i="1"/>
  <c r="E12" i="1"/>
  <c r="D13" i="1"/>
  <c r="D17" i="1" s="1"/>
  <c r="E13" i="1"/>
  <c r="E17" i="1" s="1"/>
  <c r="D14" i="1"/>
  <c r="E14" i="1"/>
  <c r="D15" i="1"/>
  <c r="R37" i="1"/>
  <c r="R32" i="1"/>
  <c r="Q35" i="1"/>
  <c r="P35" i="1"/>
  <c r="O35" i="1"/>
  <c r="O30" i="1"/>
  <c r="Q30" i="1"/>
  <c r="P30" i="1"/>
  <c r="R33" i="1"/>
  <c r="N33" i="1"/>
  <c r="N28" i="1"/>
  <c r="P31" i="1"/>
  <c r="O31" i="1"/>
  <c r="Q31" i="1"/>
  <c r="Q26" i="1"/>
  <c r="P26" i="1"/>
  <c r="O26" i="1"/>
  <c r="R29" i="1"/>
  <c r="R24" i="1"/>
  <c r="Q27" i="1"/>
  <c r="P27" i="1"/>
  <c r="O27" i="1"/>
  <c r="O22" i="1"/>
  <c r="Q22" i="1"/>
  <c r="P22" i="1"/>
  <c r="R25" i="1"/>
  <c r="N25" i="1"/>
  <c r="N20" i="1"/>
  <c r="P23" i="1"/>
  <c r="O23" i="1"/>
  <c r="Q23" i="1"/>
  <c r="R21" i="1"/>
  <c r="Q19" i="1"/>
  <c r="P19" i="1"/>
  <c r="O19" i="1"/>
  <c r="P20" i="1"/>
  <c r="Q20" i="1"/>
  <c r="O20" i="1"/>
  <c r="O21" i="1"/>
  <c r="P21" i="1"/>
  <c r="Q21" i="1"/>
  <c r="N22" i="1"/>
  <c r="P24" i="1"/>
  <c r="O24" i="1"/>
  <c r="Q24" i="1"/>
  <c r="J12" i="1"/>
  <c r="Q25" i="1"/>
  <c r="O25" i="1"/>
  <c r="P25" i="1"/>
  <c r="R26" i="1"/>
  <c r="O28" i="1"/>
  <c r="P28" i="1"/>
  <c r="Q28" i="1"/>
  <c r="Q29" i="1"/>
  <c r="O29" i="1"/>
  <c r="P29" i="1"/>
  <c r="R30" i="1"/>
  <c r="O32" i="1"/>
  <c r="P32" i="1"/>
  <c r="Q32" i="1"/>
  <c r="Q33" i="1"/>
  <c r="O33" i="1"/>
  <c r="P33" i="1"/>
  <c r="R34" i="1"/>
  <c r="O36" i="1"/>
  <c r="Q36" i="1"/>
  <c r="P36" i="1"/>
  <c r="R35" i="1"/>
  <c r="R19" i="1"/>
  <c r="J11" i="1"/>
  <c r="L12" i="1"/>
  <c r="N19" i="1"/>
  <c r="R27" i="1"/>
  <c r="R31" i="1"/>
  <c r="P34" i="1"/>
  <c r="Q34" i="1"/>
  <c r="J14" i="1"/>
  <c r="O34" i="1"/>
  <c r="N24" i="1"/>
  <c r="R28" i="1"/>
  <c r="N23" i="1"/>
  <c r="N27" i="1"/>
  <c r="J9" i="1"/>
  <c r="L9" i="1"/>
  <c r="N29" i="1"/>
  <c r="N21" i="1"/>
  <c r="N26" i="1"/>
  <c r="N30" i="1"/>
  <c r="N34" i="1"/>
  <c r="O37" i="1"/>
  <c r="P37" i="1"/>
  <c r="J15" i="1"/>
  <c r="J13" i="1"/>
  <c r="Q37" i="1"/>
  <c r="N31" i="1"/>
  <c r="H14" i="1"/>
  <c r="N35" i="1"/>
  <c r="H12" i="1"/>
  <c r="L13" i="1"/>
  <c r="N32" i="1"/>
  <c r="H13" i="1"/>
  <c r="N37" i="1"/>
  <c r="R20" i="1"/>
  <c r="R22" i="1"/>
  <c r="L14" i="1"/>
  <c r="R23" i="1"/>
  <c r="L15" i="1"/>
  <c r="L11" i="1"/>
  <c r="R36" i="1"/>
  <c r="H9" i="1"/>
  <c r="N36" i="1"/>
  <c r="H15" i="1"/>
  <c r="H11" i="1"/>
  <c r="O12" i="1"/>
  <c r="I20" i="1" l="1"/>
  <c r="K20" i="1"/>
  <c r="G20" i="1"/>
  <c r="M20" i="1"/>
  <c r="K28" i="1"/>
  <c r="G28" i="1"/>
  <c r="M28" i="1"/>
  <c r="I28" i="1"/>
  <c r="M37" i="1"/>
  <c r="I37" i="1"/>
  <c r="G37" i="1"/>
  <c r="K37" i="1"/>
  <c r="F18" i="1"/>
  <c r="M21" i="1"/>
  <c r="I21" i="1"/>
  <c r="G21" i="1"/>
  <c r="K21" i="1"/>
  <c r="M25" i="1"/>
  <c r="I25" i="1"/>
  <c r="K25" i="1"/>
  <c r="G25" i="1"/>
  <c r="M29" i="1"/>
  <c r="I29" i="1"/>
  <c r="K29" i="1"/>
  <c r="G29" i="1"/>
  <c r="K34" i="1"/>
  <c r="G34" i="1"/>
  <c r="M34" i="1"/>
  <c r="I34" i="1"/>
  <c r="M33" i="1"/>
  <c r="I33" i="1"/>
  <c r="K33" i="1"/>
  <c r="G33" i="1"/>
  <c r="H17" i="1"/>
  <c r="F17" i="1"/>
  <c r="M24" i="1"/>
  <c r="K24" i="1"/>
  <c r="I24" i="1"/>
  <c r="G24" i="1"/>
  <c r="I32" i="1"/>
  <c r="K32" i="1"/>
  <c r="G32" i="1"/>
  <c r="M32" i="1"/>
  <c r="R15" i="1"/>
  <c r="G22" i="1"/>
  <c r="K22" i="1"/>
  <c r="M22" i="1"/>
  <c r="I22" i="1"/>
  <c r="G26" i="1"/>
  <c r="M26" i="1"/>
  <c r="I26" i="1"/>
  <c r="K26" i="1"/>
  <c r="M30" i="1"/>
  <c r="I30" i="1"/>
  <c r="K30" i="1"/>
  <c r="G30" i="1"/>
  <c r="K35" i="1"/>
  <c r="G35" i="1"/>
  <c r="M35" i="1"/>
  <c r="I35" i="1"/>
  <c r="Q12" i="1"/>
  <c r="K19" i="1"/>
  <c r="G19" i="1"/>
  <c r="M19" i="1"/>
  <c r="I19" i="1"/>
  <c r="K23" i="1"/>
  <c r="G23" i="1"/>
  <c r="M23" i="1"/>
  <c r="I23" i="1"/>
  <c r="K27" i="1"/>
  <c r="M27" i="1"/>
  <c r="I27" i="1"/>
  <c r="G27" i="1"/>
  <c r="K31" i="1"/>
  <c r="G31" i="1"/>
  <c r="M31" i="1"/>
  <c r="I31" i="1"/>
  <c r="M36" i="1"/>
  <c r="K36" i="1"/>
  <c r="G36" i="1"/>
  <c r="I36" i="1"/>
  <c r="C12" i="1"/>
  <c r="K12" i="1" s="1"/>
  <c r="R13" i="1"/>
  <c r="L16" i="1"/>
  <c r="E18" i="1"/>
  <c r="O13" i="1"/>
  <c r="Q14" i="1"/>
  <c r="N12" i="1"/>
  <c r="O15" i="1"/>
  <c r="C11" i="1"/>
  <c r="G11" i="1" s="1"/>
  <c r="P15" i="1"/>
  <c r="H16" i="1"/>
  <c r="R12" i="1"/>
  <c r="E16" i="1"/>
  <c r="R14" i="1"/>
  <c r="D16" i="1"/>
  <c r="P9" i="1"/>
  <c r="N13" i="1"/>
  <c r="H18" i="1"/>
  <c r="P14" i="1"/>
  <c r="L10" i="1"/>
  <c r="H10" i="1"/>
  <c r="Q15" i="1"/>
  <c r="R9" i="1"/>
  <c r="N15" i="1"/>
  <c r="O14" i="1"/>
  <c r="N9" i="1"/>
  <c r="N11" i="1"/>
  <c r="D18" i="1"/>
  <c r="P12" i="1"/>
  <c r="O11" i="1"/>
  <c r="J16" i="1"/>
  <c r="Q11" i="1"/>
  <c r="J10" i="1"/>
  <c r="Q13" i="1"/>
  <c r="J17" i="1"/>
  <c r="P13" i="1"/>
  <c r="F16" i="1"/>
  <c r="R11" i="1"/>
  <c r="F10" i="1"/>
  <c r="F8" i="1" s="1"/>
  <c r="C15" i="1"/>
  <c r="M15" i="1" s="1"/>
  <c r="C13" i="1"/>
  <c r="I13" i="1" s="1"/>
  <c r="C14" i="1"/>
  <c r="M14" i="1" s="1"/>
  <c r="O9" i="1"/>
  <c r="Q9" i="1"/>
  <c r="P11" i="1"/>
  <c r="D10" i="1"/>
  <c r="D8" i="1" s="1"/>
  <c r="N14" i="1"/>
  <c r="J18" i="1"/>
  <c r="L18" i="1"/>
  <c r="L17" i="1"/>
  <c r="E10" i="1"/>
  <c r="E8" i="1" s="1"/>
  <c r="C9" i="1"/>
  <c r="G9" i="1" s="1"/>
  <c r="N17" i="1" l="1"/>
  <c r="M12" i="1"/>
  <c r="K14" i="1"/>
  <c r="M11" i="1"/>
  <c r="H8" i="1"/>
  <c r="L8" i="1"/>
  <c r="K11" i="1"/>
  <c r="I11" i="1"/>
  <c r="K9" i="1"/>
  <c r="G13" i="1"/>
  <c r="G14" i="1"/>
  <c r="M9" i="1"/>
  <c r="I15" i="1"/>
  <c r="G12" i="1"/>
  <c r="I12" i="1"/>
  <c r="G15" i="1"/>
  <c r="M13" i="1"/>
  <c r="K15" i="1"/>
  <c r="K13" i="1"/>
  <c r="N18" i="1"/>
  <c r="I9" i="1"/>
  <c r="I14" i="1"/>
  <c r="C16" i="1"/>
  <c r="G16" i="1" s="1"/>
  <c r="R10" i="1"/>
  <c r="Q18" i="1"/>
  <c r="O18" i="1"/>
  <c r="P18" i="1"/>
  <c r="Q17" i="1"/>
  <c r="P17" i="1"/>
  <c r="O17" i="1"/>
  <c r="Q16" i="1"/>
  <c r="O16" i="1"/>
  <c r="Q10" i="1"/>
  <c r="J8" i="1"/>
  <c r="O10" i="1"/>
  <c r="R17" i="1"/>
  <c r="N16" i="1"/>
  <c r="P16" i="1"/>
  <c r="R18" i="1"/>
  <c r="C10" i="1"/>
  <c r="C8" i="1" s="1"/>
  <c r="G8" i="1" s="1"/>
  <c r="C18" i="1"/>
  <c r="K18" i="1" s="1"/>
  <c r="C17" i="1"/>
  <c r="G17" i="1" s="1"/>
  <c r="N10" i="1"/>
  <c r="P10" i="1"/>
  <c r="R16" i="1"/>
  <c r="K8" i="1" l="1"/>
  <c r="I10" i="1"/>
  <c r="M16" i="1"/>
  <c r="G18" i="1"/>
  <c r="M8" i="1"/>
  <c r="I18" i="1"/>
  <c r="K16" i="1"/>
  <c r="M18" i="1"/>
  <c r="M10" i="1"/>
  <c r="I17" i="1"/>
  <c r="K17" i="1"/>
  <c r="R8" i="1"/>
  <c r="M17" i="1"/>
  <c r="G10" i="1"/>
  <c r="I8" i="1"/>
  <c r="I16" i="1"/>
  <c r="K10" i="1"/>
  <c r="Q8" i="1"/>
  <c r="O8" i="1"/>
  <c r="P8" i="1"/>
  <c r="N8" i="1"/>
</calcChain>
</file>

<file path=xl/sharedStrings.xml><?xml version="1.0" encoding="utf-8"?>
<sst xmlns="http://schemas.openxmlformats.org/spreadsheetml/2006/main" count="66" uniqueCount="61">
  <si>
    <t>地域</t>
    <rPh sb="0" eb="2">
      <t>チイキ</t>
    </rPh>
    <phoneticPr fontId="2"/>
  </si>
  <si>
    <t>推計世帯数</t>
    <rPh sb="0" eb="2">
      <t>スイケイ</t>
    </rPh>
    <rPh sb="2" eb="5">
      <t>セタイスウ</t>
    </rPh>
    <phoneticPr fontId="2"/>
  </si>
  <si>
    <t>推計人口</t>
    <rPh sb="0" eb="2">
      <t>スイケイ</t>
    </rPh>
    <rPh sb="2" eb="4">
      <t>ジンコウ</t>
    </rPh>
    <phoneticPr fontId="2"/>
  </si>
  <si>
    <t>年齢別（3区分）人口</t>
    <rPh sb="0" eb="3">
      <t>ネンレイベツ</t>
    </rPh>
    <rPh sb="5" eb="7">
      <t>クブン</t>
    </rPh>
    <rPh sb="8" eb="10">
      <t>ジンコウ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</si>
  <si>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</si>
  <si>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</si>
  <si>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</si>
  <si>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</si>
  <si>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</si>
  <si>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（0～14歳）</t>
    <rPh sb="5" eb="6">
      <t>サイ</t>
    </rPh>
    <phoneticPr fontId="2"/>
  </si>
  <si>
    <t>（15～64歳）</t>
    <rPh sb="6" eb="7">
      <t>サイ</t>
    </rPh>
    <phoneticPr fontId="2"/>
  </si>
  <si>
    <t>実数</t>
    <rPh sb="0" eb="2">
      <t>ジッスウ</t>
    </rPh>
    <phoneticPr fontId="2"/>
  </si>
  <si>
    <t>構成比</t>
    <rPh sb="0" eb="3">
      <t>コウセイヒ</t>
    </rPh>
    <phoneticPr fontId="2"/>
  </si>
  <si>
    <t>県計</t>
    <rPh sb="0" eb="2">
      <t>ケンケイ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</si>
  <si>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</si>
  <si>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</si>
  <si>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岩美郡</t>
    <rPh sb="0" eb="3">
      <t>イワミグン</t>
    </rPh>
    <phoneticPr fontId="2"/>
  </si>
  <si>
    <t>八頭郡</t>
    <rPh sb="0" eb="3">
      <t>ヤズグン</t>
    </rPh>
    <phoneticPr fontId="2"/>
  </si>
  <si>
    <t>東伯郡</t>
    <rPh sb="0" eb="3">
      <t>トウハクグン</t>
    </rPh>
    <phoneticPr fontId="2"/>
  </si>
  <si>
    <t>西伯郡</t>
    <rPh sb="0" eb="3">
      <t>サイハクグン</t>
    </rPh>
    <phoneticPr fontId="2"/>
  </si>
  <si>
    <t>日野郡</t>
    <rPh sb="0" eb="3">
      <t>ヒノグン</t>
    </rPh>
    <phoneticPr fontId="2"/>
  </si>
  <si>
    <t>東部地区</t>
    <rPh sb="0" eb="2">
      <t>トウブ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</si>
  <si>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</si>
  <si>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西部地区</t>
    <rPh sb="0" eb="2">
      <t>セイブ</t>
    </rPh>
    <rPh sb="2" eb="4">
      <t>チク</t>
    </rPh>
    <phoneticPr fontId="2"/>
  </si>
  <si>
    <t>鳥取市</t>
    <rPh sb="0" eb="3">
      <t>トットリシ</t>
    </rPh>
    <phoneticPr fontId="2"/>
  </si>
  <si>
    <t>米子市</t>
    <rPh sb="0" eb="3">
      <t>ヨナゴシ</t>
    </rPh>
    <phoneticPr fontId="2"/>
  </si>
  <si>
    <t>倉吉市</t>
    <rPh sb="0" eb="3">
      <t>クラヨシシ</t>
    </rPh>
    <phoneticPr fontId="2"/>
  </si>
  <si>
    <t>境港市</t>
    <rPh sb="0" eb="3">
      <t>サカイミナトシ</t>
    </rPh>
    <phoneticPr fontId="2"/>
  </si>
  <si>
    <t>岩美町</t>
    <rPh sb="0" eb="3">
      <t>イワミチョウ</t>
    </rPh>
    <phoneticPr fontId="2"/>
  </si>
  <si>
    <t>若桜町</t>
    <rPh sb="0" eb="3">
      <t>ワカサチョウ</t>
    </rPh>
    <phoneticPr fontId="2"/>
  </si>
  <si>
    <t>智頭町</t>
    <rPh sb="0" eb="3">
      <t>チヅチョウ</t>
    </rPh>
    <phoneticPr fontId="2"/>
  </si>
  <si>
    <t>八頭町</t>
    <rPh sb="0" eb="3">
      <t>ヤズチョウ</t>
    </rPh>
    <phoneticPr fontId="2"/>
  </si>
  <si>
    <t>三朝町</t>
    <rPh sb="0" eb="3">
      <t>ミササチョウ</t>
    </rPh>
    <phoneticPr fontId="2"/>
  </si>
  <si>
    <t>湯梨浜町</t>
    <rPh sb="0" eb="4">
      <t>ユリハマチョウ</t>
    </rPh>
    <phoneticPr fontId="2"/>
  </si>
  <si>
    <t>琴浦町</t>
    <rPh sb="0" eb="3">
      <t>コトウラチョウ</t>
    </rPh>
    <phoneticPr fontId="2"/>
  </si>
  <si>
    <t>北栄町</t>
    <rPh sb="0" eb="3">
      <t>ホクエイチョウ</t>
    </rPh>
    <phoneticPr fontId="2"/>
  </si>
  <si>
    <t>日吉津村</t>
    <rPh sb="0" eb="4">
      <t>ヒエヅソン</t>
    </rPh>
    <phoneticPr fontId="2"/>
  </si>
  <si>
    <t>大山町</t>
    <rPh sb="0" eb="3">
      <t>ダイセンチョウ</t>
    </rPh>
    <phoneticPr fontId="2"/>
  </si>
  <si>
    <t>南部町</t>
    <rPh sb="0" eb="3">
      <t>ナンブチョウ</t>
    </rPh>
    <phoneticPr fontId="2"/>
  </si>
  <si>
    <t>伯耆町</t>
    <rPh sb="0" eb="3">
      <t>ホウキチョウ</t>
    </rPh>
    <phoneticPr fontId="2"/>
  </si>
  <si>
    <t>日南町</t>
    <rPh sb="0" eb="3">
      <t>ニチナンチョウ</t>
    </rPh>
    <phoneticPr fontId="2"/>
  </si>
  <si>
    <t>日野町</t>
    <rPh sb="0" eb="3">
      <t>ヒノチョウ</t>
    </rPh>
    <phoneticPr fontId="2"/>
  </si>
  <si>
    <t>江府町</t>
    <rPh sb="0" eb="3">
      <t>コウフチョウ</t>
    </rPh>
    <phoneticPr fontId="2"/>
  </si>
  <si>
    <t>構成比</t>
    <rPh sb="0" eb="3">
      <t>コウセイヒ</t>
    </rPh>
    <phoneticPr fontId="1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</si>
  <si>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</si>
  <si>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うち75歳以上</t>
    <rPh sb="4" eb="5">
      <t>サイ</t>
    </rPh>
    <rPh sb="5" eb="7">
      <t>イジョウ</t>
    </rPh>
    <phoneticPr fontId="1"/>
  </si>
  <si>
    <t>実数</t>
    <rPh sb="0" eb="2">
      <t>ジッスウ</t>
    </rPh>
    <phoneticPr fontId="1"/>
  </si>
  <si>
    <t>年齢構成指数</t>
    <rPh sb="0" eb="2">
      <t>ネンレイ</t>
    </rPh>
    <rPh sb="2" eb="4">
      <t>コウセイ</t>
    </rPh>
    <rPh sb="4" eb="6">
      <t>シスウ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</si>
  <si>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</si>
  <si>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</si>
  <si>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</si>
  <si>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3">
      <t>ロウネンカ</t>
    </rPh>
    <rPh sb="3" eb="5">
      <t>シスウ</t>
    </rPh>
    <phoneticPr fontId="1"/>
  </si>
  <si>
    <t>　【注】</t>
    <rPh sb="2" eb="3">
      <t>チュウ</t>
    </rPh>
    <phoneticPr fontId="1"/>
  </si>
  <si>
    <t>　　　年少人口指数　＝　年少人口　÷　生産年齢人口　×　１００</t>
    <rPh sb="3" eb="5">
      <t>ネンショウ</t>
    </rPh>
    <rPh sb="5" eb="7">
      <t>ジンコウ</t>
    </rPh>
    <rPh sb="7" eb="9">
      <t>シスウ</t>
    </rPh>
    <rPh sb="12" eb="14">
      <t>ネンショウ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</si>
  <si>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老年人口指数　＝　老年人口　÷　生産年齢人口　×　１００</t>
    <rPh sb="3" eb="5">
      <t>ロウネン</t>
    </rPh>
    <rPh sb="5" eb="7">
      <t>ジンコウ</t>
    </rPh>
    <rPh sb="7" eb="9">
      <t>シスウ</t>
    </rPh>
    <rPh sb="12" eb="14">
      <t>ロウネン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</si>
  <si>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従属人口指数　＝　（年少人口＋老年人口）　÷　生産年齢人口　×　１００</t>
    <rPh sb="3" eb="5">
      <t>ジュウゾク</t>
    </rPh>
    <rPh sb="5" eb="7">
      <t>ジンコウ</t>
    </rPh>
    <rPh sb="7" eb="9">
      <t>シスウ</t>
    </rPh>
    <rPh sb="13" eb="15">
      <t>ネンショウ</t>
    </rPh>
    <rPh sb="15" eb="17">
      <t>ジンコウ</t>
    </rPh>
    <rPh sb="18" eb="20">
      <t>ロウネン</t>
    </rPh>
    <rPh sb="20" eb="22">
      <t>ジンコウ</t>
    </rPh>
    <rPh sb="26" eb="28">
      <t>セイサン</t>
    </rPh>
    <rPh sb="28" eb="30">
      <t>ネンレイ</t>
    </rPh>
    <rPh sb="30" eb="32">
      <t>ジンコウ</t>
    </rPh>
    <phoneticPr fontId="1"/>
  </si>
  <si>
    <t>　　　老年化指数　＝　老年人口　÷　年少人口　×　１００</t>
    <rPh sb="3" eb="6">
      <t>ロウネンカ</t>
    </rPh>
    <rPh sb="6" eb="8">
      <t>シスウ</t>
    </rPh>
    <rPh sb="11" eb="13">
      <t>ロウネン</t>
    </rPh>
    <rPh sb="13" eb="15">
      <t>ジンコウ</t>
    </rPh>
    <rPh sb="18" eb="20">
      <t>ネンショウ</t>
    </rPh>
    <rPh sb="20" eb="22">
      <t>ジンコウ</t>
    </rPh>
    <phoneticPr fontId="1"/>
  </si>
  <si>
    <t>　２　少数第２位以下を四捨五入しているため、合計しても１００％にならない場合がある。</t>
    <rPh sb="3" eb="5">
      <t>ショウスウ</t>
    </rPh>
    <rPh sb="5" eb="6">
      <t>ダイ</t>
    </rPh>
    <rPh sb="7" eb="8">
      <t>イ</t>
    </rPh>
    <rPh sb="8" eb="10">
      <t>イカ</t>
    </rPh>
    <rPh sb="11" eb="15">
      <t>シシャゴニュウ</t>
    </rPh>
    <rPh sb="22" eb="24">
      <t>ゴウケイ</t>
    </rPh>
    <rPh sb="36" eb="38">
      <t>バアイ</t>
    </rPh>
    <phoneticPr fontId="1"/>
  </si>
  <si>
    <t>※１　推計世帯数及び推計人口総数は１日現在。</t>
    <rPh sb="3" eb="5">
      <t>スイケイ</t>
    </rPh>
    <rPh sb="5" eb="8">
      <t>セタイスウ</t>
    </rPh>
    <rPh sb="8" eb="9">
      <t>オヨ</t>
    </rPh>
    <rPh sb="10" eb="12">
      <t>スイケイ</t>
    </rPh>
    <rPh sb="12" eb="14">
      <t>ジンコウ</t>
    </rPh>
    <rPh sb="14" eb="16">
      <t>ソウスウ</t>
    </rPh>
    <rPh sb="18" eb="19">
      <t>ヒ</t>
    </rPh>
    <rPh sb="19" eb="21">
      <t>ゲンザイ</t>
    </rPh>
    <phoneticPr fontId="1"/>
  </si>
  <si>
    <t>第１０表　市町村別、男女別、３区分年齢別人口と世帯数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5" eb="17">
      <t>クブン</t>
    </rPh>
    <rPh sb="17" eb="20">
      <t>ネンレイベツ</t>
    </rPh>
    <rPh sb="20" eb="22">
      <t>ジンコウ</t>
    </rPh>
    <rPh sb="23" eb="26">
      <t>セタイスウ</t>
    </rPh>
    <phoneticPr fontId="2"/>
  </si>
  <si>
    <t>年齢不詳</t>
    <rPh sb="0" eb="4">
      <t>ネンレイフショウ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</si>
</sst>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0.00_);[Red]\(0.00\)"/>
    <numFmt numFmtId="179" formatCode="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4" fillId="0" borderId="13" xfId="0" applyFont="1" applyBorder="1">
      <alignment vertical="center"/>
    </xf>
    <xf numFmtId="178" fontId="0" fillId="0" borderId="1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4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14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19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22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24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0" borderId="25" xfId="0" applyNumberFormat="1" applyBorder="1">
      <alignment vertical="center"/>
    </xf>
    <xf numFmtId="179" fontId="0" fillId="0" borderId="15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17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Normal="100" zoomScaleSheetLayoutView="100" workbookViewId="0">
      <selection activeCell="T16" sqref="T16:T18"/>
    </sheetView>
  </sheetViews>
  <sheetFormatPr defaultRowHeight="13.5" x14ac:dyDescent="0.15"/>
  <cols>
    <col min="1" max="6" width="8.625" customWidth="1"/>
    <col min="7" max="7" width="6.625" customWidth="1"/>
    <col min="8" max="8" width="8.625" customWidth="1"/>
    <col min="9" max="9" width="6.625" customWidth="1"/>
    <col min="10" max="12" width="8.625" customWidth="1"/>
    <col min="13" max="13" width="6.625" customWidth="1"/>
    <col min="19" max="19" width="5.625" customWidth="1"/>
  </cols>
  <sheetData>
    <row r="1" spans="1:20" x14ac:dyDescent="0.15">
      <c r="G1" s="1"/>
    </row>
    <row r="2" spans="1:20" x14ac:dyDescent="0.15">
      <c r="A2" t="s">
        <v>59</v>
      </c>
    </row>
    <row r="4" spans="1:20" x14ac:dyDescent="0.15">
      <c r="A4" s="72" t="s">
        <v>0</v>
      </c>
      <c r="B4" s="67" t="s">
        <v>1</v>
      </c>
      <c r="C4" s="66" t="s">
        <v>2</v>
      </c>
      <c r="D4" s="72"/>
      <c r="E4" s="72"/>
      <c r="F4" s="75" t="s">
        <v>3</v>
      </c>
      <c r="G4" s="76"/>
      <c r="H4" s="76"/>
      <c r="I4" s="76"/>
      <c r="J4" s="76"/>
      <c r="K4" s="76"/>
      <c r="L4" s="76"/>
      <c r="M4" s="77"/>
      <c r="N4" s="64" t="s">
        <v>47</v>
      </c>
      <c r="O4" s="65"/>
      <c r="P4" s="65"/>
      <c r="Q4" s="65"/>
      <c r="R4" s="66"/>
    </row>
    <row r="5" spans="1:20" ht="13.5" customHeight="1" x14ac:dyDescent="0.15">
      <c r="A5" s="73"/>
      <c r="B5" s="68"/>
      <c r="C5" s="2"/>
      <c r="D5" s="2"/>
      <c r="E5" s="2"/>
      <c r="F5" s="64" t="s">
        <v>4</v>
      </c>
      <c r="G5" s="66"/>
      <c r="H5" s="64" t="s">
        <v>5</v>
      </c>
      <c r="I5" s="66"/>
      <c r="J5" s="64" t="s">
        <v>44</v>
      </c>
      <c r="K5" s="65"/>
      <c r="L5" s="65"/>
      <c r="M5" s="66"/>
      <c r="N5" s="67" t="s">
        <v>48</v>
      </c>
      <c r="O5" s="67" t="s">
        <v>49</v>
      </c>
      <c r="P5" s="67" t="s">
        <v>50</v>
      </c>
      <c r="Q5" s="28" t="s">
        <v>51</v>
      </c>
      <c r="R5" s="26"/>
    </row>
    <row r="6" spans="1:20" ht="13.5" customHeight="1" x14ac:dyDescent="0.15">
      <c r="A6" s="73"/>
      <c r="B6" s="68"/>
      <c r="C6" s="3" t="s">
        <v>6</v>
      </c>
      <c r="D6" s="3" t="s">
        <v>7</v>
      </c>
      <c r="E6" s="3" t="s">
        <v>8</v>
      </c>
      <c r="F6" s="70" t="s">
        <v>9</v>
      </c>
      <c r="G6" s="71"/>
      <c r="H6" s="70" t="s">
        <v>10</v>
      </c>
      <c r="I6" s="71"/>
      <c r="J6" s="24"/>
      <c r="K6" s="25"/>
      <c r="L6" s="75" t="s">
        <v>45</v>
      </c>
      <c r="M6" s="77"/>
      <c r="N6" s="68"/>
      <c r="O6" s="68"/>
      <c r="P6" s="68"/>
      <c r="Q6" s="29"/>
      <c r="R6" s="67" t="s">
        <v>45</v>
      </c>
    </row>
    <row r="7" spans="1:20" x14ac:dyDescent="0.15">
      <c r="A7" s="74"/>
      <c r="B7" s="69"/>
      <c r="C7" s="4"/>
      <c r="D7" s="3"/>
      <c r="E7" s="3"/>
      <c r="F7" s="5" t="s">
        <v>11</v>
      </c>
      <c r="G7" s="5" t="s">
        <v>12</v>
      </c>
      <c r="H7" s="5" t="s">
        <v>11</v>
      </c>
      <c r="I7" s="5" t="s">
        <v>12</v>
      </c>
      <c r="J7" s="5" t="s">
        <v>11</v>
      </c>
      <c r="K7" s="5" t="s">
        <v>43</v>
      </c>
      <c r="L7" s="5" t="s">
        <v>46</v>
      </c>
      <c r="M7" s="5" t="s">
        <v>12</v>
      </c>
      <c r="N7" s="69"/>
      <c r="O7" s="69"/>
      <c r="P7" s="69"/>
      <c r="Q7" s="30"/>
      <c r="R7" s="69"/>
      <c r="T7" t="s">
        <v>60</v>
      </c>
    </row>
    <row r="8" spans="1:20" ht="18" customHeight="1" x14ac:dyDescent="0.15">
      <c r="A8" s="6" t="s">
        <v>13</v>
      </c>
      <c r="B8" s="7">
        <f>B9+B10</f>
        <v>219493</v>
      </c>
      <c r="C8" s="7">
        <f>C9+C10</f>
        <v>560413</v>
      </c>
      <c r="D8" s="7">
        <f>D9+D10</f>
        <v>267856</v>
      </c>
      <c r="E8" s="7">
        <f>E9+E10</f>
        <v>292557</v>
      </c>
      <c r="F8" s="7">
        <f>F9+F10</f>
        <v>65959</v>
      </c>
      <c r="G8" s="36">
        <f>F8/(C8-T8)*100</f>
        <v>11.862062764139916</v>
      </c>
      <c r="H8" s="7">
        <f>H9+H10</f>
        <v>307191</v>
      </c>
      <c r="I8" s="36">
        <f>H8/(C8-T8)*100</f>
        <v>55.245211761532232</v>
      </c>
      <c r="J8" s="7">
        <f>J9+J10</f>
        <v>182900</v>
      </c>
      <c r="K8" s="36">
        <f>J8/(C8-T8)*100</f>
        <v>32.892725474327847</v>
      </c>
      <c r="L8" s="7">
        <f>L9+L10</f>
        <v>98604</v>
      </c>
      <c r="M8" s="36">
        <f>L8/(C8-T8)*100</f>
        <v>17.732937685459941</v>
      </c>
      <c r="N8" s="43">
        <f>F8/H8*100</f>
        <v>21.471657698304963</v>
      </c>
      <c r="O8" s="44">
        <f>J8/H8*100</f>
        <v>59.539504738094543</v>
      </c>
      <c r="P8" s="44">
        <f>(F8+J8)/H8*100</f>
        <v>81.011162436399502</v>
      </c>
      <c r="Q8" s="44">
        <f>J8/F8*100</f>
        <v>277.29347018602465</v>
      </c>
      <c r="R8" s="45">
        <f>L8/F8*100</f>
        <v>149.49286678087904</v>
      </c>
      <c r="T8">
        <f>T9+T10</f>
        <v>4363</v>
      </c>
    </row>
    <row r="9" spans="1:20" ht="18" customHeight="1" x14ac:dyDescent="0.15">
      <c r="A9" s="8" t="s">
        <v>14</v>
      </c>
      <c r="B9" s="10">
        <f>B19+B20+B21+B22</f>
        <v>170080</v>
      </c>
      <c r="C9" s="10">
        <f>C19+C20+C21+C22</f>
        <v>418959</v>
      </c>
      <c r="D9" s="10">
        <f>D19+D20+D21+D22</f>
        <v>200931</v>
      </c>
      <c r="E9" s="10">
        <f>E19+E20+E21+E22</f>
        <v>218028</v>
      </c>
      <c r="F9" s="10">
        <f>F19+F20+F21+F22</f>
        <v>50685</v>
      </c>
      <c r="G9" s="37">
        <f t="shared" ref="G9:G37" si="0">F9/(C9-T9)*100</f>
        <v>12.221940897746592</v>
      </c>
      <c r="H9" s="10">
        <f>H19+H20+H21+H22</f>
        <v>235925</v>
      </c>
      <c r="I9" s="37">
        <f t="shared" ref="I9:I37" si="1">H9/(C9-T9)*100</f>
        <v>56.889837354263875</v>
      </c>
      <c r="J9" s="10">
        <f>J19+J20+J21+J22</f>
        <v>128095</v>
      </c>
      <c r="K9" s="37">
        <f t="shared" ref="K9:K37" si="2">J9/(C9-T9)*100</f>
        <v>30.888221747989537</v>
      </c>
      <c r="L9" s="10">
        <f>L19+L20+L21+L22</f>
        <v>68097</v>
      </c>
      <c r="M9" s="37">
        <f t="shared" ref="M9:M37" si="3">L9/(C9-T9)*100</f>
        <v>16.420588128910911</v>
      </c>
      <c r="N9" s="46">
        <f t="shared" ref="N9:N37" si="4">F9/H9*100</f>
        <v>21.483522305817527</v>
      </c>
      <c r="O9" s="47">
        <f t="shared" ref="O9:O37" si="5">J9/H9*100</f>
        <v>54.294797075341741</v>
      </c>
      <c r="P9" s="47">
        <f t="shared" ref="P9:P37" si="6">(F9+J9)/H9*100</f>
        <v>75.778319381159264</v>
      </c>
      <c r="Q9" s="47">
        <f t="shared" ref="Q9:Q37" si="7">J9/F9*100</f>
        <v>252.72763144914668</v>
      </c>
      <c r="R9" s="48">
        <f t="shared" ref="R9:R37" si="8">L9/F9*100</f>
        <v>134.35335898194731</v>
      </c>
      <c r="T9">
        <f>SUM(T19:T22)</f>
        <v>4254</v>
      </c>
    </row>
    <row r="10" spans="1:20" ht="18" customHeight="1" x14ac:dyDescent="0.15">
      <c r="A10" s="11" t="s">
        <v>15</v>
      </c>
      <c r="B10" s="13">
        <f>B11+B12+B13+B14+B15</f>
        <v>49413</v>
      </c>
      <c r="C10" s="13">
        <f>C11+C12+C13+C14+C15</f>
        <v>141454</v>
      </c>
      <c r="D10" s="13">
        <f>D11+D12+D13+D14+D15</f>
        <v>66925</v>
      </c>
      <c r="E10" s="13">
        <f>E11+E12+E13+E14+E15</f>
        <v>74529</v>
      </c>
      <c r="F10" s="13">
        <f>F11+F12+F13+F14+F15</f>
        <v>15274</v>
      </c>
      <c r="G10" s="38">
        <f t="shared" si="0"/>
        <v>10.806183451837702</v>
      </c>
      <c r="H10" s="13">
        <f>H11+H12+H13+H14+H15</f>
        <v>71266</v>
      </c>
      <c r="I10" s="38">
        <f t="shared" si="1"/>
        <v>50.419894584173477</v>
      </c>
      <c r="J10" s="13">
        <f>J11+J12+J13+J14+J15</f>
        <v>54805</v>
      </c>
      <c r="K10" s="38">
        <f>J10/(C10-T10)*100</f>
        <v>38.773921963988819</v>
      </c>
      <c r="L10" s="13">
        <f>L11+L12+L13+L14+L15</f>
        <v>30507</v>
      </c>
      <c r="M10" s="38">
        <f t="shared" si="3"/>
        <v>21.583359864162158</v>
      </c>
      <c r="N10" s="49">
        <f t="shared" si="4"/>
        <v>21.432380097101003</v>
      </c>
      <c r="O10" s="50">
        <f t="shared" si="5"/>
        <v>76.90202901804507</v>
      </c>
      <c r="P10" s="50">
        <f t="shared" si="6"/>
        <v>98.334409115146073</v>
      </c>
      <c r="Q10" s="50">
        <f t="shared" si="7"/>
        <v>358.81236087468903</v>
      </c>
      <c r="R10" s="51">
        <f t="shared" si="8"/>
        <v>199.73156998821526</v>
      </c>
      <c r="T10">
        <f>SUM(T11:T15)</f>
        <v>109</v>
      </c>
    </row>
    <row r="11" spans="1:20" ht="18" customHeight="1" x14ac:dyDescent="0.15">
      <c r="A11" s="8" t="s">
        <v>16</v>
      </c>
      <c r="B11" s="10">
        <f>B23</f>
        <v>4029</v>
      </c>
      <c r="C11" s="10">
        <f>C23</f>
        <v>11104</v>
      </c>
      <c r="D11" s="10">
        <f>D23</f>
        <v>5287</v>
      </c>
      <c r="E11" s="10">
        <f>E23</f>
        <v>5817</v>
      </c>
      <c r="F11" s="10">
        <f>F23</f>
        <v>1127</v>
      </c>
      <c r="G11" s="39">
        <f t="shared" si="0"/>
        <v>10.150409799153381</v>
      </c>
      <c r="H11" s="10">
        <f>H23</f>
        <v>5768</v>
      </c>
      <c r="I11" s="39">
        <f t="shared" si="1"/>
        <v>51.949923444114198</v>
      </c>
      <c r="J11" s="10">
        <f>J23</f>
        <v>4208</v>
      </c>
      <c r="K11" s="39">
        <f t="shared" si="2"/>
        <v>37.899666756732415</v>
      </c>
      <c r="L11" s="10">
        <f>L23</f>
        <v>2308</v>
      </c>
      <c r="M11" s="39">
        <f t="shared" si="3"/>
        <v>20.787174637485364</v>
      </c>
      <c r="N11" s="52">
        <f t="shared" si="4"/>
        <v>19.538834951456309</v>
      </c>
      <c r="O11" s="53">
        <f t="shared" si="5"/>
        <v>72.954230235783641</v>
      </c>
      <c r="P11" s="53">
        <f t="shared" si="6"/>
        <v>92.493065187239949</v>
      </c>
      <c r="Q11" s="53">
        <f t="shared" si="7"/>
        <v>373.38065661047028</v>
      </c>
      <c r="R11" s="54">
        <f t="shared" si="8"/>
        <v>204.79148181011536</v>
      </c>
      <c r="T11">
        <f>T23</f>
        <v>1</v>
      </c>
    </row>
    <row r="12" spans="1:20" ht="18" customHeight="1" x14ac:dyDescent="0.15">
      <c r="A12" s="15" t="s">
        <v>17</v>
      </c>
      <c r="B12" s="17">
        <f>B24+B25+B26</f>
        <v>9153</v>
      </c>
      <c r="C12" s="17">
        <f>C24+C25+C26</f>
        <v>25963</v>
      </c>
      <c r="D12" s="17">
        <f>D24+D25+D26</f>
        <v>12287</v>
      </c>
      <c r="E12" s="17">
        <f>E24+E25+E26</f>
        <v>13676</v>
      </c>
      <c r="F12" s="17">
        <f>F24+F25+F26</f>
        <v>2574</v>
      </c>
      <c r="G12" s="40">
        <f t="shared" si="0"/>
        <v>9.917546428296216</v>
      </c>
      <c r="H12" s="17">
        <f>H24+H25+H26</f>
        <v>13110</v>
      </c>
      <c r="I12" s="40">
        <f t="shared" si="1"/>
        <v>50.512445095168381</v>
      </c>
      <c r="J12" s="17">
        <f>J24+J25+J26</f>
        <v>10270</v>
      </c>
      <c r="K12" s="40">
        <f t="shared" si="2"/>
        <v>39.570008476535406</v>
      </c>
      <c r="L12" s="17">
        <f>L24+L25+L26</f>
        <v>5767</v>
      </c>
      <c r="M12" s="40">
        <f t="shared" si="3"/>
        <v>22.220081682977575</v>
      </c>
      <c r="N12" s="55">
        <f t="shared" si="4"/>
        <v>19.633867276887873</v>
      </c>
      <c r="O12" s="56">
        <f t="shared" si="5"/>
        <v>78.337147215865755</v>
      </c>
      <c r="P12" s="56">
        <f t="shared" si="6"/>
        <v>97.971014492753625</v>
      </c>
      <c r="Q12" s="56">
        <f t="shared" si="7"/>
        <v>398.98989898989902</v>
      </c>
      <c r="R12" s="57">
        <f t="shared" si="8"/>
        <v>224.04817404817402</v>
      </c>
      <c r="T12">
        <f>SUM(T24:T26)</f>
        <v>9</v>
      </c>
    </row>
    <row r="13" spans="1:20" ht="18" customHeight="1" x14ac:dyDescent="0.15">
      <c r="A13" s="15" t="s">
        <v>18</v>
      </c>
      <c r="B13" s="17">
        <f>B27+B28+B29+B30</f>
        <v>18553</v>
      </c>
      <c r="C13" s="17">
        <f>C27+C28+C29+C30</f>
        <v>53588</v>
      </c>
      <c r="D13" s="17">
        <f>D27+D28+D29+D30</f>
        <v>25396</v>
      </c>
      <c r="E13" s="17">
        <f>E27+E28+E29+E30</f>
        <v>28192</v>
      </c>
      <c r="F13" s="17">
        <f>F27+F28+F29+F30</f>
        <v>6440</v>
      </c>
      <c r="G13" s="40">
        <f t="shared" si="0"/>
        <v>12.034908710358618</v>
      </c>
      <c r="H13" s="17">
        <f>H27+H28+H29+H30</f>
        <v>27895</v>
      </c>
      <c r="I13" s="40">
        <f t="shared" si="1"/>
        <v>52.129468707368574</v>
      </c>
      <c r="J13" s="17">
        <f>J27+J28+J29+J30</f>
        <v>19176</v>
      </c>
      <c r="K13" s="40">
        <f t="shared" si="2"/>
        <v>35.835622582272805</v>
      </c>
      <c r="L13" s="17">
        <f>L27+L28+L29+L30</f>
        <v>10419</v>
      </c>
      <c r="M13" s="40">
        <f t="shared" si="3"/>
        <v>19.470763020687336</v>
      </c>
      <c r="N13" s="55">
        <f t="shared" si="4"/>
        <v>23.086574654956085</v>
      </c>
      <c r="O13" s="56">
        <f t="shared" si="5"/>
        <v>68.743502419788499</v>
      </c>
      <c r="P13" s="56">
        <f t="shared" si="6"/>
        <v>91.83007707474458</v>
      </c>
      <c r="Q13" s="56">
        <f t="shared" si="7"/>
        <v>297.76397515527952</v>
      </c>
      <c r="R13" s="57">
        <f t="shared" si="8"/>
        <v>161.78571428571428</v>
      </c>
      <c r="T13">
        <f>SUM(T27:T30)</f>
        <v>77</v>
      </c>
    </row>
    <row r="14" spans="1:20" ht="18" customHeight="1" x14ac:dyDescent="0.15">
      <c r="A14" s="15" t="s">
        <v>19</v>
      </c>
      <c r="B14" s="17">
        <f>B31+B32+B33+B34</f>
        <v>13668</v>
      </c>
      <c r="C14" s="17">
        <f>C31+C32+C33+C34</f>
        <v>40721</v>
      </c>
      <c r="D14" s="17">
        <f>D31+D32+D33+D34</f>
        <v>19259</v>
      </c>
      <c r="E14" s="17">
        <f>E31+E32+E33+E34</f>
        <v>21462</v>
      </c>
      <c r="F14" s="17">
        <f>F31+F32+F33+F34</f>
        <v>4479</v>
      </c>
      <c r="G14" s="40">
        <f t="shared" si="0"/>
        <v>11.005184402565174</v>
      </c>
      <c r="H14" s="17">
        <f>H31+H32+H33+H34</f>
        <v>20290</v>
      </c>
      <c r="I14" s="40">
        <f t="shared" si="1"/>
        <v>49.853804761787757</v>
      </c>
      <c r="J14" s="17">
        <f>J31+J32+J33+J34</f>
        <v>15930</v>
      </c>
      <c r="K14" s="40">
        <f t="shared" si="2"/>
        <v>39.141010835647066</v>
      </c>
      <c r="L14" s="17">
        <f>L31+L32+L33+L34</f>
        <v>8674</v>
      </c>
      <c r="M14" s="40">
        <f t="shared" si="3"/>
        <v>21.312562962234942</v>
      </c>
      <c r="N14" s="55">
        <f t="shared" si="4"/>
        <v>22.074913750616069</v>
      </c>
      <c r="O14" s="56">
        <f t="shared" si="5"/>
        <v>78.511582060128134</v>
      </c>
      <c r="P14" s="56">
        <f t="shared" si="6"/>
        <v>100.58649581074421</v>
      </c>
      <c r="Q14" s="56">
        <f t="shared" si="7"/>
        <v>355.65974547890153</v>
      </c>
      <c r="R14" s="57">
        <f t="shared" si="8"/>
        <v>193.65929895065864</v>
      </c>
      <c r="T14">
        <f>SUM(T31:T34)</f>
        <v>22</v>
      </c>
    </row>
    <row r="15" spans="1:20" ht="18" customHeight="1" x14ac:dyDescent="0.15">
      <c r="A15" s="11" t="s">
        <v>20</v>
      </c>
      <c r="B15" s="13">
        <f>B35+B36+B37</f>
        <v>4010</v>
      </c>
      <c r="C15" s="13">
        <f>C35+C36+C37</f>
        <v>10078</v>
      </c>
      <c r="D15" s="13">
        <f>D35+D36+D37</f>
        <v>4696</v>
      </c>
      <c r="E15" s="13">
        <f>E35+E36+E37</f>
        <v>5382</v>
      </c>
      <c r="F15" s="13">
        <f>F35+F36+F37</f>
        <v>654</v>
      </c>
      <c r="G15" s="41">
        <f t="shared" si="0"/>
        <v>6.4893828140504066</v>
      </c>
      <c r="H15" s="13">
        <f>H35+H36+H37</f>
        <v>4203</v>
      </c>
      <c r="I15" s="41">
        <f t="shared" si="1"/>
        <v>41.704703314149633</v>
      </c>
      <c r="J15" s="13">
        <f>J35+J36+J37</f>
        <v>5221</v>
      </c>
      <c r="K15" s="41">
        <f t="shared" si="2"/>
        <v>51.805913871799959</v>
      </c>
      <c r="L15" s="13">
        <f>L35+L36+L37</f>
        <v>3339</v>
      </c>
      <c r="M15" s="41">
        <f t="shared" si="3"/>
        <v>33.131573724945426</v>
      </c>
      <c r="N15" s="43">
        <f t="shared" si="4"/>
        <v>15.560314061384725</v>
      </c>
      <c r="O15" s="44">
        <f t="shared" si="5"/>
        <v>124.22079467047347</v>
      </c>
      <c r="P15" s="44">
        <f t="shared" si="6"/>
        <v>139.78110873185821</v>
      </c>
      <c r="Q15" s="44">
        <f t="shared" si="7"/>
        <v>798.31804281345558</v>
      </c>
      <c r="R15" s="45">
        <f t="shared" si="8"/>
        <v>510.55045871559639</v>
      </c>
      <c r="T15">
        <f>SUM(T35:T37)</f>
        <v>0</v>
      </c>
    </row>
    <row r="16" spans="1:20" ht="18" customHeight="1" x14ac:dyDescent="0.15">
      <c r="A16" s="8" t="s">
        <v>21</v>
      </c>
      <c r="B16" s="10">
        <f>B11+B12+B19</f>
        <v>90287</v>
      </c>
      <c r="C16" s="10">
        <f>C11+C12+C19</f>
        <v>227110</v>
      </c>
      <c r="D16" s="10">
        <f>D11+D12+D19</f>
        <v>109975</v>
      </c>
      <c r="E16" s="10">
        <f>E11+E12+E19</f>
        <v>117135</v>
      </c>
      <c r="F16" s="10">
        <f>F11+F12+F19</f>
        <v>26628</v>
      </c>
      <c r="G16" s="37">
        <f t="shared" si="0"/>
        <v>11.824681380167858</v>
      </c>
      <c r="H16" s="10">
        <f>H11+H12+H19</f>
        <v>127768</v>
      </c>
      <c r="I16" s="37">
        <f t="shared" si="1"/>
        <v>56.737865802211459</v>
      </c>
      <c r="J16" s="10">
        <f>J11+J12+J19</f>
        <v>70794</v>
      </c>
      <c r="K16" s="37">
        <f t="shared" si="2"/>
        <v>31.437452817620677</v>
      </c>
      <c r="L16" s="10">
        <f>L11+L12+L19</f>
        <v>37480</v>
      </c>
      <c r="M16" s="37">
        <f t="shared" si="3"/>
        <v>16.643723078289444</v>
      </c>
      <c r="N16" s="46">
        <f t="shared" si="4"/>
        <v>20.840899129672533</v>
      </c>
      <c r="O16" s="47">
        <f t="shared" si="5"/>
        <v>55.408239934881976</v>
      </c>
      <c r="P16" s="47">
        <f t="shared" si="6"/>
        <v>76.249139064554498</v>
      </c>
      <c r="Q16" s="47">
        <f t="shared" si="7"/>
        <v>265.86300135196035</v>
      </c>
      <c r="R16" s="48">
        <f t="shared" si="8"/>
        <v>140.75409343548145</v>
      </c>
      <c r="T16">
        <f>T19+T11+T12</f>
        <v>1920</v>
      </c>
    </row>
    <row r="17" spans="1:20" ht="18" customHeight="1" x14ac:dyDescent="0.15">
      <c r="A17" s="15" t="s">
        <v>22</v>
      </c>
      <c r="B17" s="17">
        <f>B13+B21</f>
        <v>37103</v>
      </c>
      <c r="C17" s="17">
        <f>C13+C21</f>
        <v>101001</v>
      </c>
      <c r="D17" s="17">
        <f>D13+D21</f>
        <v>47751</v>
      </c>
      <c r="E17" s="17">
        <f>E13+E21</f>
        <v>53250</v>
      </c>
      <c r="F17" s="17">
        <f>F13+F21</f>
        <v>11964</v>
      </c>
      <c r="G17" s="40">
        <f t="shared" si="0"/>
        <v>11.873052418474485</v>
      </c>
      <c r="H17" s="17">
        <f>H13+H21</f>
        <v>52987</v>
      </c>
      <c r="I17" s="40">
        <f t="shared" si="1"/>
        <v>52.584204989778293</v>
      </c>
      <c r="J17" s="17">
        <f>J13+J21</f>
        <v>35815</v>
      </c>
      <c r="K17" s="40">
        <f t="shared" si="2"/>
        <v>35.542742591747221</v>
      </c>
      <c r="L17" s="17">
        <f>L13+L21</f>
        <v>19609</v>
      </c>
      <c r="M17" s="40">
        <f t="shared" si="3"/>
        <v>19.459936883472601</v>
      </c>
      <c r="N17" s="55">
        <f t="shared" si="4"/>
        <v>22.579123181157641</v>
      </c>
      <c r="O17" s="56">
        <f t="shared" si="5"/>
        <v>67.592050880404628</v>
      </c>
      <c r="P17" s="56">
        <f t="shared" si="6"/>
        <v>90.171174061562269</v>
      </c>
      <c r="Q17" s="56">
        <f t="shared" si="7"/>
        <v>299.3564025409562</v>
      </c>
      <c r="R17" s="57">
        <f t="shared" si="8"/>
        <v>163.90003343363423</v>
      </c>
      <c r="T17">
        <f>T21+T13</f>
        <v>235</v>
      </c>
    </row>
    <row r="18" spans="1:20" ht="18" customHeight="1" x14ac:dyDescent="0.15">
      <c r="A18" s="11" t="s">
        <v>23</v>
      </c>
      <c r="B18" s="13">
        <f>B14+B15+B20+B22</f>
        <v>92103</v>
      </c>
      <c r="C18" s="13">
        <f>C14+C15+C20+C22</f>
        <v>232302</v>
      </c>
      <c r="D18" s="13">
        <f>D14+D15+D20+D22</f>
        <v>110130</v>
      </c>
      <c r="E18" s="13">
        <f>E14+E15+E20+E22</f>
        <v>122172</v>
      </c>
      <c r="F18" s="13">
        <f>F14+F15+F20+F22</f>
        <v>27367</v>
      </c>
      <c r="G18" s="38">
        <f t="shared" si="0"/>
        <v>11.893834693646944</v>
      </c>
      <c r="H18" s="13">
        <f>H14+H15+H20+H22</f>
        <v>126436</v>
      </c>
      <c r="I18" s="38">
        <f t="shared" si="1"/>
        <v>54.949716202943144</v>
      </c>
      <c r="J18" s="13">
        <f>J14+J15+J20+J22</f>
        <v>76291</v>
      </c>
      <c r="K18" s="38">
        <f t="shared" si="2"/>
        <v>33.156449103409912</v>
      </c>
      <c r="L18" s="13">
        <f>L14+L15+L20+L22</f>
        <v>41515</v>
      </c>
      <c r="M18" s="38">
        <f t="shared" si="3"/>
        <v>18.042626057176633</v>
      </c>
      <c r="N18" s="58">
        <f t="shared" si="4"/>
        <v>21.64494289601063</v>
      </c>
      <c r="O18" s="59">
        <f t="shared" si="5"/>
        <v>60.33961846309596</v>
      </c>
      <c r="P18" s="59">
        <f t="shared" si="6"/>
        <v>81.984561359106578</v>
      </c>
      <c r="Q18" s="59">
        <f t="shared" si="7"/>
        <v>278.77005152190594</v>
      </c>
      <c r="R18" s="60">
        <f t="shared" si="8"/>
        <v>151.69729966748272</v>
      </c>
      <c r="T18">
        <f>T20+T22+T14+T15</f>
        <v>2208</v>
      </c>
    </row>
    <row r="19" spans="1:20" ht="18" customHeight="1" x14ac:dyDescent="0.15">
      <c r="A19" s="19" t="s">
        <v>24</v>
      </c>
      <c r="B19" s="14">
        <v>77105</v>
      </c>
      <c r="C19" s="10">
        <f>D19+E19</f>
        <v>190043</v>
      </c>
      <c r="D19" s="10">
        <v>92401</v>
      </c>
      <c r="E19" s="10">
        <v>97642</v>
      </c>
      <c r="F19" s="14">
        <v>22927</v>
      </c>
      <c r="G19" s="39">
        <f t="shared" si="0"/>
        <v>12.186591400764353</v>
      </c>
      <c r="H19" s="14">
        <v>108890</v>
      </c>
      <c r="I19" s="39">
        <f t="shared" si="1"/>
        <v>57.879266263760208</v>
      </c>
      <c r="J19" s="14">
        <v>56316</v>
      </c>
      <c r="K19" s="39">
        <f t="shared" si="2"/>
        <v>29.934142335475432</v>
      </c>
      <c r="L19" s="14">
        <v>29405</v>
      </c>
      <c r="M19" s="39">
        <f t="shared" si="3"/>
        <v>15.629900123848554</v>
      </c>
      <c r="N19" s="43">
        <f t="shared" si="4"/>
        <v>21.055193314353936</v>
      </c>
      <c r="O19" s="44">
        <f t="shared" si="5"/>
        <v>51.718247772981904</v>
      </c>
      <c r="P19" s="44">
        <f t="shared" si="6"/>
        <v>72.77344108733584</v>
      </c>
      <c r="Q19" s="44">
        <f t="shared" si="7"/>
        <v>245.63178784838837</v>
      </c>
      <c r="R19" s="45">
        <f t="shared" si="8"/>
        <v>128.25489597417891</v>
      </c>
      <c r="T19">
        <v>1910</v>
      </c>
    </row>
    <row r="20" spans="1:20" ht="18" customHeight="1" x14ac:dyDescent="0.15">
      <c r="A20" s="20" t="s">
        <v>25</v>
      </c>
      <c r="B20" s="16">
        <v>61317</v>
      </c>
      <c r="C20" s="17">
        <f t="shared" ref="C20:C37" si="9">D20+E20</f>
        <v>148373</v>
      </c>
      <c r="D20" s="17">
        <v>70349</v>
      </c>
      <c r="E20" s="17">
        <v>78024</v>
      </c>
      <c r="F20" s="16">
        <v>18446</v>
      </c>
      <c r="G20" s="40">
        <f t="shared" si="0"/>
        <v>12.611356100229038</v>
      </c>
      <c r="H20" s="16">
        <v>83767</v>
      </c>
      <c r="I20" s="40">
        <f t="shared" si="1"/>
        <v>57.270707277886025</v>
      </c>
      <c r="J20" s="16">
        <v>44052</v>
      </c>
      <c r="K20" s="40">
        <f t="shared" si="2"/>
        <v>30.117936621884933</v>
      </c>
      <c r="L20" s="16">
        <v>23501</v>
      </c>
      <c r="M20" s="40">
        <f t="shared" si="3"/>
        <v>16.067411889378867</v>
      </c>
      <c r="N20" s="55">
        <f t="shared" si="4"/>
        <v>22.020604772762546</v>
      </c>
      <c r="O20" s="56">
        <f t="shared" si="5"/>
        <v>52.588728258144613</v>
      </c>
      <c r="P20" s="56">
        <f t="shared" si="6"/>
        <v>74.609333030907152</v>
      </c>
      <c r="Q20" s="56">
        <f t="shared" si="7"/>
        <v>238.81600346958689</v>
      </c>
      <c r="R20" s="57">
        <f t="shared" si="8"/>
        <v>127.40431529870975</v>
      </c>
      <c r="T20">
        <v>2108</v>
      </c>
    </row>
    <row r="21" spans="1:20" ht="18" customHeight="1" x14ac:dyDescent="0.15">
      <c r="A21" s="20" t="s">
        <v>26</v>
      </c>
      <c r="B21" s="16">
        <v>18550</v>
      </c>
      <c r="C21" s="17">
        <f t="shared" si="9"/>
        <v>47413</v>
      </c>
      <c r="D21" s="17">
        <v>22355</v>
      </c>
      <c r="E21" s="17">
        <v>25058</v>
      </c>
      <c r="F21" s="16">
        <v>5524</v>
      </c>
      <c r="G21" s="40">
        <f t="shared" si="0"/>
        <v>11.68976827848905</v>
      </c>
      <c r="H21" s="16">
        <v>25092</v>
      </c>
      <c r="I21" s="40">
        <f t="shared" si="1"/>
        <v>53.099142947836206</v>
      </c>
      <c r="J21" s="16">
        <v>16639</v>
      </c>
      <c r="K21" s="40">
        <f t="shared" si="2"/>
        <v>35.211088773674746</v>
      </c>
      <c r="L21" s="16">
        <v>9190</v>
      </c>
      <c r="M21" s="40">
        <f t="shared" si="3"/>
        <v>19.447677494445031</v>
      </c>
      <c r="N21" s="55">
        <f t="shared" si="4"/>
        <v>22.014984855730908</v>
      </c>
      <c r="O21" s="56">
        <f t="shared" si="5"/>
        <v>66.311971943248849</v>
      </c>
      <c r="P21" s="56">
        <f t="shared" si="6"/>
        <v>88.326956798979751</v>
      </c>
      <c r="Q21" s="56">
        <f t="shared" si="7"/>
        <v>301.21288921071687</v>
      </c>
      <c r="R21" s="57">
        <f t="shared" si="8"/>
        <v>166.3649529326575</v>
      </c>
      <c r="T21">
        <v>158</v>
      </c>
    </row>
    <row r="22" spans="1:20" ht="18" customHeight="1" x14ac:dyDescent="0.15">
      <c r="A22" s="21" t="s">
        <v>27</v>
      </c>
      <c r="B22" s="18">
        <v>13108</v>
      </c>
      <c r="C22" s="13">
        <f t="shared" si="9"/>
        <v>33130</v>
      </c>
      <c r="D22" s="13">
        <v>15826</v>
      </c>
      <c r="E22" s="13">
        <v>17304</v>
      </c>
      <c r="F22" s="18">
        <v>3788</v>
      </c>
      <c r="G22" s="41">
        <f t="shared" si="0"/>
        <v>11.460728548953163</v>
      </c>
      <c r="H22" s="18">
        <v>18176</v>
      </c>
      <c r="I22" s="41">
        <f t="shared" si="1"/>
        <v>54.992133607648555</v>
      </c>
      <c r="J22" s="18">
        <v>11088</v>
      </c>
      <c r="K22" s="41">
        <f t="shared" si="2"/>
        <v>33.547137843398282</v>
      </c>
      <c r="L22" s="18">
        <v>6001</v>
      </c>
      <c r="M22" s="41">
        <f t="shared" si="3"/>
        <v>18.1562386542418</v>
      </c>
      <c r="N22" s="43">
        <f t="shared" si="4"/>
        <v>20.840669014084508</v>
      </c>
      <c r="O22" s="44">
        <f t="shared" si="5"/>
        <v>61.00352112676056</v>
      </c>
      <c r="P22" s="44">
        <f t="shared" si="6"/>
        <v>81.844190140845072</v>
      </c>
      <c r="Q22" s="44">
        <f t="shared" si="7"/>
        <v>292.71383315733897</v>
      </c>
      <c r="R22" s="45">
        <f t="shared" si="8"/>
        <v>158.42133051742343</v>
      </c>
      <c r="T22">
        <v>78</v>
      </c>
    </row>
    <row r="23" spans="1:20" ht="18" customHeight="1" x14ac:dyDescent="0.15">
      <c r="A23" s="22" t="s">
        <v>28</v>
      </c>
      <c r="B23" s="23">
        <v>4029</v>
      </c>
      <c r="C23" s="10">
        <f t="shared" si="9"/>
        <v>11104</v>
      </c>
      <c r="D23" s="7">
        <v>5287</v>
      </c>
      <c r="E23" s="7">
        <v>5817</v>
      </c>
      <c r="F23" s="23">
        <v>1127</v>
      </c>
      <c r="G23" s="42">
        <f t="shared" si="0"/>
        <v>10.150409799153381</v>
      </c>
      <c r="H23" s="23">
        <v>5768</v>
      </c>
      <c r="I23" s="42">
        <f t="shared" si="1"/>
        <v>51.949923444114198</v>
      </c>
      <c r="J23" s="23">
        <v>4208</v>
      </c>
      <c r="K23" s="42">
        <f t="shared" si="2"/>
        <v>37.899666756732415</v>
      </c>
      <c r="L23" s="23">
        <v>2308</v>
      </c>
      <c r="M23" s="42">
        <f t="shared" si="3"/>
        <v>20.787174637485364</v>
      </c>
      <c r="N23" s="61">
        <f t="shared" si="4"/>
        <v>19.538834951456309</v>
      </c>
      <c r="O23" s="62">
        <f t="shared" si="5"/>
        <v>72.954230235783641</v>
      </c>
      <c r="P23" s="62">
        <f t="shared" si="6"/>
        <v>92.493065187239949</v>
      </c>
      <c r="Q23" s="62">
        <f t="shared" si="7"/>
        <v>373.38065661047028</v>
      </c>
      <c r="R23" s="63">
        <f t="shared" si="8"/>
        <v>204.79148181011536</v>
      </c>
      <c r="T23">
        <v>1</v>
      </c>
    </row>
    <row r="24" spans="1:20" ht="18" customHeight="1" x14ac:dyDescent="0.15">
      <c r="A24" s="19" t="s">
        <v>29</v>
      </c>
      <c r="B24" s="14">
        <v>1209</v>
      </c>
      <c r="C24" s="10">
        <f t="shared" si="9"/>
        <v>3050</v>
      </c>
      <c r="D24" s="10">
        <v>1438</v>
      </c>
      <c r="E24" s="10">
        <v>1612</v>
      </c>
      <c r="F24" s="14">
        <v>193</v>
      </c>
      <c r="G24" s="39">
        <f t="shared" si="0"/>
        <v>6.3278688524590159</v>
      </c>
      <c r="H24" s="14">
        <v>1385</v>
      </c>
      <c r="I24" s="39">
        <f t="shared" si="1"/>
        <v>45.409836065573771</v>
      </c>
      <c r="J24" s="14">
        <v>1472</v>
      </c>
      <c r="K24" s="39">
        <f t="shared" si="2"/>
        <v>48.262295081967217</v>
      </c>
      <c r="L24" s="14">
        <v>912</v>
      </c>
      <c r="M24" s="39">
        <f t="shared" si="3"/>
        <v>29.901639344262293</v>
      </c>
      <c r="N24" s="43">
        <f t="shared" si="4"/>
        <v>13.935018050541517</v>
      </c>
      <c r="O24" s="44">
        <f t="shared" si="5"/>
        <v>106.28158844765343</v>
      </c>
      <c r="P24" s="44">
        <f t="shared" si="6"/>
        <v>120.21660649819495</v>
      </c>
      <c r="Q24" s="44">
        <f t="shared" si="7"/>
        <v>762.6943005181347</v>
      </c>
      <c r="R24" s="45">
        <f t="shared" si="8"/>
        <v>472.53886010362692</v>
      </c>
      <c r="T24">
        <v>0</v>
      </c>
    </row>
    <row r="25" spans="1:20" ht="18" customHeight="1" x14ac:dyDescent="0.15">
      <c r="A25" s="20" t="s">
        <v>30</v>
      </c>
      <c r="B25" s="16">
        <v>2470</v>
      </c>
      <c r="C25" s="17">
        <f t="shared" si="9"/>
        <v>6662</v>
      </c>
      <c r="D25" s="17">
        <v>3086</v>
      </c>
      <c r="E25" s="17">
        <v>3576</v>
      </c>
      <c r="F25" s="16">
        <v>629</v>
      </c>
      <c r="G25" s="40">
        <f t="shared" si="0"/>
        <v>9.4430265725866995</v>
      </c>
      <c r="H25" s="16">
        <v>3149</v>
      </c>
      <c r="I25" s="40">
        <f t="shared" si="1"/>
        <v>47.275183906320372</v>
      </c>
      <c r="J25" s="16">
        <v>2883</v>
      </c>
      <c r="K25" s="40">
        <f t="shared" si="2"/>
        <v>43.281789521092925</v>
      </c>
      <c r="L25" s="16">
        <v>1683</v>
      </c>
      <c r="M25" s="40">
        <f t="shared" si="3"/>
        <v>25.266476505029274</v>
      </c>
      <c r="N25" s="55">
        <f t="shared" si="4"/>
        <v>19.974595109558592</v>
      </c>
      <c r="O25" s="56">
        <f t="shared" si="5"/>
        <v>91.552873928231179</v>
      </c>
      <c r="P25" s="56">
        <f t="shared" si="6"/>
        <v>111.52746903778979</v>
      </c>
      <c r="Q25" s="56">
        <f t="shared" si="7"/>
        <v>458.34658187599365</v>
      </c>
      <c r="R25" s="57">
        <f t="shared" si="8"/>
        <v>267.56756756756761</v>
      </c>
      <c r="T25">
        <v>1</v>
      </c>
    </row>
    <row r="26" spans="1:20" ht="18" customHeight="1" x14ac:dyDescent="0.15">
      <c r="A26" s="21" t="s">
        <v>31</v>
      </c>
      <c r="B26" s="18">
        <v>5474</v>
      </c>
      <c r="C26" s="13">
        <f t="shared" si="9"/>
        <v>16251</v>
      </c>
      <c r="D26" s="13">
        <v>7763</v>
      </c>
      <c r="E26" s="13">
        <v>8488</v>
      </c>
      <c r="F26" s="18">
        <v>1752</v>
      </c>
      <c r="G26" s="41">
        <f t="shared" si="0"/>
        <v>10.786184818075478</v>
      </c>
      <c r="H26" s="18">
        <v>8576</v>
      </c>
      <c r="I26" s="41">
        <f t="shared" si="1"/>
        <v>52.798128424552118</v>
      </c>
      <c r="J26" s="18">
        <v>5915</v>
      </c>
      <c r="K26" s="41">
        <f t="shared" si="2"/>
        <v>36.415686757372406</v>
      </c>
      <c r="L26" s="18">
        <v>3172</v>
      </c>
      <c r="M26" s="41">
        <f t="shared" si="3"/>
        <v>19.528412239118389</v>
      </c>
      <c r="N26" s="43">
        <f t="shared" si="4"/>
        <v>20.42910447761194</v>
      </c>
      <c r="O26" s="44">
        <f t="shared" si="5"/>
        <v>68.971548507462686</v>
      </c>
      <c r="P26" s="44">
        <f t="shared" si="6"/>
        <v>89.400652985074629</v>
      </c>
      <c r="Q26" s="44">
        <f t="shared" si="7"/>
        <v>337.61415525114154</v>
      </c>
      <c r="R26" s="45">
        <f t="shared" si="8"/>
        <v>181.05022831050229</v>
      </c>
      <c r="T26">
        <v>8</v>
      </c>
    </row>
    <row r="27" spans="1:20" ht="18" customHeight="1" x14ac:dyDescent="0.15">
      <c r="A27" s="19" t="s">
        <v>32</v>
      </c>
      <c r="B27" s="9">
        <v>2260</v>
      </c>
      <c r="C27" s="10">
        <f t="shared" si="9"/>
        <v>6201</v>
      </c>
      <c r="D27" s="10">
        <v>2930</v>
      </c>
      <c r="E27" s="10">
        <v>3271</v>
      </c>
      <c r="F27" s="9">
        <v>682</v>
      </c>
      <c r="G27" s="37">
        <f>F27/(C27-T27)*100</f>
        <v>10.998226092565714</v>
      </c>
      <c r="H27" s="9">
        <v>3030</v>
      </c>
      <c r="I27" s="37">
        <f t="shared" si="1"/>
        <v>48.863086598935659</v>
      </c>
      <c r="J27" s="9">
        <v>2489</v>
      </c>
      <c r="K27" s="37">
        <f t="shared" si="2"/>
        <v>40.138687308498625</v>
      </c>
      <c r="L27" s="9">
        <v>1407</v>
      </c>
      <c r="M27" s="37">
        <f t="shared" si="3"/>
        <v>22.689888727624577</v>
      </c>
      <c r="N27" s="46">
        <f t="shared" si="4"/>
        <v>22.508250825082506</v>
      </c>
      <c r="O27" s="47">
        <f t="shared" si="5"/>
        <v>82.145214521452147</v>
      </c>
      <c r="P27" s="47">
        <f t="shared" si="6"/>
        <v>104.65346534653466</v>
      </c>
      <c r="Q27" s="47">
        <f t="shared" si="7"/>
        <v>364.95601173020526</v>
      </c>
      <c r="R27" s="48">
        <f t="shared" si="8"/>
        <v>206.30498533724341</v>
      </c>
      <c r="T27">
        <v>0</v>
      </c>
    </row>
    <row r="28" spans="1:20" ht="18" customHeight="1" x14ac:dyDescent="0.15">
      <c r="A28" s="20" t="s">
        <v>33</v>
      </c>
      <c r="B28" s="16">
        <v>5580</v>
      </c>
      <c r="C28" s="17">
        <f t="shared" si="9"/>
        <v>16236</v>
      </c>
      <c r="D28" s="17">
        <v>7733</v>
      </c>
      <c r="E28" s="17">
        <v>8503</v>
      </c>
      <c r="F28" s="16">
        <v>2161</v>
      </c>
      <c r="G28" s="40">
        <f t="shared" si="0"/>
        <v>13.312388344729872</v>
      </c>
      <c r="H28" s="16">
        <v>8754</v>
      </c>
      <c r="I28" s="40">
        <f t="shared" si="1"/>
        <v>53.927185363149142</v>
      </c>
      <c r="J28" s="16">
        <v>5318</v>
      </c>
      <c r="K28" s="40">
        <f t="shared" si="2"/>
        <v>32.760426292120989</v>
      </c>
      <c r="L28" s="16">
        <v>2813</v>
      </c>
      <c r="M28" s="40">
        <f t="shared" si="3"/>
        <v>17.328897923982012</v>
      </c>
      <c r="N28" s="55">
        <f t="shared" si="4"/>
        <v>24.685857893534386</v>
      </c>
      <c r="O28" s="56">
        <f t="shared" si="5"/>
        <v>60.749371715787071</v>
      </c>
      <c r="P28" s="56">
        <f t="shared" si="6"/>
        <v>85.435229609321453</v>
      </c>
      <c r="Q28" s="56">
        <f t="shared" si="7"/>
        <v>246.08977325312352</v>
      </c>
      <c r="R28" s="57">
        <f t="shared" si="8"/>
        <v>130.17121702915318</v>
      </c>
      <c r="T28">
        <v>3</v>
      </c>
    </row>
    <row r="29" spans="1:20" ht="18" customHeight="1" x14ac:dyDescent="0.15">
      <c r="A29" s="20" t="s">
        <v>34</v>
      </c>
      <c r="B29" s="16">
        <v>5823</v>
      </c>
      <c r="C29" s="17">
        <f t="shared" si="9"/>
        <v>16739</v>
      </c>
      <c r="D29" s="17">
        <v>7845</v>
      </c>
      <c r="E29" s="17">
        <v>8894</v>
      </c>
      <c r="F29" s="16">
        <v>1896</v>
      </c>
      <c r="G29" s="40">
        <f t="shared" si="0"/>
        <v>11.377137713771377</v>
      </c>
      <c r="H29" s="16">
        <v>8555</v>
      </c>
      <c r="I29" s="40">
        <f t="shared" si="1"/>
        <v>51.335133513351337</v>
      </c>
      <c r="J29" s="16">
        <v>6214</v>
      </c>
      <c r="K29" s="40">
        <f t="shared" si="2"/>
        <v>37.287728772877287</v>
      </c>
      <c r="L29" s="16">
        <v>3560</v>
      </c>
      <c r="M29" s="40">
        <f t="shared" si="3"/>
        <v>21.362136213621362</v>
      </c>
      <c r="N29" s="55">
        <f t="shared" si="4"/>
        <v>22.162478082992401</v>
      </c>
      <c r="O29" s="56">
        <f t="shared" si="5"/>
        <v>72.635885447106958</v>
      </c>
      <c r="P29" s="56">
        <f t="shared" si="6"/>
        <v>94.798363530099365</v>
      </c>
      <c r="Q29" s="56">
        <f t="shared" si="7"/>
        <v>327.74261603375527</v>
      </c>
      <c r="R29" s="57">
        <f t="shared" si="8"/>
        <v>187.76371308016877</v>
      </c>
      <c r="T29">
        <v>74</v>
      </c>
    </row>
    <row r="30" spans="1:20" ht="18" customHeight="1" x14ac:dyDescent="0.15">
      <c r="A30" s="21" t="s">
        <v>35</v>
      </c>
      <c r="B30" s="12">
        <v>4890</v>
      </c>
      <c r="C30" s="13">
        <f t="shared" si="9"/>
        <v>14412</v>
      </c>
      <c r="D30" s="13">
        <v>6888</v>
      </c>
      <c r="E30" s="13">
        <v>7524</v>
      </c>
      <c r="F30" s="12">
        <v>1701</v>
      </c>
      <c r="G30" s="38">
        <f t="shared" si="0"/>
        <v>11.802664446294754</v>
      </c>
      <c r="H30" s="12">
        <v>7556</v>
      </c>
      <c r="I30" s="38">
        <f t="shared" si="1"/>
        <v>52.428531779072998</v>
      </c>
      <c r="J30" s="12">
        <v>5155</v>
      </c>
      <c r="K30" s="38">
        <f t="shared" si="2"/>
        <v>35.768803774632254</v>
      </c>
      <c r="L30" s="12">
        <v>2639</v>
      </c>
      <c r="M30" s="38">
        <f t="shared" si="3"/>
        <v>18.31112961421038</v>
      </c>
      <c r="N30" s="58">
        <f t="shared" si="4"/>
        <v>22.511911064055056</v>
      </c>
      <c r="O30" s="59">
        <f t="shared" si="5"/>
        <v>68.223928004235049</v>
      </c>
      <c r="P30" s="59">
        <f t="shared" si="6"/>
        <v>90.735839068290105</v>
      </c>
      <c r="Q30" s="59">
        <f t="shared" si="7"/>
        <v>303.05702527924751</v>
      </c>
      <c r="R30" s="60">
        <f t="shared" si="8"/>
        <v>155.14403292181069</v>
      </c>
      <c r="T30">
        <v>0</v>
      </c>
    </row>
    <row r="31" spans="1:20" ht="18" customHeight="1" x14ac:dyDescent="0.15">
      <c r="A31" s="19" t="s">
        <v>36</v>
      </c>
      <c r="B31" s="14">
        <v>1245</v>
      </c>
      <c r="C31" s="10">
        <f t="shared" si="9"/>
        <v>3564</v>
      </c>
      <c r="D31" s="10">
        <v>1645</v>
      </c>
      <c r="E31" s="10">
        <v>1919</v>
      </c>
      <c r="F31" s="14">
        <v>500</v>
      </c>
      <c r="G31" s="39">
        <f t="shared" si="0"/>
        <v>14.068655036578503</v>
      </c>
      <c r="H31" s="14">
        <v>2023</v>
      </c>
      <c r="I31" s="39">
        <f t="shared" si="1"/>
        <v>56.921778277996623</v>
      </c>
      <c r="J31" s="14">
        <v>1031</v>
      </c>
      <c r="K31" s="39">
        <f t="shared" si="2"/>
        <v>29.009566685424875</v>
      </c>
      <c r="L31" s="14">
        <v>543</v>
      </c>
      <c r="M31" s="39">
        <f t="shared" si="3"/>
        <v>15.278559369724254</v>
      </c>
      <c r="N31" s="43">
        <f t="shared" si="4"/>
        <v>24.715768660405338</v>
      </c>
      <c r="O31" s="44">
        <f t="shared" si="5"/>
        <v>50.963914977755806</v>
      </c>
      <c r="P31" s="44">
        <f t="shared" si="6"/>
        <v>75.679683638161137</v>
      </c>
      <c r="Q31" s="44">
        <f t="shared" si="7"/>
        <v>206.2</v>
      </c>
      <c r="R31" s="45">
        <f t="shared" si="8"/>
        <v>108.60000000000001</v>
      </c>
      <c r="T31">
        <v>10</v>
      </c>
    </row>
    <row r="32" spans="1:20" ht="18" customHeight="1" x14ac:dyDescent="0.15">
      <c r="A32" s="20" t="s">
        <v>37</v>
      </c>
      <c r="B32" s="16">
        <v>5290</v>
      </c>
      <c r="C32" s="17">
        <f t="shared" si="9"/>
        <v>15826</v>
      </c>
      <c r="D32" s="17">
        <v>7556</v>
      </c>
      <c r="E32" s="17">
        <v>8270</v>
      </c>
      <c r="F32" s="16">
        <v>1641</v>
      </c>
      <c r="G32" s="40">
        <f t="shared" si="0"/>
        <v>10.372289994311359</v>
      </c>
      <c r="H32" s="16">
        <v>7633</v>
      </c>
      <c r="I32" s="40">
        <f t="shared" si="1"/>
        <v>48.246002149042411</v>
      </c>
      <c r="J32" s="16">
        <v>6547</v>
      </c>
      <c r="K32" s="40">
        <f t="shared" si="2"/>
        <v>41.38170785664623</v>
      </c>
      <c r="L32" s="16">
        <v>3586</v>
      </c>
      <c r="M32" s="40">
        <f t="shared" si="3"/>
        <v>22.666076733455533</v>
      </c>
      <c r="N32" s="55">
        <f t="shared" si="4"/>
        <v>21.498755404166118</v>
      </c>
      <c r="O32" s="56">
        <f t="shared" si="5"/>
        <v>85.772304467443988</v>
      </c>
      <c r="P32" s="56">
        <f t="shared" si="6"/>
        <v>107.27105987161012</v>
      </c>
      <c r="Q32" s="56">
        <f t="shared" si="7"/>
        <v>398.96404631322366</v>
      </c>
      <c r="R32" s="57">
        <f t="shared" si="8"/>
        <v>218.5252894576478</v>
      </c>
      <c r="T32">
        <v>5</v>
      </c>
    </row>
    <row r="33" spans="1:20" ht="18" customHeight="1" x14ac:dyDescent="0.15">
      <c r="A33" s="20" t="s">
        <v>38</v>
      </c>
      <c r="B33" s="16">
        <v>3508</v>
      </c>
      <c r="C33" s="17">
        <f>D33+E33</f>
        <v>10598</v>
      </c>
      <c r="D33" s="17">
        <v>5011</v>
      </c>
      <c r="E33" s="17">
        <v>5587</v>
      </c>
      <c r="F33" s="16">
        <v>1162</v>
      </c>
      <c r="G33" s="40">
        <f t="shared" si="0"/>
        <v>10.967437470504954</v>
      </c>
      <c r="H33" s="16">
        <v>5409</v>
      </c>
      <c r="I33" s="40">
        <f t="shared" si="1"/>
        <v>51.052383199622462</v>
      </c>
      <c r="J33" s="16">
        <v>4024</v>
      </c>
      <c r="K33" s="40">
        <f t="shared" si="2"/>
        <v>37.980179329872584</v>
      </c>
      <c r="L33" s="16">
        <v>2138</v>
      </c>
      <c r="M33" s="40">
        <f t="shared" si="3"/>
        <v>20.179329872581405</v>
      </c>
      <c r="N33" s="55">
        <f t="shared" si="4"/>
        <v>21.482713995193198</v>
      </c>
      <c r="O33" s="56">
        <f t="shared" si="5"/>
        <v>74.394527639119985</v>
      </c>
      <c r="P33" s="56">
        <f t="shared" si="6"/>
        <v>95.877241634313179</v>
      </c>
      <c r="Q33" s="56">
        <f t="shared" si="7"/>
        <v>346.29948364888128</v>
      </c>
      <c r="R33" s="57">
        <f t="shared" si="8"/>
        <v>183.99311531841653</v>
      </c>
      <c r="T33">
        <v>3</v>
      </c>
    </row>
    <row r="34" spans="1:20" ht="18" customHeight="1" x14ac:dyDescent="0.15">
      <c r="A34" s="21" t="s">
        <v>39</v>
      </c>
      <c r="B34" s="18">
        <v>3625</v>
      </c>
      <c r="C34" s="13">
        <f t="shared" si="9"/>
        <v>10733</v>
      </c>
      <c r="D34" s="13">
        <v>5047</v>
      </c>
      <c r="E34" s="13">
        <v>5686</v>
      </c>
      <c r="F34" s="18">
        <v>1176</v>
      </c>
      <c r="G34" s="41">
        <f t="shared" si="0"/>
        <v>10.960946966166464</v>
      </c>
      <c r="H34" s="18">
        <v>5225</v>
      </c>
      <c r="I34" s="41">
        <f t="shared" si="1"/>
        <v>48.69978562773791</v>
      </c>
      <c r="J34" s="18">
        <v>4328</v>
      </c>
      <c r="K34" s="41">
        <f t="shared" si="2"/>
        <v>40.33926740609563</v>
      </c>
      <c r="L34" s="18">
        <v>2407</v>
      </c>
      <c r="M34" s="41">
        <f t="shared" si="3"/>
        <v>22.43452325473017</v>
      </c>
      <c r="N34" s="43">
        <f t="shared" si="4"/>
        <v>22.507177033492823</v>
      </c>
      <c r="O34" s="44">
        <f t="shared" si="5"/>
        <v>82.832535885167474</v>
      </c>
      <c r="P34" s="44">
        <f t="shared" si="6"/>
        <v>105.33971291866028</v>
      </c>
      <c r="Q34" s="44">
        <f t="shared" si="7"/>
        <v>368.02721088435374</v>
      </c>
      <c r="R34" s="45">
        <f t="shared" si="8"/>
        <v>204.67687074829934</v>
      </c>
      <c r="T34">
        <v>4</v>
      </c>
    </row>
    <row r="35" spans="1:20" ht="18" customHeight="1" x14ac:dyDescent="0.15">
      <c r="A35" s="19" t="s">
        <v>40</v>
      </c>
      <c r="B35" s="9">
        <v>1821</v>
      </c>
      <c r="C35" s="10">
        <f t="shared" si="9"/>
        <v>4308</v>
      </c>
      <c r="D35" s="10">
        <v>2031</v>
      </c>
      <c r="E35" s="10">
        <v>2277</v>
      </c>
      <c r="F35" s="9">
        <v>273</v>
      </c>
      <c r="G35" s="37">
        <f t="shared" si="0"/>
        <v>6.3370473537604459</v>
      </c>
      <c r="H35" s="9">
        <v>1720</v>
      </c>
      <c r="I35" s="37">
        <f t="shared" si="1"/>
        <v>39.925719591457757</v>
      </c>
      <c r="J35" s="9">
        <v>2315</v>
      </c>
      <c r="K35" s="37">
        <f t="shared" si="2"/>
        <v>53.737233054781797</v>
      </c>
      <c r="L35" s="9">
        <v>1512</v>
      </c>
      <c r="M35" s="37">
        <f t="shared" si="3"/>
        <v>35.097493036211695</v>
      </c>
      <c r="N35" s="46">
        <f t="shared" si="4"/>
        <v>15.872093023255815</v>
      </c>
      <c r="O35" s="47">
        <f t="shared" si="5"/>
        <v>134.59302325581396</v>
      </c>
      <c r="P35" s="47">
        <f t="shared" si="6"/>
        <v>150.46511627906978</v>
      </c>
      <c r="Q35" s="47">
        <f t="shared" si="7"/>
        <v>847.98534798534797</v>
      </c>
      <c r="R35" s="48">
        <f t="shared" si="8"/>
        <v>553.84615384615381</v>
      </c>
      <c r="T35">
        <v>0</v>
      </c>
    </row>
    <row r="36" spans="1:20" ht="18" customHeight="1" x14ac:dyDescent="0.15">
      <c r="A36" s="20" t="s">
        <v>41</v>
      </c>
      <c r="B36" s="16">
        <v>1217</v>
      </c>
      <c r="C36" s="17">
        <f t="shared" si="9"/>
        <v>2983</v>
      </c>
      <c r="D36" s="17">
        <v>1374</v>
      </c>
      <c r="E36" s="17">
        <v>1609</v>
      </c>
      <c r="F36" s="16">
        <v>183</v>
      </c>
      <c r="G36" s="40">
        <f t="shared" si="0"/>
        <v>6.1347636607442171</v>
      </c>
      <c r="H36" s="16">
        <v>1272</v>
      </c>
      <c r="I36" s="40">
        <f t="shared" si="1"/>
        <v>42.641635936976193</v>
      </c>
      <c r="J36" s="16">
        <v>1528</v>
      </c>
      <c r="K36" s="40">
        <f t="shared" si="2"/>
        <v>51.22360040227958</v>
      </c>
      <c r="L36" s="16">
        <v>947</v>
      </c>
      <c r="M36" s="40">
        <f t="shared" si="3"/>
        <v>31.74656386188401</v>
      </c>
      <c r="N36" s="55">
        <f t="shared" si="4"/>
        <v>14.386792452830189</v>
      </c>
      <c r="O36" s="56">
        <f t="shared" si="5"/>
        <v>120.12578616352201</v>
      </c>
      <c r="P36" s="56">
        <f t="shared" si="6"/>
        <v>134.51257861635219</v>
      </c>
      <c r="Q36" s="56">
        <f t="shared" si="7"/>
        <v>834.97267759562851</v>
      </c>
      <c r="R36" s="57">
        <f t="shared" si="8"/>
        <v>517.48633879781426</v>
      </c>
      <c r="T36">
        <v>0</v>
      </c>
    </row>
    <row r="37" spans="1:20" ht="18" customHeight="1" x14ac:dyDescent="0.15">
      <c r="A37" s="21" t="s">
        <v>42</v>
      </c>
      <c r="B37" s="12">
        <v>972</v>
      </c>
      <c r="C37" s="13">
        <f t="shared" si="9"/>
        <v>2787</v>
      </c>
      <c r="D37" s="13">
        <v>1291</v>
      </c>
      <c r="E37" s="13">
        <v>1496</v>
      </c>
      <c r="F37" s="12">
        <v>198</v>
      </c>
      <c r="G37" s="38">
        <f t="shared" si="0"/>
        <v>7.1044133476856839</v>
      </c>
      <c r="H37" s="12">
        <v>1211</v>
      </c>
      <c r="I37" s="38">
        <f t="shared" si="1"/>
        <v>43.451740222461424</v>
      </c>
      <c r="J37" s="12">
        <v>1378</v>
      </c>
      <c r="K37" s="38">
        <f t="shared" si="2"/>
        <v>49.44384642985289</v>
      </c>
      <c r="L37" s="12">
        <v>880</v>
      </c>
      <c r="M37" s="38">
        <f t="shared" si="3"/>
        <v>31.575170434158593</v>
      </c>
      <c r="N37" s="58">
        <f t="shared" si="4"/>
        <v>16.35012386457473</v>
      </c>
      <c r="O37" s="59">
        <f t="shared" si="5"/>
        <v>113.79025598678778</v>
      </c>
      <c r="P37" s="59">
        <f t="shared" si="6"/>
        <v>130.1403798513625</v>
      </c>
      <c r="Q37" s="59">
        <f t="shared" si="7"/>
        <v>695.95959595959596</v>
      </c>
      <c r="R37" s="60">
        <f t="shared" si="8"/>
        <v>444.44444444444446</v>
      </c>
      <c r="T37">
        <v>0</v>
      </c>
    </row>
    <row r="38" spans="1:20" ht="18" customHeight="1" x14ac:dyDescent="0.15">
      <c r="A38" s="35" t="s">
        <v>58</v>
      </c>
      <c r="B38" s="33"/>
      <c r="C38" s="34"/>
      <c r="D38" s="34"/>
      <c r="E38" s="34"/>
      <c r="F38" s="33"/>
      <c r="G38" s="33"/>
      <c r="H38" s="33"/>
      <c r="I38" s="33"/>
      <c r="J38" s="33"/>
      <c r="K38" s="33"/>
      <c r="L38" s="33"/>
      <c r="M38" s="33"/>
      <c r="N38" s="27"/>
      <c r="O38" s="27"/>
      <c r="P38" s="27"/>
      <c r="Q38" s="27"/>
      <c r="R38" s="27"/>
    </row>
    <row r="39" spans="1:20" x14ac:dyDescent="0.15">
      <c r="A39" s="32" t="s">
        <v>57</v>
      </c>
    </row>
    <row r="40" spans="1:20" x14ac:dyDescent="0.15">
      <c r="A40" s="31" t="s">
        <v>52</v>
      </c>
      <c r="B40" s="27"/>
    </row>
    <row r="41" spans="1:20" x14ac:dyDescent="0.15">
      <c r="A41" s="32" t="s">
        <v>53</v>
      </c>
    </row>
    <row r="42" spans="1:20" x14ac:dyDescent="0.15">
      <c r="A42" s="32" t="s">
        <v>54</v>
      </c>
    </row>
    <row r="43" spans="1:20" x14ac:dyDescent="0.15">
      <c r="A43" s="32" t="s">
        <v>55</v>
      </c>
    </row>
    <row r="44" spans="1:20" x14ac:dyDescent="0.15">
      <c r="A44" s="32" t="s">
        <v>56</v>
      </c>
    </row>
  </sheetData>
  <mergeCells count="15">
    <mergeCell ref="F5:G5"/>
    <mergeCell ref="H5:I5"/>
    <mergeCell ref="J5:M5"/>
    <mergeCell ref="F6:G6"/>
    <mergeCell ref="A4:A7"/>
    <mergeCell ref="B4:B7"/>
    <mergeCell ref="C4:E4"/>
    <mergeCell ref="F4:M4"/>
    <mergeCell ref="H6:I6"/>
    <mergeCell ref="L6:M6"/>
    <mergeCell ref="N4:R4"/>
    <mergeCell ref="N5:N7"/>
    <mergeCell ref="O5:O7"/>
    <mergeCell ref="P5:P7"/>
    <mergeCell ref="R6:R7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2017-10-05T07:18:28Z</cp:lastPrinted>
  <dcterms:created xsi:type="dcterms:W3CDTF">2017-09-15T07:17:11Z</dcterms:created>
  <dcterms:modified xsi:type="dcterms:W3CDTF">2018-11-17T04:51:06Z</dcterms:modified>
</cp:coreProperties>
</file>