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120" windowWidth="19395" windowHeight="7830" activeTab="2"/>
  </bookViews>
  <sheets>
    <sheet name="市町村別計" sheetId="1" r:id="rId5"/>
    <sheet name="市町村別 (男)" sheetId="2" r:id="rId6"/>
    <sheet name="市町村別 (女)" sheetId="3" r:id="rId7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45621" fullCalcOnLoad="1" calcCompleted="1" calcOnSave="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<sst xmlns="http://schemas.openxmlformats.org/spreadsheetml/2006/main" uniqueCount="63" count="63">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</sst>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3">
    <numFmt numFmtId="176" formatCode="0_ "/>
    <numFmt numFmtId="177" formatCode="0.0_ "/>
    <numFmt numFmtId="178" formatCode="0.0_);[Red]\(0.0\)"/>
  </numFmts>
  <fonts count="5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A2:X41"/>
  <sheetViews>
    <sheetView view="pageBreakPreview" zoomScale="70" zoomScaleNormal="100" zoomScaleSheetLayoutView="70" workbookViewId="0">
      <selection activeCell="K9" sqref="K9"/>
    </sheetView>
  </sheetViews>
  <sheetFormatPr defaultRowHeight="13.5"/>
  <cols>
    <col min="1" max="2" width="8.625" customWidth="1"/>
    <col min="3" max="23" width="6.625" customWidth="1"/>
    <col min="24" max="24" width="11.75" customWidth="1"/>
  </cols>
  <sheetData>
    <row r="2" spans="1:6" customFormat="false">
      <c r="A2" t="s">
        <v>53</v>
      </c>
      <c r="C2" s="16"/>
      <c r="D2" s="16"/>
      <c r="E2" s="16"/>
      <c r="F2" s="16"/>
    </row>
    <row r="3" spans="3:6" customFormat="false">
      <c r="C3" s="16"/>
      <c r="D3" s="16"/>
      <c r="E3" s="16"/>
      <c r="F3" s="16"/>
    </row>
    <row r="4" spans="1:6" customFormat="false">
      <c r="A4" t="s">
        <v>44</v>
      </c>
      <c r="C4" s="16"/>
      <c r="D4" s="16"/>
      <c r="E4" s="16"/>
      <c r="F4" s="16"/>
    </row>
    <row r="5" spans="1:24" customFormat="false" ht="13.5" customHeight="1">
      <c r="A5" s="53" t="s">
        <v>39</v>
      </c>
      <c r="B5" s="60" t="s">
        <v>42</v>
      </c>
      <c r="C5" s="61"/>
      <c r="D5" s="61"/>
      <c r="E5" s="61"/>
      <c r="F5" s="62"/>
      <c r="G5" s="48" t="s">
        <v>41</v>
      </c>
      <c r="H5" s="49"/>
      <c r="I5" s="49"/>
      <c r="J5" s="49"/>
      <c r="K5" s="49"/>
      <c r="L5" s="49"/>
      <c r="M5" s="49"/>
      <c r="N5" s="50"/>
      <c r="O5" s="60" t="s">
        <v>40</v>
      </c>
      <c r="P5" s="61"/>
      <c r="Q5" s="61"/>
      <c r="R5" s="61"/>
      <c r="S5" s="61"/>
      <c r="T5" s="61"/>
      <c r="U5" s="61"/>
      <c r="V5" s="61"/>
      <c r="W5" s="61"/>
      <c r="X5" s="62"/>
    </row>
    <row r="6" spans="1:24" customFormat="false" ht="13.5" customHeight="1">
      <c r="A6" s="54"/>
      <c r="B6" s="20"/>
      <c r="C6" s="56" t="s">
        <v>55</v>
      </c>
      <c r="D6" s="56" t="s">
        <v>57</v>
      </c>
      <c r="E6" s="56" t="s">
        <v>56</v>
      </c>
      <c r="F6" s="56" t="s">
        <v>58</v>
      </c>
      <c r="G6" s="15"/>
      <c r="H6" s="20"/>
      <c r="I6" s="51" t="s">
        <v>59</v>
      </c>
      <c r="J6" s="20"/>
      <c r="K6" s="51" t="s">
        <v>59</v>
      </c>
      <c r="L6" s="60" t="s">
        <v>48</v>
      </c>
      <c r="M6" s="61"/>
      <c r="N6" s="62"/>
      <c r="O6" s="14"/>
      <c r="P6" s="48" t="s">
        <v>36</v>
      </c>
      <c r="Q6" s="49"/>
      <c r="R6" s="49"/>
      <c r="S6" s="50"/>
      <c r="T6" s="48" t="s">
        <v>35</v>
      </c>
      <c r="U6" s="49"/>
      <c r="V6" s="49"/>
      <c r="W6" s="50"/>
      <c r="X6" s="26" t="s">
        <v>48</v>
      </c>
    </row>
    <row r="7" spans="1:24" customFormat="false" ht="13.5" customHeight="1">
      <c r="A7" s="54"/>
      <c r="B7" s="18" t="s">
        <v>43</v>
      </c>
      <c r="C7" s="57"/>
      <c r="D7" s="57"/>
      <c r="E7" s="57"/>
      <c r="F7" s="57"/>
      <c r="G7" s="11" t="s">
        <v>32</v>
      </c>
      <c r="H7" s="12" t="s">
        <v>34</v>
      </c>
      <c r="I7" s="59"/>
      <c r="J7" s="18" t="s">
        <v>33</v>
      </c>
      <c r="K7" s="59"/>
      <c r="L7" s="51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51" t="s">
        <v>59</v>
      </c>
      <c r="R7" s="51" t="s">
        <v>31</v>
      </c>
      <c r="S7" s="13" t="s">
        <v>30</v>
      </c>
      <c r="T7" s="12" t="s">
        <v>32</v>
      </c>
      <c r="U7" s="51" t="s">
        <v>59</v>
      </c>
      <c r="V7" s="59" t="s">
        <v>31</v>
      </c>
      <c r="W7" s="21" t="s">
        <v>49</v>
      </c>
      <c r="X7" s="51" t="s">
        <v>50</v>
      </c>
    </row>
    <row r="8" spans="1:24" customFormat="false" ht="30.75" customHeight="1">
      <c r="A8" s="55"/>
      <c r="B8" s="19"/>
      <c r="C8" s="58"/>
      <c r="D8" s="58"/>
      <c r="E8" s="58"/>
      <c r="F8" s="58"/>
      <c r="G8" s="11"/>
      <c r="H8" s="10"/>
      <c r="I8" s="52"/>
      <c r="J8" s="19"/>
      <c r="K8" s="52"/>
      <c r="L8" s="52"/>
      <c r="M8" s="19"/>
      <c r="N8" s="19"/>
      <c r="O8" s="10"/>
      <c r="P8" s="10"/>
      <c r="Q8" s="52"/>
      <c r="R8" s="52"/>
      <c r="S8" s="9"/>
      <c r="T8" s="10"/>
      <c r="U8" s="52"/>
      <c r="V8" s="52"/>
      <c r="W8" s="22"/>
      <c r="X8" s="52"/>
    </row>
    <row r="9" spans="1:24" customFormat="false" ht="18.75" customHeight="1">
      <c r="A9" s="8" t="s">
        <v>29</v>
      </c>
      <c r="B9" s="34">
        <f>B10+B11</f>
        <v>0</v>
      </c>
      <c r="C9" s="34">
        <f>C10+C11</f>
        <v>0</v>
      </c>
      <c r="D9" s="79" t="str">
        <f>IF(B9-C9=0,"-",(1-(B9/(B9-C9)))*-1)</f>
        <v>-</v>
      </c>
      <c r="E9" s="34">
        <f>E10+E11</f>
        <v>0</v>
      </c>
      <c r="F9" s="79" t="str">
        <f>IF(B9-E9=0,"-",(1-(B9/(B9-E9)))*-1)</f>
        <v>-</v>
      </c>
      <c r="G9" s="34">
        <f>G10+G11</f>
        <v>0</v>
      </c>
      <c r="H9" s="34">
        <f>H10+H11</f>
        <v>0</v>
      </c>
      <c r="I9" s="34">
        <f>I10+I11</f>
        <v>0</v>
      </c>
      <c r="J9" s="34">
        <f>J10+J11</f>
        <v>0</v>
      </c>
      <c r="K9" s="34">
        <f>K10+K11</f>
        <v>0</v>
      </c>
      <c r="L9" s="66">
        <f t="shared" ref="L9:L19" si="0">M9-N9</f>
        <v>0</v>
      </c>
      <c r="M9" s="70">
        <v>7.873531456687999</v>
      </c>
      <c r="N9" s="70">
        <v>11.69100125387006</v>
      </c>
      <c r="O9" s="34">
        <f t="shared" ref="O9:W9" si="1">O10+O11</f>
        <v>0</v>
      </c>
      <c r="P9" s="34">
        <f t="shared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66">
        <v>-1.2797199888280808</v>
      </c>
    </row>
    <row r="10" spans="1:24" customFormat="false" ht="18.75" customHeight="1">
      <c r="A10" s="6" t="s">
        <v>28</v>
      </c>
      <c r="B10" s="35">
        <f>B20+B21+B22+B23</f>
        <v>0</v>
      </c>
      <c r="C10" s="35">
        <f>C20+C21+C22+C23</f>
        <v>0</v>
      </c>
      <c r="D10" s="80" t="str">
        <f t="shared" ref="D10:D38" si="2">IF(B10-C10=0,"-",(1-(B10/(B10-C10)))*-1)</f>
        <v>-</v>
      </c>
      <c r="E10" s="35">
        <f>E20+E21+E22+E23</f>
        <v>0</v>
      </c>
      <c r="F10" s="80" t="str">
        <f t="shared" ref="F10:F38" si="3">IF(B10-E10=0,"-",(1-(B10/(B10-E10)))*-1)</f>
        <v>-</v>
      </c>
      <c r="G10" s="35">
        <f>G20+G21+G22+G23</f>
        <v>0</v>
      </c>
      <c r="H10" s="35">
        <f>H20+H21+H22+H23</f>
        <v>0</v>
      </c>
      <c r="I10" s="35">
        <f>I20+I21+I22+I23</f>
        <v>0</v>
      </c>
      <c r="J10" s="35">
        <f>J20+J21+J22+J23</f>
        <v>0</v>
      </c>
      <c r="K10" s="35">
        <f>K20+K21+K22+K23</f>
        <v>0</v>
      </c>
      <c r="L10" s="63">
        <f t="shared" si="0"/>
        <v>0</v>
      </c>
      <c r="M10" s="71">
        <v>8.242900775863234</v>
      </c>
      <c r="N10" s="71">
        <v>10.738990447427453</v>
      </c>
      <c r="O10" s="35">
        <f t="shared" ref="O10:W10" si="4">O20+O21+O22+O23</f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63">
        <v>-0.02902429850655608</v>
      </c>
    </row>
    <row r="11" spans="1:24" customFormat="false" ht="18.75" customHeight="1">
      <c r="A11" s="2" t="s">
        <v>27</v>
      </c>
      <c r="B11" s="36">
        <f>B12+B13+B14+B15+B16</f>
        <v>0</v>
      </c>
      <c r="C11" s="36">
        <f>C12+C13+C14+C15+C16</f>
        <v>0</v>
      </c>
      <c r="D11" s="81" t="str">
        <f t="shared" si="2"/>
        <v>-</v>
      </c>
      <c r="E11" s="36">
        <f>E12+E13+E14+E15+E16</f>
        <v>0</v>
      </c>
      <c r="F11" s="81" t="str">
        <f t="shared" si="3"/>
        <v>-</v>
      </c>
      <c r="G11" s="36">
        <f>G12+G13+G14+G15+G16</f>
        <v>0</v>
      </c>
      <c r="H11" s="36">
        <f>H12+H13+H14+H15+H16</f>
        <v>0</v>
      </c>
      <c r="I11" s="36">
        <f>I12+I13+I14+I15+I16</f>
        <v>0</v>
      </c>
      <c r="J11" s="36">
        <f>J12+J13+J14+J15+J16</f>
        <v>0</v>
      </c>
      <c r="K11" s="36">
        <f>K12+K13+K14+K15+K16</f>
        <v>0</v>
      </c>
      <c r="L11" s="65">
        <f t="shared" si="0"/>
        <v>0</v>
      </c>
      <c r="M11" s="72">
        <v>6.7811477742266995</v>
      </c>
      <c r="N11" s="72">
        <v>14.506505998029272</v>
      </c>
      <c r="O11" s="36">
        <f t="shared" ref="O11:W11" si="5">O12+O13+O14+O15+O16</f>
        <v>0</v>
      </c>
      <c r="P11" s="36">
        <f t="shared" si="5"/>
        <v>0</v>
      </c>
      <c r="Q11" s="36">
        <f t="shared" si="5"/>
        <v>0</v>
      </c>
      <c r="R11" s="36">
        <f t="shared" si="5"/>
        <v>0</v>
      </c>
      <c r="S11" s="36">
        <f t="shared" si="5"/>
        <v>0</v>
      </c>
      <c r="T11" s="36">
        <f t="shared" si="5"/>
        <v>0</v>
      </c>
      <c r="U11" s="36">
        <f t="shared" si="5"/>
        <v>0</v>
      </c>
      <c r="V11" s="36">
        <f t="shared" si="5"/>
        <v>0</v>
      </c>
      <c r="W11" s="36">
        <f t="shared" si="5"/>
        <v>0</v>
      </c>
      <c r="X11" s="68">
        <v>-4.97856418867276</v>
      </c>
    </row>
    <row r="12" spans="1:24" customFormat="false" ht="18.75" customHeight="1">
      <c r="A12" s="6" t="s">
        <v>26</v>
      </c>
      <c r="B12" s="35">
        <f>B24</f>
        <v>0</v>
      </c>
      <c r="C12" s="35">
        <f>C24</f>
        <v>0</v>
      </c>
      <c r="D12" s="80" t="str">
        <f t="shared" si="2"/>
        <v>-</v>
      </c>
      <c r="E12" s="35">
        <f>E24</f>
        <v>0</v>
      </c>
      <c r="F12" s="80" t="str">
        <f t="shared" si="3"/>
        <v>-</v>
      </c>
      <c r="G12" s="35">
        <f>G24</f>
        <v>0</v>
      </c>
      <c r="H12" s="35">
        <f>H24</f>
        <v>0</v>
      </c>
      <c r="I12" s="35">
        <f>I24</f>
        <v>0</v>
      </c>
      <c r="J12" s="35">
        <f>J24</f>
        <v>0</v>
      </c>
      <c r="K12" s="35">
        <f>K24</f>
        <v>0</v>
      </c>
      <c r="L12" s="63">
        <f t="shared" si="0"/>
        <v>0</v>
      </c>
      <c r="M12" s="71">
        <v>5.451015531660693</v>
      </c>
      <c r="N12" s="71">
        <v>10.902031063321386</v>
      </c>
      <c r="O12" s="35">
        <f t="shared" ref="O12:W12" si="6">O24</f>
        <v>0</v>
      </c>
      <c r="P12" s="35">
        <f t="shared" si="6"/>
        <v>0</v>
      </c>
      <c r="Q12" s="35">
        <f t="shared" si="6"/>
        <v>0</v>
      </c>
      <c r="R12" s="35">
        <f t="shared" si="6"/>
        <v>0</v>
      </c>
      <c r="S12" s="35">
        <f t="shared" si="6"/>
        <v>0</v>
      </c>
      <c r="T12" s="35">
        <f t="shared" si="6"/>
        <v>0</v>
      </c>
      <c r="U12" s="35">
        <f t="shared" si="6"/>
        <v>0</v>
      </c>
      <c r="V12" s="35">
        <f t="shared" si="6"/>
        <v>0</v>
      </c>
      <c r="W12" s="35">
        <f t="shared" si="6"/>
        <v>0</v>
      </c>
      <c r="X12" s="63">
        <v>-6.541218637992834</v>
      </c>
    </row>
    <row r="13" spans="1:24" customFormat="false" ht="18.75" customHeight="1">
      <c r="A13" s="4" t="s">
        <v>25</v>
      </c>
      <c r="B13" s="37">
        <f>B25+B26+B27</f>
        <v>0</v>
      </c>
      <c r="C13" s="37">
        <f>C25+C26+C27</f>
        <v>0</v>
      </c>
      <c r="D13" s="82" t="str">
        <f t="shared" si="2"/>
        <v>-</v>
      </c>
      <c r="E13" s="37">
        <f>E25+E26+E27</f>
        <v>0</v>
      </c>
      <c r="F13" s="82" t="str">
        <f t="shared" si="3"/>
        <v>-</v>
      </c>
      <c r="G13" s="37">
        <f>G25+G26+G27</f>
        <v>0</v>
      </c>
      <c r="H13" s="37">
        <f>H25+H26+H27</f>
        <v>0</v>
      </c>
      <c r="I13" s="37">
        <f>I25+I26+I27</f>
        <v>0</v>
      </c>
      <c r="J13" s="37">
        <f>J25+J26+J27</f>
        <v>0</v>
      </c>
      <c r="K13" s="37">
        <f>K25+K26+K27</f>
        <v>0</v>
      </c>
      <c r="L13" s="64">
        <f t="shared" si="0"/>
        <v>0</v>
      </c>
      <c r="M13" s="73">
        <v>6.5344432935640215</v>
      </c>
      <c r="N13" s="73">
        <v>16.80285418345034</v>
      </c>
      <c r="O13" s="37">
        <f t="shared" ref="O13:W13" si="7">O25+O26+O27</f>
        <v>0</v>
      </c>
      <c r="P13" s="37">
        <f t="shared" si="7"/>
        <v>0</v>
      </c>
      <c r="Q13" s="37">
        <f t="shared" si="7"/>
        <v>0</v>
      </c>
      <c r="R13" s="37">
        <f t="shared" si="7"/>
        <v>0</v>
      </c>
      <c r="S13" s="37">
        <f t="shared" si="7"/>
        <v>0</v>
      </c>
      <c r="T13" s="37">
        <f t="shared" si="7"/>
        <v>0</v>
      </c>
      <c r="U13" s="37">
        <f t="shared" si="7"/>
        <v>0</v>
      </c>
      <c r="V13" s="37">
        <f t="shared" si="7"/>
        <v>0</v>
      </c>
      <c r="W13" s="37">
        <f t="shared" si="7"/>
        <v>0</v>
      </c>
      <c r="X13" s="64">
        <v>-1.8669837981611508</v>
      </c>
    </row>
    <row r="14" spans="1:24" customFormat="false" ht="18.75" customHeight="1">
      <c r="A14" s="4" t="s">
        <v>24</v>
      </c>
      <c r="B14" s="37">
        <f>B28+B29+B30+B31</f>
        <v>0</v>
      </c>
      <c r="C14" s="37">
        <f>C28+C29+C30+C31</f>
        <v>0</v>
      </c>
      <c r="D14" s="82" t="str">
        <f t="shared" si="2"/>
        <v>-</v>
      </c>
      <c r="E14" s="37">
        <f>E28+E29+E30+E31</f>
        <v>0</v>
      </c>
      <c r="F14" s="82" t="str">
        <f t="shared" si="3"/>
        <v>-</v>
      </c>
      <c r="G14" s="37">
        <f>G28+G29+G30+G31</f>
        <v>0</v>
      </c>
      <c r="H14" s="37">
        <f>H28+H29+H30+H31</f>
        <v>0</v>
      </c>
      <c r="I14" s="37">
        <f>I28+I29+I30+I31</f>
        <v>0</v>
      </c>
      <c r="J14" s="37">
        <f>J28+J29+J30+J31</f>
        <v>0</v>
      </c>
      <c r="K14" s="37">
        <f>K28+K29+K30+K31</f>
        <v>0</v>
      </c>
      <c r="L14" s="64">
        <f t="shared" si="0"/>
        <v>0</v>
      </c>
      <c r="M14" s="73">
        <v>7.259347653142402</v>
      </c>
      <c r="N14" s="73">
        <v>13.611276849642005</v>
      </c>
      <c r="O14" s="37">
        <f t="shared" ref="O14:W14" si="8">O28+O29+O30+O31</f>
        <v>0</v>
      </c>
      <c r="P14" s="37">
        <f t="shared" si="8"/>
        <v>0</v>
      </c>
      <c r="Q14" s="37">
        <f t="shared" si="8"/>
        <v>0</v>
      </c>
      <c r="R14" s="37">
        <f t="shared" si="8"/>
        <v>0</v>
      </c>
      <c r="S14" s="37">
        <f t="shared" si="8"/>
        <v>0</v>
      </c>
      <c r="T14" s="37">
        <f t="shared" si="8"/>
        <v>0</v>
      </c>
      <c r="U14" s="37">
        <f t="shared" si="8"/>
        <v>0</v>
      </c>
      <c r="V14" s="37">
        <f t="shared" si="8"/>
        <v>0</v>
      </c>
      <c r="W14" s="37">
        <f t="shared" si="8"/>
        <v>0</v>
      </c>
      <c r="X14" s="64">
        <v>-7.48620226730311</v>
      </c>
    </row>
    <row r="15" spans="1:24" customFormat="false" ht="18.75" customHeight="1">
      <c r="A15" s="4" t="s">
        <v>23</v>
      </c>
      <c r="B15" s="37">
        <f>B32+B33+B34+B35</f>
        <v>0</v>
      </c>
      <c r="C15" s="37">
        <f>C32+C33+C34+C35</f>
        <v>0</v>
      </c>
      <c r="D15" s="82" t="str">
        <f t="shared" si="2"/>
        <v>-</v>
      </c>
      <c r="E15" s="37">
        <f>E32+E33+E34+E35</f>
        <v>0</v>
      </c>
      <c r="F15" s="82" t="str">
        <f t="shared" si="3"/>
        <v>-</v>
      </c>
      <c r="G15" s="37">
        <f>G32+G33+G34+G35</f>
        <v>0</v>
      </c>
      <c r="H15" s="37">
        <f>H32+H33+H34+H35</f>
        <v>0</v>
      </c>
      <c r="I15" s="37">
        <f>I32+I33+I34+I35</f>
        <v>0</v>
      </c>
      <c r="J15" s="37">
        <f>J32+J33+J34+J35</f>
        <v>0</v>
      </c>
      <c r="K15" s="39">
        <f>K32+K33+K34+K35</f>
        <v>0</v>
      </c>
      <c r="L15" s="64">
        <f>M15-N15</f>
        <v>0</v>
      </c>
      <c r="M15" s="73">
        <v>7.465678333578781</v>
      </c>
      <c r="N15" s="73">
        <v>12.54233960041235</v>
      </c>
      <c r="O15" s="39">
        <f t="shared" ref="O15:W15" si="9">O32+O33+O34+O35</f>
        <v>0</v>
      </c>
      <c r="P15" s="37">
        <f t="shared" si="9"/>
        <v>0</v>
      </c>
      <c r="Q15" s="37">
        <f t="shared" si="9"/>
        <v>0</v>
      </c>
      <c r="R15" s="37">
        <f t="shared" si="9"/>
        <v>0</v>
      </c>
      <c r="S15" s="37">
        <f t="shared" si="9"/>
        <v>0</v>
      </c>
      <c r="T15" s="37">
        <f>T32+T33+T34+T35</f>
        <v>0</v>
      </c>
      <c r="U15" s="37">
        <f t="shared" si="9"/>
        <v>0</v>
      </c>
      <c r="V15" s="37">
        <f t="shared" si="9"/>
        <v>0</v>
      </c>
      <c r="W15" s="37">
        <f t="shared" si="9"/>
        <v>0</v>
      </c>
      <c r="X15" s="64">
        <v>-3.28489846677466</v>
      </c>
    </row>
    <row r="16" spans="1:24" customFormat="false" ht="18.75" customHeight="1">
      <c r="A16" s="2" t="s">
        <v>22</v>
      </c>
      <c r="B16" s="36">
        <f>B36+B37+B38</f>
        <v>0</v>
      </c>
      <c r="C16" s="36">
        <f>C36+C37+C38</f>
        <v>0</v>
      </c>
      <c r="D16" s="81" t="str">
        <f t="shared" si="2"/>
        <v>-</v>
      </c>
      <c r="E16" s="36">
        <f>E36+E37+E38</f>
        <v>0</v>
      </c>
      <c r="F16" s="81" t="str">
        <f t="shared" si="3"/>
        <v>-</v>
      </c>
      <c r="G16" s="36">
        <f>G36+G37+G38</f>
        <v>0</v>
      </c>
      <c r="H16" s="36">
        <f>H36+H37+H38</f>
        <v>0</v>
      </c>
      <c r="I16" s="36">
        <f>I36+I37+I38</f>
        <v>0</v>
      </c>
      <c r="J16" s="36">
        <f>J36+J37+J38</f>
        <v>0</v>
      </c>
      <c r="K16" s="36">
        <f>K36+K37+K38</f>
        <v>0</v>
      </c>
      <c r="L16" s="65">
        <f t="shared" si="0"/>
        <v>0</v>
      </c>
      <c r="M16" s="72">
        <v>3.5996055226824457</v>
      </c>
      <c r="N16" s="72">
        <v>25.197238658777117</v>
      </c>
      <c r="O16" s="36">
        <f t="shared" ref="O16:W16" si="10">O36+O37+O38</f>
        <v>0</v>
      </c>
      <c r="P16" s="36">
        <f t="shared" si="10"/>
        <v>0</v>
      </c>
      <c r="Q16" s="36">
        <f t="shared" si="10"/>
        <v>0</v>
      </c>
      <c r="R16" s="36">
        <f t="shared" si="10"/>
        <v>0</v>
      </c>
      <c r="S16" s="36">
        <f t="shared" si="10"/>
        <v>0</v>
      </c>
      <c r="T16" s="36">
        <f t="shared" si="10"/>
        <v>0</v>
      </c>
      <c r="U16" s="36">
        <f t="shared" si="10"/>
        <v>0</v>
      </c>
      <c r="V16" s="36">
        <f t="shared" si="10"/>
        <v>0</v>
      </c>
      <c r="W16" s="36">
        <f t="shared" si="10"/>
        <v>0</v>
      </c>
      <c r="X16" s="68">
        <v>-4.799474030243257</v>
      </c>
    </row>
    <row r="17" spans="1:24" customFormat="false" ht="18.75" customHeight="1">
      <c r="A17" s="6" t="s">
        <v>21</v>
      </c>
      <c r="B17" s="35">
        <f>B12+B13+B20</f>
        <v>0</v>
      </c>
      <c r="C17" s="35">
        <f>C12+C13+C20</f>
        <v>0</v>
      </c>
      <c r="D17" s="80" t="str">
        <f t="shared" si="2"/>
        <v>-</v>
      </c>
      <c r="E17" s="35">
        <f>E12+E13+E20</f>
        <v>0</v>
      </c>
      <c r="F17" s="80" t="str">
        <f t="shared" si="3"/>
        <v>-</v>
      </c>
      <c r="G17" s="35">
        <f>G12+G13+G20</f>
        <v>0</v>
      </c>
      <c r="H17" s="35">
        <f>H12+H13+H20</f>
        <v>0</v>
      </c>
      <c r="I17" s="35">
        <f>I12+I13+I20</f>
        <v>0</v>
      </c>
      <c r="J17" s="35">
        <f>J12+J13+J20</f>
        <v>0</v>
      </c>
      <c r="K17" s="35">
        <f>K12+K13+K20</f>
        <v>0</v>
      </c>
      <c r="L17" s="63">
        <f t="shared" si="0"/>
        <v>0</v>
      </c>
      <c r="M17" s="71">
        <v>6.899325672788655</v>
      </c>
      <c r="N17" s="71">
        <v>11.873258134566523</v>
      </c>
      <c r="O17" s="35">
        <f t="shared" ref="O17:W17" si="11">O12+O13+O20</f>
        <v>0</v>
      </c>
      <c r="P17" s="35">
        <f t="shared" si="11"/>
        <v>0</v>
      </c>
      <c r="Q17" s="35">
        <f t="shared" si="11"/>
        <v>0</v>
      </c>
      <c r="R17" s="35">
        <f t="shared" si="11"/>
        <v>0</v>
      </c>
      <c r="S17" s="35">
        <f t="shared" si="11"/>
        <v>0</v>
      </c>
      <c r="T17" s="35">
        <f t="shared" si="11"/>
        <v>0</v>
      </c>
      <c r="U17" s="35">
        <f t="shared" si="11"/>
        <v>0</v>
      </c>
      <c r="V17" s="35">
        <f t="shared" si="11"/>
        <v>0</v>
      </c>
      <c r="W17" s="35">
        <f t="shared" si="11"/>
        <v>0</v>
      </c>
      <c r="X17" s="63">
        <v>-0.3208988685017964</v>
      </c>
    </row>
    <row r="18" spans="1:24" customFormat="false" ht="18.75" customHeight="1">
      <c r="A18" s="4" t="s">
        <v>20</v>
      </c>
      <c r="B18" s="37">
        <f>B14+B22</f>
        <v>0</v>
      </c>
      <c r="C18" s="37">
        <f>C14+C22</f>
        <v>0</v>
      </c>
      <c r="D18" s="82" t="str">
        <f t="shared" si="2"/>
        <v>-</v>
      </c>
      <c r="E18" s="37">
        <f>E14+E22</f>
        <v>0</v>
      </c>
      <c r="F18" s="82" t="str">
        <f t="shared" si="3"/>
        <v>-</v>
      </c>
      <c r="G18" s="37">
        <f>G14+G22</f>
        <v>0</v>
      </c>
      <c r="H18" s="37">
        <f>H14+H22</f>
        <v>0</v>
      </c>
      <c r="I18" s="37">
        <f>I14+I22</f>
        <v>0</v>
      </c>
      <c r="J18" s="37">
        <f>J14+J22</f>
        <v>0</v>
      </c>
      <c r="K18" s="37">
        <f>K14+K22</f>
        <v>0</v>
      </c>
      <c r="L18" s="64">
        <f t="shared" si="0"/>
        <v>0</v>
      </c>
      <c r="M18" s="73">
        <v>7.6998889185545565</v>
      </c>
      <c r="N18" s="73">
        <v>13.35449484311806</v>
      </c>
      <c r="O18" s="37">
        <f t="shared" ref="O18:W18" si="12">O14+O22</f>
        <v>0</v>
      </c>
      <c r="P18" s="37">
        <f t="shared" si="12"/>
        <v>0</v>
      </c>
      <c r="Q18" s="37">
        <f t="shared" si="12"/>
        <v>0</v>
      </c>
      <c r="R18" s="37">
        <f t="shared" si="12"/>
        <v>0</v>
      </c>
      <c r="S18" s="37">
        <f t="shared" si="12"/>
        <v>0</v>
      </c>
      <c r="T18" s="37">
        <f t="shared" si="12"/>
        <v>0</v>
      </c>
      <c r="U18" s="37">
        <f t="shared" si="12"/>
        <v>0</v>
      </c>
      <c r="V18" s="37">
        <f t="shared" si="12"/>
        <v>0</v>
      </c>
      <c r="W18" s="37">
        <f t="shared" si="12"/>
        <v>0</v>
      </c>
      <c r="X18" s="64">
        <v>-2.0452829939910515</v>
      </c>
    </row>
    <row r="19" spans="1:24" customFormat="false" ht="18.75" customHeight="1">
      <c r="A19" s="2" t="s">
        <v>19</v>
      </c>
      <c r="B19" s="36">
        <f>B15+B16+B21+B23</f>
        <v>0</v>
      </c>
      <c r="C19" s="36">
        <f>C15+C16+C21+C23</f>
        <v>0</v>
      </c>
      <c r="D19" s="81" t="str">
        <f t="shared" si="2"/>
        <v>-</v>
      </c>
      <c r="E19" s="36">
        <f>E15+E16+E21+E23</f>
        <v>0</v>
      </c>
      <c r="F19" s="81" t="str">
        <f t="shared" si="3"/>
        <v>-</v>
      </c>
      <c r="G19" s="36">
        <f>G15+G16+G21+G23</f>
        <v>0</v>
      </c>
      <c r="H19" s="36">
        <f>H15+H16+H21+H23</f>
        <v>0</v>
      </c>
      <c r="I19" s="36">
        <f>I15+I16+I21+I23</f>
        <v>0</v>
      </c>
      <c r="J19" s="36">
        <f>J15+J16+J21+J23</f>
        <v>0</v>
      </c>
      <c r="K19" s="38">
        <f>K15+K16+K21+K23</f>
        <v>0</v>
      </c>
      <c r="L19" s="65">
        <f t="shared" si="0"/>
        <v>0</v>
      </c>
      <c r="M19" s="72">
        <v>8.903064921350282</v>
      </c>
      <c r="N19" s="72">
        <v>10.788419845871516</v>
      </c>
      <c r="O19" s="38">
        <f t="shared" ref="O19:W19" si="13">O15+O16+O21+O23</f>
        <v>0</v>
      </c>
      <c r="P19" s="38">
        <f>P15+P16+P21+P23</f>
        <v>0</v>
      </c>
      <c r="Q19" s="36">
        <f t="shared" si="13"/>
        <v>0</v>
      </c>
      <c r="R19" s="36">
        <f t="shared" si="13"/>
        <v>0</v>
      </c>
      <c r="S19" s="36">
        <f t="shared" si="13"/>
        <v>0</v>
      </c>
      <c r="T19" s="36">
        <f t="shared" si="13"/>
        <v>0</v>
      </c>
      <c r="U19" s="36">
        <f t="shared" si="13"/>
        <v>0</v>
      </c>
      <c r="V19" s="36">
        <f t="shared" si="13"/>
        <v>0</v>
      </c>
      <c r="W19" s="36">
        <f t="shared" si="13"/>
        <v>0</v>
      </c>
      <c r="X19" s="68">
        <v>-1.8853549245212378</v>
      </c>
    </row>
    <row r="20" spans="1:24" customFormat="false" ht="18.75" customHeight="1">
      <c r="A20" s="5" t="s">
        <v>18</v>
      </c>
      <c r="B20" s="40">
        <f>G20+O20</f>
        <v>0</v>
      </c>
      <c r="C20" s="40">
        <v>25</v>
      </c>
      <c r="D20" s="83" t="str">
        <f t="shared" si="2"/>
        <v>-</v>
      </c>
      <c r="E20" s="40">
        <f>I20-K20+Q20-U20</f>
        <v>0</v>
      </c>
      <c r="F20" s="83" t="str">
        <f t="shared" si="3"/>
        <v>-</v>
      </c>
      <c r="G20" s="40">
        <f>H20-J20</f>
        <v>0</v>
      </c>
      <c r="H20" s="40">
        <v>110</v>
      </c>
      <c r="I20" s="40">
        <v>-7</v>
      </c>
      <c r="J20" s="40">
        <v>176</v>
      </c>
      <c r="K20" s="40">
        <v>7</v>
      </c>
      <c r="L20" s="63">
        <f>M20-N20</f>
        <v>0</v>
      </c>
      <c r="M20" s="71">
        <v>7.0342708273108405</v>
      </c>
      <c r="N20" s="71">
        <v>11.254833323697344</v>
      </c>
      <c r="O20" s="40">
        <f>P20-T20</f>
        <v>0</v>
      </c>
      <c r="P20" s="40">
        <f>R20+S20</f>
        <v>0</v>
      </c>
      <c r="Q20" s="41">
        <v>-14</v>
      </c>
      <c r="R20" s="41">
        <v>206</v>
      </c>
      <c r="S20" s="41">
        <v>74</v>
      </c>
      <c r="T20" s="41">
        <f>SUM(V20:W20)</f>
        <v>0</v>
      </c>
      <c r="U20" s="41">
        <v>21</v>
      </c>
      <c r="V20" s="41">
        <v>210</v>
      </c>
      <c r="W20" s="41">
        <v>66</v>
      </c>
      <c r="X20" s="67">
        <v>0.25579166644767426</v>
      </c>
    </row>
    <row r="21" spans="1:24" customFormat="false" ht="18.75" customHeight="1">
      <c r="A21" s="3" t="s">
        <v>17</v>
      </c>
      <c r="B21" s="42">
        <f t="shared" ref="B21:B38" si="14">G21+O21</f>
        <v>0</v>
      </c>
      <c r="C21" s="42">
        <v>-29</v>
      </c>
      <c r="D21" s="84" t="str">
        <f t="shared" si="2"/>
        <v>-</v>
      </c>
      <c r="E21" s="42">
        <f t="shared" ref="E21:E38" si="15">I21-K21+Q21-U21</f>
        <v>0</v>
      </c>
      <c r="F21" s="84" t="str">
        <f t="shared" si="3"/>
        <v>-</v>
      </c>
      <c r="G21" s="42">
        <f t="shared" ref="G21:G38" si="16">H21-J21</f>
        <v>0</v>
      </c>
      <c r="H21" s="42">
        <v>118</v>
      </c>
      <c r="I21" s="42">
        <v>23</v>
      </c>
      <c r="J21" s="42">
        <v>110</v>
      </c>
      <c r="K21" s="42">
        <v>-4</v>
      </c>
      <c r="L21" s="64">
        <f t="shared" ref="L21:L38" si="17">M21-N21</f>
        <v>0</v>
      </c>
      <c r="M21" s="73">
        <v>9.681871723629431</v>
      </c>
      <c r="N21" s="73">
        <v>9.025473640671505</v>
      </c>
      <c r="O21" s="42">
        <f t="shared" ref="O21:O38" si="18">P21-T21</f>
        <v>0</v>
      </c>
      <c r="P21" s="42">
        <f t="shared" ref="P21:P38" si="19">R21+S21</f>
        <v>0</v>
      </c>
      <c r="Q21" s="42">
        <v>21</v>
      </c>
      <c r="R21" s="42">
        <v>204</v>
      </c>
      <c r="S21" s="42">
        <v>106</v>
      </c>
      <c r="T21" s="42">
        <f t="shared" ref="T21:T38" si="20">SUM(V21:W21)</f>
        <v>0</v>
      </c>
      <c r="U21" s="42">
        <v>-21</v>
      </c>
      <c r="V21" s="42">
        <v>215</v>
      </c>
      <c r="W21" s="42">
        <v>80</v>
      </c>
      <c r="X21" s="64">
        <v>1.2307464055461104</v>
      </c>
    </row>
    <row r="22" spans="1:24" customFormat="false" ht="18.75" customHeight="1">
      <c r="A22" s="3" t="s">
        <v>16</v>
      </c>
      <c r="B22" s="42">
        <f t="shared" si="14"/>
        <v>0</v>
      </c>
      <c r="C22" s="42">
        <v>46</v>
      </c>
      <c r="D22" s="84" t="str">
        <f t="shared" si="2"/>
        <v>-</v>
      </c>
      <c r="E22" s="42">
        <f t="shared" si="15"/>
        <v>0</v>
      </c>
      <c r="F22" s="84" t="str">
        <f t="shared" si="3"/>
        <v>-</v>
      </c>
      <c r="G22" s="42">
        <f t="shared" si="16"/>
        <v>0</v>
      </c>
      <c r="H22" s="42">
        <v>32</v>
      </c>
      <c r="I22" s="42">
        <v>4</v>
      </c>
      <c r="J22" s="42">
        <v>51</v>
      </c>
      <c r="K22" s="42">
        <v>9</v>
      </c>
      <c r="L22" s="64">
        <f t="shared" si="17"/>
        <v>0</v>
      </c>
      <c r="M22" s="73">
        <v>8.197354107449907</v>
      </c>
      <c r="N22" s="73">
        <v>13.06453310874829</v>
      </c>
      <c r="O22" s="42">
        <f t="shared" si="18"/>
        <v>0</v>
      </c>
      <c r="P22" s="42">
        <f t="shared" si="19"/>
        <v>0</v>
      </c>
      <c r="Q22" s="42">
        <v>13</v>
      </c>
      <c r="R22" s="42">
        <v>51</v>
      </c>
      <c r="S22" s="42">
        <v>43</v>
      </c>
      <c r="T22" s="42">
        <f t="shared" si="20"/>
        <v>0</v>
      </c>
      <c r="U22" s="42">
        <v>-14</v>
      </c>
      <c r="V22" s="42">
        <v>39</v>
      </c>
      <c r="W22" s="42">
        <v>39</v>
      </c>
      <c r="X22" s="64">
        <v>4.098677053724959</v>
      </c>
    </row>
    <row r="23" spans="1:24" customFormat="false" ht="18.75" customHeight="1">
      <c r="A23" s="1" t="s">
        <v>15</v>
      </c>
      <c r="B23" s="43">
        <f t="shared" si="14"/>
        <v>0</v>
      </c>
      <c r="C23" s="43">
        <v>-40</v>
      </c>
      <c r="D23" s="85" t="str">
        <f t="shared" si="2"/>
        <v>-</v>
      </c>
      <c r="E23" s="43">
        <f t="shared" si="15"/>
        <v>0</v>
      </c>
      <c r="F23" s="85" t="str">
        <f t="shared" si="3"/>
        <v>-</v>
      </c>
      <c r="G23" s="43">
        <f t="shared" si="16"/>
        <v>0</v>
      </c>
      <c r="H23" s="43">
        <v>24</v>
      </c>
      <c r="I23" s="43">
        <v>0</v>
      </c>
      <c r="J23" s="43">
        <v>33</v>
      </c>
      <c r="K23" s="44">
        <v>1</v>
      </c>
      <c r="L23" s="65">
        <f t="shared" si="17"/>
        <v>0</v>
      </c>
      <c r="M23" s="72">
        <v>8.808180748695364</v>
      </c>
      <c r="N23" s="72">
        <v>12.111248529456127</v>
      </c>
      <c r="O23" s="44">
        <f t="shared" si="18"/>
        <v>0</v>
      </c>
      <c r="P23" s="44">
        <f t="shared" si="19"/>
        <v>0</v>
      </c>
      <c r="Q23" s="43">
        <v>-24</v>
      </c>
      <c r="R23" s="43">
        <v>28</v>
      </c>
      <c r="S23" s="43">
        <v>26</v>
      </c>
      <c r="T23" s="43">
        <f t="shared" si="20"/>
        <v>0</v>
      </c>
      <c r="U23" s="43">
        <v>14</v>
      </c>
      <c r="V23" s="43">
        <v>54</v>
      </c>
      <c r="W23" s="43">
        <v>36</v>
      </c>
      <c r="X23" s="69">
        <v>-13.212271123043049</v>
      </c>
    </row>
    <row r="24" spans="1:24" customFormat="false" ht="18.75" customHeight="1">
      <c r="A24" s="7" t="s">
        <v>14</v>
      </c>
      <c r="B24" s="45">
        <f t="shared" si="14"/>
        <v>0</v>
      </c>
      <c r="C24" s="45">
        <v>-15</v>
      </c>
      <c r="D24" s="86" t="str">
        <f t="shared" si="2"/>
        <v>-</v>
      </c>
      <c r="E24" s="40">
        <f t="shared" si="15"/>
        <v>0</v>
      </c>
      <c r="F24" s="86" t="str">
        <f t="shared" si="3"/>
        <v>-</v>
      </c>
      <c r="G24" s="40">
        <f t="shared" si="16"/>
        <v>0</v>
      </c>
      <c r="H24" s="45">
        <v>5</v>
      </c>
      <c r="I24" s="45">
        <v>-6</v>
      </c>
      <c r="J24" s="45">
        <v>10</v>
      </c>
      <c r="K24" s="46">
        <v>-1</v>
      </c>
      <c r="L24" s="66">
        <f t="shared" si="17"/>
        <v>0</v>
      </c>
      <c r="M24" s="70">
        <v>5.451015531660693</v>
      </c>
      <c r="N24" s="70">
        <v>10.902031063321386</v>
      </c>
      <c r="O24" s="40">
        <f t="shared" si="18"/>
        <v>0</v>
      </c>
      <c r="P24" s="45">
        <f t="shared" si="19"/>
        <v>0</v>
      </c>
      <c r="Q24" s="45">
        <v>-10</v>
      </c>
      <c r="R24" s="45">
        <v>11</v>
      </c>
      <c r="S24" s="45">
        <v>8</v>
      </c>
      <c r="T24" s="45">
        <f t="shared" si="20"/>
        <v>0</v>
      </c>
      <c r="U24" s="45">
        <v>-8</v>
      </c>
      <c r="V24" s="45">
        <v>14</v>
      </c>
      <c r="W24" s="45">
        <v>11</v>
      </c>
      <c r="X24" s="66">
        <v>-6.541218637992834</v>
      </c>
    </row>
    <row r="25" spans="1:24" customFormat="false" ht="18.75" customHeight="1">
      <c r="A25" s="5" t="s">
        <v>13</v>
      </c>
      <c r="B25" s="40">
        <f t="shared" si="14"/>
        <v>0</v>
      </c>
      <c r="C25" s="40">
        <v>-2</v>
      </c>
      <c r="D25" s="83" t="str">
        <f t="shared" si="2"/>
        <v>-</v>
      </c>
      <c r="E25" s="40">
        <f t="shared" si="15"/>
        <v>0</v>
      </c>
      <c r="F25" s="83" t="str">
        <f t="shared" si="3"/>
        <v>-</v>
      </c>
      <c r="G25" s="40">
        <f t="shared" si="16"/>
        <v>0</v>
      </c>
      <c r="H25" s="40">
        <v>0</v>
      </c>
      <c r="I25" s="40">
        <v>0</v>
      </c>
      <c r="J25" s="40">
        <v>6</v>
      </c>
      <c r="K25" s="40">
        <v>2</v>
      </c>
      <c r="L25" s="63">
        <f t="shared" si="17"/>
        <v>0</v>
      </c>
      <c r="M25" s="71">
        <v>0.0</v>
      </c>
      <c r="N25" s="71">
        <v>23.817292006525285</v>
      </c>
      <c r="O25" s="40">
        <f t="shared" si="18"/>
        <v>0</v>
      </c>
      <c r="P25" s="40">
        <f t="shared" si="19"/>
        <v>0</v>
      </c>
      <c r="Q25" s="40">
        <v>3</v>
      </c>
      <c r="R25" s="40">
        <v>6</v>
      </c>
      <c r="S25" s="40">
        <v>2</v>
      </c>
      <c r="T25" s="40">
        <f t="shared" si="20"/>
        <v>0</v>
      </c>
      <c r="U25" s="40">
        <v>0</v>
      </c>
      <c r="V25" s="40">
        <v>1</v>
      </c>
      <c r="W25" s="40">
        <v>3</v>
      </c>
      <c r="X25" s="67">
        <v>15.878194671016855</v>
      </c>
    </row>
    <row r="26" spans="1:24" customFormat="false" ht="18.75" customHeight="1">
      <c r="A26" s="3" t="s">
        <v>12</v>
      </c>
      <c r="B26" s="42">
        <f t="shared" si="14"/>
        <v>0</v>
      </c>
      <c r="C26" s="42">
        <v>8</v>
      </c>
      <c r="D26" s="84" t="str">
        <f t="shared" si="2"/>
        <v>-</v>
      </c>
      <c r="E26" s="42">
        <f t="shared" si="15"/>
        <v>0</v>
      </c>
      <c r="F26" s="84" t="str">
        <f t="shared" si="3"/>
        <v>-</v>
      </c>
      <c r="G26" s="42">
        <f t="shared" si="16"/>
        <v>0</v>
      </c>
      <c r="H26" s="42">
        <v>3</v>
      </c>
      <c r="I26" s="42">
        <v>2</v>
      </c>
      <c r="J26" s="42">
        <v>11</v>
      </c>
      <c r="K26" s="42">
        <v>-4</v>
      </c>
      <c r="L26" s="64">
        <f t="shared" si="17"/>
        <v>0</v>
      </c>
      <c r="M26" s="73">
        <v>5.436401549002086</v>
      </c>
      <c r="N26" s="73">
        <v>19.933472346340977</v>
      </c>
      <c r="O26" s="42">
        <f t="shared" si="18"/>
        <v>0</v>
      </c>
      <c r="P26" s="42">
        <f t="shared" si="19"/>
        <v>0</v>
      </c>
      <c r="Q26" s="42">
        <v>1</v>
      </c>
      <c r="R26" s="42">
        <v>8</v>
      </c>
      <c r="S26" s="42">
        <v>2</v>
      </c>
      <c r="T26" s="42">
        <f t="shared" si="20"/>
        <v>0</v>
      </c>
      <c r="U26" s="42">
        <v>4</v>
      </c>
      <c r="V26" s="42">
        <v>5</v>
      </c>
      <c r="W26" s="42">
        <v>12</v>
      </c>
      <c r="X26" s="64">
        <v>-12.684936947671531</v>
      </c>
    </row>
    <row r="27" spans="1:24" customFormat="false" ht="18.75" customHeight="1">
      <c r="A27" s="1" t="s">
        <v>11</v>
      </c>
      <c r="B27" s="43">
        <f t="shared" si="14"/>
        <v>0</v>
      </c>
      <c r="C27" s="43">
        <v>1</v>
      </c>
      <c r="D27" s="85" t="str">
        <f t="shared" si="2"/>
        <v>-</v>
      </c>
      <c r="E27" s="43">
        <f t="shared" si="15"/>
        <v>0</v>
      </c>
      <c r="F27" s="85" t="str">
        <f t="shared" si="3"/>
        <v>-</v>
      </c>
      <c r="G27" s="43">
        <f t="shared" si="16"/>
        <v>0</v>
      </c>
      <c r="H27" s="43">
        <v>11</v>
      </c>
      <c r="I27" s="43">
        <v>5</v>
      </c>
      <c r="J27" s="44">
        <v>19</v>
      </c>
      <c r="K27" s="44">
        <v>2</v>
      </c>
      <c r="L27" s="65">
        <f t="shared" si="17"/>
        <v>0</v>
      </c>
      <c r="M27" s="72">
        <v>8.21668303863785</v>
      </c>
      <c r="N27" s="72">
        <v>14.192452521283563</v>
      </c>
      <c r="O27" s="44">
        <f t="shared" si="18"/>
        <v>0</v>
      </c>
      <c r="P27" s="44">
        <f t="shared" si="19"/>
        <v>0</v>
      </c>
      <c r="Q27" s="47">
        <v>10</v>
      </c>
      <c r="R27" s="47">
        <v>8</v>
      </c>
      <c r="S27" s="47">
        <v>18</v>
      </c>
      <c r="T27" s="47">
        <f t="shared" si="20"/>
        <v>0</v>
      </c>
      <c r="U27" s="47">
        <v>-7</v>
      </c>
      <c r="V27" s="47">
        <v>10</v>
      </c>
      <c r="W27" s="47">
        <v>17</v>
      </c>
      <c r="X27" s="69">
        <v>-0.746971185330711</v>
      </c>
    </row>
    <row r="28" spans="1:24" customFormat="false" ht="18.75" customHeight="1">
      <c r="A28" s="5" t="s">
        <v>10</v>
      </c>
      <c r="B28" s="40">
        <f t="shared" si="14"/>
        <v>0</v>
      </c>
      <c r="C28" s="40">
        <v>13</v>
      </c>
      <c r="D28" s="83" t="str">
        <f t="shared" si="2"/>
        <v>-</v>
      </c>
      <c r="E28" s="40">
        <f t="shared" si="15"/>
        <v>0</v>
      </c>
      <c r="F28" s="83" t="str">
        <f t="shared" si="3"/>
        <v>-</v>
      </c>
      <c r="G28" s="40">
        <f>H28-J28</f>
        <v>0</v>
      </c>
      <c r="H28" s="40">
        <v>2</v>
      </c>
      <c r="I28" s="40">
        <v>-2</v>
      </c>
      <c r="J28" s="40">
        <v>6</v>
      </c>
      <c r="K28" s="40">
        <v>-4</v>
      </c>
      <c r="L28" s="63">
        <f t="shared" si="17"/>
        <v>0</v>
      </c>
      <c r="M28" s="71">
        <v>3.898947818191529</v>
      </c>
      <c r="N28" s="71">
        <v>11.696843454574589</v>
      </c>
      <c r="O28" s="40">
        <f t="shared" si="18"/>
        <v>0</v>
      </c>
      <c r="P28" s="40">
        <f t="shared" si="19"/>
        <v>0</v>
      </c>
      <c r="Q28" s="40">
        <v>-4</v>
      </c>
      <c r="R28" s="40">
        <v>9</v>
      </c>
      <c r="S28" s="40">
        <v>3</v>
      </c>
      <c r="T28" s="40">
        <f t="shared" si="20"/>
        <v>0</v>
      </c>
      <c r="U28" s="40">
        <v>-6</v>
      </c>
      <c r="V28" s="40">
        <v>3</v>
      </c>
      <c r="W28" s="40">
        <v>3</v>
      </c>
      <c r="X28" s="63">
        <v>11.696843454574589</v>
      </c>
    </row>
    <row r="29" spans="1:24" customFormat="false" ht="18.75" customHeight="1">
      <c r="A29" s="3" t="s">
        <v>9</v>
      </c>
      <c r="B29" s="42">
        <f t="shared" si="14"/>
        <v>0</v>
      </c>
      <c r="C29" s="42">
        <v>-5</v>
      </c>
      <c r="D29" s="84" t="str">
        <f t="shared" si="2"/>
        <v>-</v>
      </c>
      <c r="E29" s="42">
        <f t="shared" si="15"/>
        <v>0</v>
      </c>
      <c r="F29" s="84" t="str">
        <f t="shared" si="3"/>
        <v>-</v>
      </c>
      <c r="G29" s="42">
        <f t="shared" si="16"/>
        <v>0</v>
      </c>
      <c r="H29" s="42">
        <v>11</v>
      </c>
      <c r="I29" s="42">
        <v>-13</v>
      </c>
      <c r="J29" s="42">
        <v>15</v>
      </c>
      <c r="K29" s="42">
        <v>-9</v>
      </c>
      <c r="L29" s="64">
        <f t="shared" si="17"/>
        <v>0</v>
      </c>
      <c r="M29" s="73">
        <v>8.261316872427981</v>
      </c>
      <c r="N29" s="73">
        <v>11.265432098765432</v>
      </c>
      <c r="O29" s="41">
        <f t="shared" si="18"/>
        <v>0</v>
      </c>
      <c r="P29" s="41">
        <f t="shared" si="19"/>
        <v>0</v>
      </c>
      <c r="Q29" s="42">
        <v>-13</v>
      </c>
      <c r="R29" s="42">
        <v>9</v>
      </c>
      <c r="S29" s="42">
        <v>14</v>
      </c>
      <c r="T29" s="42">
        <f t="shared" si="20"/>
        <v>0</v>
      </c>
      <c r="U29" s="42">
        <v>-9</v>
      </c>
      <c r="V29" s="42">
        <v>8</v>
      </c>
      <c r="W29" s="42">
        <v>16</v>
      </c>
      <c r="X29" s="64">
        <v>-0.7510288065843618</v>
      </c>
    </row>
    <row r="30" spans="1:24" customFormat="false" ht="18.75" customHeight="1">
      <c r="A30" s="3" t="s">
        <v>8</v>
      </c>
      <c r="B30" s="42">
        <f t="shared" si="14"/>
        <v>0</v>
      </c>
      <c r="C30" s="42">
        <v>-28</v>
      </c>
      <c r="D30" s="84" t="str">
        <f t="shared" si="2"/>
        <v>-</v>
      </c>
      <c r="E30" s="42">
        <f t="shared" si="15"/>
        <v>0</v>
      </c>
      <c r="F30" s="84" t="str">
        <f t="shared" si="3"/>
        <v>-</v>
      </c>
      <c r="G30" s="42">
        <f t="shared" si="16"/>
        <v>0</v>
      </c>
      <c r="H30" s="42">
        <v>12</v>
      </c>
      <c r="I30" s="42">
        <v>1</v>
      </c>
      <c r="J30" s="42">
        <v>26</v>
      </c>
      <c r="K30" s="42">
        <v>8</v>
      </c>
      <c r="L30" s="67">
        <f t="shared" si="17"/>
        <v>0</v>
      </c>
      <c r="M30" s="74">
        <v>8.707580366195502</v>
      </c>
      <c r="N30" s="74">
        <v>18.866424126756925</v>
      </c>
      <c r="O30" s="42">
        <f t="shared" si="18"/>
        <v>0</v>
      </c>
      <c r="P30" s="42">
        <f t="shared" si="19"/>
        <v>0</v>
      </c>
      <c r="Q30" s="42">
        <v>-8</v>
      </c>
      <c r="R30" s="42">
        <v>6</v>
      </c>
      <c r="S30" s="42">
        <v>5</v>
      </c>
      <c r="T30" s="42">
        <f t="shared" si="20"/>
        <v>0</v>
      </c>
      <c r="U30" s="42">
        <v>15</v>
      </c>
      <c r="V30" s="42">
        <v>23</v>
      </c>
      <c r="W30" s="42">
        <v>14</v>
      </c>
      <c r="X30" s="64">
        <v>-18.866424126756925</v>
      </c>
    </row>
    <row r="31" spans="1:24" customFormat="false" ht="18.75" customHeight="1">
      <c r="A31" s="1" t="s">
        <v>7</v>
      </c>
      <c r="B31" s="43">
        <f t="shared" si="14"/>
        <v>0</v>
      </c>
      <c r="C31" s="43">
        <v>6</v>
      </c>
      <c r="D31" s="85" t="str">
        <f t="shared" si="2"/>
        <v>-</v>
      </c>
      <c r="E31" s="43">
        <f t="shared" si="15"/>
        <v>0</v>
      </c>
      <c r="F31" s="85" t="str">
        <f t="shared" si="3"/>
        <v>-</v>
      </c>
      <c r="G31" s="43">
        <f t="shared" si="16"/>
        <v>0</v>
      </c>
      <c r="H31" s="43">
        <v>7</v>
      </c>
      <c r="I31" s="43">
        <v>2</v>
      </c>
      <c r="J31" s="43">
        <v>13</v>
      </c>
      <c r="K31" s="44">
        <v>-2</v>
      </c>
      <c r="L31" s="65">
        <f t="shared" si="17"/>
        <v>0</v>
      </c>
      <c r="M31" s="72">
        <v>5.904511000184877</v>
      </c>
      <c r="N31" s="72">
        <v>10.965520428914774</v>
      </c>
      <c r="O31" s="43">
        <f t="shared" si="18"/>
        <v>0</v>
      </c>
      <c r="P31" s="43">
        <f t="shared" si="19"/>
        <v>0</v>
      </c>
      <c r="Q31" s="43">
        <v>-2</v>
      </c>
      <c r="R31" s="43">
        <v>11</v>
      </c>
      <c r="S31" s="43">
        <v>14</v>
      </c>
      <c r="T31" s="43">
        <f t="shared" si="20"/>
        <v>0</v>
      </c>
      <c r="U31" s="43">
        <v>6</v>
      </c>
      <c r="V31" s="43">
        <v>19</v>
      </c>
      <c r="W31" s="43">
        <v>18</v>
      </c>
      <c r="X31" s="68">
        <v>-10.122018857459793</v>
      </c>
    </row>
    <row r="32" spans="1:24" customFormat="false" ht="18.75" customHeight="1">
      <c r="A32" s="5" t="s">
        <v>6</v>
      </c>
      <c r="B32" s="40">
        <f t="shared" si="14"/>
        <v>0</v>
      </c>
      <c r="C32" s="40">
        <v>20</v>
      </c>
      <c r="D32" s="83" t="str">
        <f t="shared" si="2"/>
        <v>-</v>
      </c>
      <c r="E32" s="40">
        <f t="shared" si="15"/>
        <v>0</v>
      </c>
      <c r="F32" s="83" t="str">
        <f t="shared" si="3"/>
        <v>-</v>
      </c>
      <c r="G32" s="40">
        <f t="shared" si="16"/>
        <v>0</v>
      </c>
      <c r="H32" s="40">
        <v>5</v>
      </c>
      <c r="I32" s="40">
        <v>2</v>
      </c>
      <c r="J32" s="40">
        <v>0</v>
      </c>
      <c r="K32" s="40">
        <v>-3</v>
      </c>
      <c r="L32" s="63">
        <f t="shared" si="17"/>
        <v>0</v>
      </c>
      <c r="M32" s="71">
        <v>17.306780464675203</v>
      </c>
      <c r="N32" s="71">
        <v>0.0</v>
      </c>
      <c r="O32" s="40">
        <f t="shared" si="18"/>
        <v>0</v>
      </c>
      <c r="P32" s="40">
        <f t="shared" si="19"/>
        <v>0</v>
      </c>
      <c r="Q32" s="41">
        <v>4</v>
      </c>
      <c r="R32" s="41">
        <v>4</v>
      </c>
      <c r="S32" s="41">
        <v>15</v>
      </c>
      <c r="T32" s="41">
        <f t="shared" si="20"/>
        <v>0</v>
      </c>
      <c r="U32" s="41">
        <v>-5</v>
      </c>
      <c r="V32" s="41">
        <v>1</v>
      </c>
      <c r="W32" s="41">
        <v>4</v>
      </c>
      <c r="X32" s="67">
        <v>48.458985301090564</v>
      </c>
    </row>
    <row r="33" spans="1:24" customFormat="false" ht="18.75" customHeight="1">
      <c r="A33" s="3" t="s">
        <v>5</v>
      </c>
      <c r="B33" s="42">
        <f t="shared" si="14"/>
        <v>0</v>
      </c>
      <c r="C33" s="42">
        <v>17</v>
      </c>
      <c r="D33" s="84" t="str">
        <f t="shared" si="2"/>
        <v>-</v>
      </c>
      <c r="E33" s="42">
        <f t="shared" si="15"/>
        <v>0</v>
      </c>
      <c r="F33" s="84" t="str">
        <f t="shared" si="3"/>
        <v>-</v>
      </c>
      <c r="G33" s="42">
        <f t="shared" si="16"/>
        <v>0</v>
      </c>
      <c r="H33" s="42">
        <v>11</v>
      </c>
      <c r="I33" s="42">
        <v>8</v>
      </c>
      <c r="J33" s="42">
        <v>16</v>
      </c>
      <c r="K33" s="42">
        <v>3</v>
      </c>
      <c r="L33" s="64">
        <f t="shared" si="17"/>
        <v>0</v>
      </c>
      <c r="M33" s="73">
        <v>8.426730470553666</v>
      </c>
      <c r="N33" s="73">
        <v>12.257062502623516</v>
      </c>
      <c r="O33" s="42">
        <f t="shared" si="18"/>
        <v>0</v>
      </c>
      <c r="P33" s="42">
        <f t="shared" si="19"/>
        <v>0</v>
      </c>
      <c r="Q33" s="42">
        <v>-12</v>
      </c>
      <c r="R33" s="42">
        <v>9</v>
      </c>
      <c r="S33" s="42">
        <v>13</v>
      </c>
      <c r="T33" s="42">
        <f t="shared" si="20"/>
        <v>0</v>
      </c>
      <c r="U33" s="42">
        <v>3</v>
      </c>
      <c r="V33" s="42">
        <v>15</v>
      </c>
      <c r="W33" s="42">
        <v>12</v>
      </c>
      <c r="X33" s="64">
        <v>-3.8303320320698475</v>
      </c>
    </row>
    <row r="34" spans="1:24" customFormat="false" ht="18.75" customHeight="1">
      <c r="A34" s="3" t="s">
        <v>4</v>
      </c>
      <c r="B34" s="42">
        <f t="shared" si="14"/>
        <v>0</v>
      </c>
      <c r="C34" s="42">
        <v>0</v>
      </c>
      <c r="D34" s="84" t="str">
        <f t="shared" si="2"/>
        <v>-</v>
      </c>
      <c r="E34" s="42">
        <f t="shared" si="15"/>
        <v>0</v>
      </c>
      <c r="F34" s="84" t="str">
        <f t="shared" si="3"/>
        <v>-</v>
      </c>
      <c r="G34" s="42">
        <f t="shared" si="16"/>
        <v>0</v>
      </c>
      <c r="H34" s="42">
        <v>2</v>
      </c>
      <c r="I34" s="42">
        <v>-4</v>
      </c>
      <c r="J34" s="42">
        <v>16</v>
      </c>
      <c r="K34" s="42">
        <v>4</v>
      </c>
      <c r="L34" s="64">
        <f t="shared" si="17"/>
        <v>0</v>
      </c>
      <c r="M34" s="73">
        <v>2.294731547843581</v>
      </c>
      <c r="N34" s="73">
        <v>18.357852382748646</v>
      </c>
      <c r="O34" s="42">
        <f>P34-T34</f>
        <v>0</v>
      </c>
      <c r="P34" s="42">
        <f t="shared" si="19"/>
        <v>0</v>
      </c>
      <c r="Q34" s="42">
        <v>-13</v>
      </c>
      <c r="R34" s="42">
        <v>3</v>
      </c>
      <c r="S34" s="42">
        <v>5</v>
      </c>
      <c r="T34" s="42">
        <f t="shared" si="20"/>
        <v>0</v>
      </c>
      <c r="U34" s="42">
        <v>5</v>
      </c>
      <c r="V34" s="42">
        <v>14</v>
      </c>
      <c r="W34" s="42">
        <v>14</v>
      </c>
      <c r="X34" s="64">
        <v>-22.94731547843581</v>
      </c>
    </row>
    <row r="35" spans="1:24" customFormat="false" ht="18.75" customHeight="1">
      <c r="A35" s="1" t="s">
        <v>3</v>
      </c>
      <c r="B35" s="43">
        <f t="shared" si="14"/>
        <v>0</v>
      </c>
      <c r="C35" s="43">
        <v>19</v>
      </c>
      <c r="D35" s="85" t="str">
        <f t="shared" si="2"/>
        <v>-</v>
      </c>
      <c r="E35" s="43">
        <f t="shared" si="15"/>
        <v>0</v>
      </c>
      <c r="F35" s="85" t="str">
        <f t="shared" si="3"/>
        <v>-</v>
      </c>
      <c r="G35" s="43">
        <f t="shared" si="16"/>
        <v>0</v>
      </c>
      <c r="H35" s="43">
        <v>7</v>
      </c>
      <c r="I35" s="43">
        <v>0</v>
      </c>
      <c r="J35" s="43">
        <v>10</v>
      </c>
      <c r="K35" s="44">
        <v>-6</v>
      </c>
      <c r="L35" s="65">
        <f t="shared" si="17"/>
        <v>0</v>
      </c>
      <c r="M35" s="72">
        <v>7.929118952301152</v>
      </c>
      <c r="N35" s="72">
        <v>11.327312789001644</v>
      </c>
      <c r="O35" s="44">
        <f t="shared" si="18"/>
        <v>0</v>
      </c>
      <c r="P35" s="44">
        <f t="shared" si="19"/>
        <v>0</v>
      </c>
      <c r="Q35" s="47">
        <v>-6</v>
      </c>
      <c r="R35" s="47">
        <v>5</v>
      </c>
      <c r="S35" s="47">
        <v>9</v>
      </c>
      <c r="T35" s="47">
        <f t="shared" si="20"/>
        <v>0</v>
      </c>
      <c r="U35" s="47">
        <v>-5</v>
      </c>
      <c r="V35" s="47">
        <v>9</v>
      </c>
      <c r="W35" s="47">
        <v>5</v>
      </c>
      <c r="X35" s="69">
        <v>0.0</v>
      </c>
    </row>
    <row r="36" spans="1:24" customFormat="false" ht="18.75" customHeight="1">
      <c r="A36" s="5" t="s">
        <v>2</v>
      </c>
      <c r="B36" s="40">
        <f t="shared" si="14"/>
        <v>0</v>
      </c>
      <c r="C36" s="40">
        <v>14</v>
      </c>
      <c r="D36" s="83" t="str">
        <f t="shared" si="2"/>
        <v>-</v>
      </c>
      <c r="E36" s="40">
        <f t="shared" si="15"/>
        <v>0</v>
      </c>
      <c r="F36" s="83" t="str">
        <f t="shared" si="3"/>
        <v>-</v>
      </c>
      <c r="G36" s="40">
        <f t="shared" si="16"/>
        <v>0</v>
      </c>
      <c r="H36" s="40">
        <v>2</v>
      </c>
      <c r="I36" s="40">
        <v>0</v>
      </c>
      <c r="J36" s="40">
        <v>3</v>
      </c>
      <c r="K36" s="40">
        <v>-3</v>
      </c>
      <c r="L36" s="63">
        <f t="shared" si="17"/>
        <v>0</v>
      </c>
      <c r="M36" s="71">
        <v>5.618409913030093</v>
      </c>
      <c r="N36" s="71">
        <v>8.427614869545138</v>
      </c>
      <c r="O36" s="40">
        <f t="shared" si="18"/>
        <v>0</v>
      </c>
      <c r="P36" s="40">
        <f t="shared" si="19"/>
        <v>0</v>
      </c>
      <c r="Q36" s="40">
        <v>5</v>
      </c>
      <c r="R36" s="40">
        <v>7</v>
      </c>
      <c r="S36" s="40">
        <v>1</v>
      </c>
      <c r="T36" s="40">
        <f t="shared" si="20"/>
        <v>0</v>
      </c>
      <c r="U36" s="40">
        <v>-3</v>
      </c>
      <c r="V36" s="40">
        <v>1</v>
      </c>
      <c r="W36" s="40">
        <v>5</v>
      </c>
      <c r="X36" s="63">
        <v>5.618409913030096</v>
      </c>
    </row>
    <row r="37" spans="1:24" customFormat="false" ht="18.75" customHeight="1">
      <c r="A37" s="3" t="s">
        <v>1</v>
      </c>
      <c r="B37" s="42">
        <f t="shared" si="14"/>
        <v>0</v>
      </c>
      <c r="C37" s="42">
        <v>-1</v>
      </c>
      <c r="D37" s="84" t="str">
        <f t="shared" si="2"/>
        <v>-</v>
      </c>
      <c r="E37" s="42">
        <f t="shared" si="15"/>
        <v>0</v>
      </c>
      <c r="F37" s="84" t="str">
        <f t="shared" si="3"/>
        <v>-</v>
      </c>
      <c r="G37" s="42">
        <f t="shared" si="16"/>
        <v>0</v>
      </c>
      <c r="H37" s="42">
        <v>0</v>
      </c>
      <c r="I37" s="42">
        <v>-2</v>
      </c>
      <c r="J37" s="42">
        <v>11</v>
      </c>
      <c r="K37" s="42">
        <v>7</v>
      </c>
      <c r="L37" s="64">
        <f t="shared" si="17"/>
        <v>0</v>
      </c>
      <c r="M37" s="73">
        <v>0.0</v>
      </c>
      <c r="N37" s="73">
        <v>44.47767807688046</v>
      </c>
      <c r="O37" s="42">
        <f>P37-T37</f>
        <v>0</v>
      </c>
      <c r="P37" s="41">
        <f t="shared" si="19"/>
        <v>0</v>
      </c>
      <c r="Q37" s="42">
        <v>3</v>
      </c>
      <c r="R37" s="42">
        <v>3</v>
      </c>
      <c r="S37" s="42">
        <v>1</v>
      </c>
      <c r="T37" s="42">
        <f t="shared" si="20"/>
        <v>0</v>
      </c>
      <c r="U37" s="42">
        <v>-2</v>
      </c>
      <c r="V37" s="42">
        <v>6</v>
      </c>
      <c r="W37" s="42">
        <v>2</v>
      </c>
      <c r="X37" s="64">
        <v>-16.173701118865623</v>
      </c>
    </row>
    <row r="38" spans="1:24" customFormat="false" ht="18.75" customHeight="1">
      <c r="A38" s="1" t="s">
        <v>0</v>
      </c>
      <c r="B38" s="43">
        <f t="shared" si="14"/>
        <v>0</v>
      </c>
      <c r="C38" s="43">
        <v>-3</v>
      </c>
      <c r="D38" s="85" t="str">
        <f t="shared" si="2"/>
        <v>-</v>
      </c>
      <c r="E38" s="43">
        <f t="shared" si="15"/>
        <v>0</v>
      </c>
      <c r="F38" s="85" t="str">
        <f t="shared" si="3"/>
        <v>-</v>
      </c>
      <c r="G38" s="43">
        <f t="shared" si="16"/>
        <v>0</v>
      </c>
      <c r="H38" s="43">
        <v>1</v>
      </c>
      <c r="I38" s="43">
        <v>-1</v>
      </c>
      <c r="J38" s="43">
        <v>7</v>
      </c>
      <c r="K38" s="44">
        <v>1</v>
      </c>
      <c r="L38" s="65">
        <f t="shared" si="17"/>
        <v>0</v>
      </c>
      <c r="M38" s="72">
        <v>4.345238095238095</v>
      </c>
      <c r="N38" s="72">
        <v>30.416666666666668</v>
      </c>
      <c r="O38" s="44">
        <f t="shared" si="18"/>
        <v>0</v>
      </c>
      <c r="P38" s="43">
        <f t="shared" si="19"/>
        <v>0</v>
      </c>
      <c r="Q38" s="43">
        <v>3</v>
      </c>
      <c r="R38" s="43">
        <v>3</v>
      </c>
      <c r="S38" s="43">
        <v>2</v>
      </c>
      <c r="T38" s="43">
        <f t="shared" si="20"/>
        <v>0</v>
      </c>
      <c r="U38" s="43">
        <v>0</v>
      </c>
      <c r="V38" s="43">
        <v>3</v>
      </c>
      <c r="W38" s="43">
        <v>4</v>
      </c>
      <c r="X38" s="68">
        <v>-8.690476190476193</v>
      </c>
    </row>
    <row r="39" spans="1:6" customFormat="false">
      <c r="A39" s="75" t="s">
        <v>60</v>
      </c>
      <c r="F39" s="87"/>
    </row>
    <row r="40" spans="1:1" customFormat="false">
      <c r="A40" s="75" t="s">
        <v>61</v>
      </c>
    </row>
    <row r="41" spans="1:1" customFormat="false">
      <c r="A41" s="75" t="s">
        <v>62</v>
      </c>
    </row>
  </sheetData>
  <mergeCells count="19">
    <mergeCell ref="K6:K8"/>
    <mergeCell ref="Q7:Q8"/>
    <mergeCell ref="L7:L8"/>
    <mergeCell ref="T6:W6"/>
    <mergeCell ref="X7:X8"/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</mergeCells>
  <phoneticPr fontId="1"/>
  <pageMargins left="0.7086614173228347" right="0.7086614173228347" top="0.7480314960629921" bottom="0.7480314960629921" header="0.31496062992125984" footer="0.31496062992125984"/>
  <pageSetup paperSize="9" scale="74" orientation="landscape" r:id="rId1"/>
  <rowBreaks manualBreakCount="2" count="2">
    <brk id="31" max="16383" man="1"/>
    <brk id="39" max="16383" man="1"/>
  </rowBreaks>
  <colBreaks manualBreakCount="1" 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/>
  <cols>
    <col min="1" max="2" width="8.625" customWidth="1"/>
    <col min="3" max="21" width="6.625" customWidth="1"/>
    <col min="22" max="22" width="11.75" customWidth="1"/>
  </cols>
  <sheetData>
    <row r="2" spans="1:4" customFormat="false">
      <c r="A2" t="s">
        <v>53</v>
      </c>
      <c r="C2" s="16"/>
      <c r="D2" s="16"/>
    </row>
    <row r="3" spans="3:4" customFormat="false">
      <c r="C3" s="16"/>
      <c r="D3" s="16"/>
    </row>
    <row r="4" spans="1:4" customFormat="false">
      <c r="A4" t="s">
        <v>52</v>
      </c>
      <c r="C4" s="16"/>
      <c r="D4" s="16"/>
    </row>
    <row r="5" spans="1:22" customFormat="false" ht="13.5" customHeight="1">
      <c r="A5" s="53" t="s">
        <v>39</v>
      </c>
      <c r="B5" s="60" t="s">
        <v>42</v>
      </c>
      <c r="C5" s="61"/>
      <c r="D5" s="62"/>
      <c r="E5" s="48" t="s">
        <v>41</v>
      </c>
      <c r="F5" s="49"/>
      <c r="G5" s="49"/>
      <c r="H5" s="49"/>
      <c r="I5" s="49"/>
      <c r="J5" s="49"/>
      <c r="K5" s="49"/>
      <c r="L5" s="50"/>
      <c r="M5" s="60" t="s">
        <v>40</v>
      </c>
      <c r="N5" s="61"/>
      <c r="O5" s="61"/>
      <c r="P5" s="61"/>
      <c r="Q5" s="61"/>
      <c r="R5" s="61"/>
      <c r="S5" s="61"/>
      <c r="T5" s="61"/>
      <c r="U5" s="61"/>
      <c r="V5" s="62"/>
    </row>
    <row r="6" spans="1:22" customFormat="false">
      <c r="A6" s="54"/>
      <c r="B6" s="25"/>
      <c r="C6" s="56" t="s">
        <v>38</v>
      </c>
      <c r="D6" s="56" t="s">
        <v>37</v>
      </c>
      <c r="E6" s="25"/>
      <c r="F6" s="25"/>
      <c r="G6" s="51" t="s">
        <v>54</v>
      </c>
      <c r="H6" s="33"/>
      <c r="I6" s="51" t="s">
        <v>54</v>
      </c>
      <c r="J6" s="60" t="s">
        <v>48</v>
      </c>
      <c r="K6" s="61"/>
      <c r="L6" s="62"/>
      <c r="M6" s="27"/>
      <c r="N6" s="48" t="s">
        <v>36</v>
      </c>
      <c r="O6" s="49"/>
      <c r="P6" s="49"/>
      <c r="Q6" s="50"/>
      <c r="R6" s="48" t="s">
        <v>35</v>
      </c>
      <c r="S6" s="49"/>
      <c r="T6" s="49"/>
      <c r="U6" s="50"/>
      <c r="V6" s="26" t="s">
        <v>48</v>
      </c>
    </row>
    <row r="7" spans="1:22" customFormat="false" ht="13.5" customHeight="1">
      <c r="A7" s="54"/>
      <c r="B7" s="23" t="s">
        <v>43</v>
      </c>
      <c r="C7" s="57"/>
      <c r="D7" s="57"/>
      <c r="E7" s="11" t="s">
        <v>32</v>
      </c>
      <c r="F7" s="23" t="s">
        <v>34</v>
      </c>
      <c r="G7" s="59"/>
      <c r="H7" s="28" t="s">
        <v>33</v>
      </c>
      <c r="I7" s="59"/>
      <c r="J7" s="51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51" t="s">
        <v>54</v>
      </c>
      <c r="P7" s="51" t="s">
        <v>31</v>
      </c>
      <c r="Q7" s="32" t="s">
        <v>30</v>
      </c>
      <c r="R7" s="28" t="s">
        <v>32</v>
      </c>
      <c r="S7" s="51" t="s">
        <v>54</v>
      </c>
      <c r="T7" s="59" t="s">
        <v>31</v>
      </c>
      <c r="U7" s="30" t="s">
        <v>49</v>
      </c>
      <c r="V7" s="51" t="s">
        <v>50</v>
      </c>
    </row>
    <row r="8" spans="1:22" customFormat="false">
      <c r="A8" s="55"/>
      <c r="B8" s="24"/>
      <c r="C8" s="58"/>
      <c r="D8" s="58"/>
      <c r="E8" s="11"/>
      <c r="F8" s="24"/>
      <c r="G8" s="52"/>
      <c r="H8" s="29"/>
      <c r="I8" s="52"/>
      <c r="J8" s="52"/>
      <c r="K8" s="29"/>
      <c r="L8" s="29"/>
      <c r="M8" s="29"/>
      <c r="N8" s="29"/>
      <c r="O8" s="52"/>
      <c r="P8" s="52"/>
      <c r="Q8" s="31"/>
      <c r="R8" s="29"/>
      <c r="S8" s="52"/>
      <c r="T8" s="52"/>
      <c r="U8" s="31"/>
      <c r="V8" s="52"/>
    </row>
    <row r="9" spans="1:22" customFormat="false" ht="15" customHeight="1">
      <c r="A9" s="8" t="s">
        <v>29</v>
      </c>
      <c r="B9" s="34">
        <f t="shared" ref="B9:I9" si="0">B10+B11</f>
        <v>0</v>
      </c>
      <c r="C9" s="34">
        <f t="shared" si="0"/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>I10+I11</f>
        <v>0</v>
      </c>
      <c r="J9" s="66">
        <f>K9-L9</f>
        <v>0</v>
      </c>
      <c r="K9" s="66">
        <v>9.121324242469452</v>
      </c>
      <c r="L9" s="66">
        <v>13.387018166808401</v>
      </c>
      <c r="M9" s="34">
        <f t="shared" ref="M9:U9" si="1">M10+M11</f>
        <v>0</v>
      </c>
      <c r="N9" s="34">
        <f t="shared" si="1"/>
        <v>0</v>
      </c>
      <c r="O9" s="34">
        <f t="shared" si="1"/>
        <v>0</v>
      </c>
      <c r="P9" s="34">
        <f t="shared" si="1"/>
        <v>0</v>
      </c>
      <c r="Q9" s="34">
        <f t="shared" si="1"/>
        <v>0</v>
      </c>
      <c r="R9" s="34">
        <f>R10+R11</f>
        <v>0</v>
      </c>
      <c r="S9" s="34">
        <f t="shared" si="1"/>
        <v>0</v>
      </c>
      <c r="T9" s="34">
        <f t="shared" si="1"/>
        <v>0</v>
      </c>
      <c r="U9" s="34">
        <f t="shared" si="1"/>
        <v>0</v>
      </c>
      <c r="V9" s="66">
        <v>-0.9983538971857122</v>
      </c>
    </row>
    <row r="10" spans="1:22" customFormat="false" ht="15" customHeight="1">
      <c r="A10" s="6" t="s">
        <v>28</v>
      </c>
      <c r="B10" s="35">
        <f t="shared" ref="B10:I10" si="2">B20+B21+B22+B23</f>
        <v>0</v>
      </c>
      <c r="C10" s="35">
        <f t="shared" si="2"/>
        <v>0</v>
      </c>
      <c r="D10" s="35">
        <f t="shared" si="2"/>
        <v>0</v>
      </c>
      <c r="E10" s="35">
        <f t="shared" si="2"/>
        <v>0</v>
      </c>
      <c r="F10" s="35">
        <f t="shared" si="2"/>
        <v>0</v>
      </c>
      <c r="G10" s="35">
        <f t="shared" si="2"/>
        <v>0</v>
      </c>
      <c r="H10" s="35">
        <f t="shared" si="2"/>
        <v>0</v>
      </c>
      <c r="I10" s="35">
        <f t="shared" si="2"/>
        <v>0</v>
      </c>
      <c r="J10" s="63">
        <f t="shared" ref="J10:J38" si="3">K10-L10</f>
        <v>0</v>
      </c>
      <c r="K10" s="63">
        <v>9.44081336238199</v>
      </c>
      <c r="L10" s="63">
        <v>12.406197046719923</v>
      </c>
      <c r="M10" s="35">
        <f t="shared" ref="M10:U10" si="4">M20+M21+M22+M23</f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63">
        <v>-0.3631082062454638</v>
      </c>
    </row>
    <row r="11" spans="1:22" customFormat="false" ht="15" customHeight="1">
      <c r="A11" s="2" t="s">
        <v>27</v>
      </c>
      <c r="B11" s="36">
        <f t="shared" ref="B11:I11" si="5">B12+B13+B14+B15+B16</f>
        <v>0</v>
      </c>
      <c r="C11" s="36">
        <f t="shared" si="5"/>
        <v>0</v>
      </c>
      <c r="D11" s="36">
        <f t="shared" si="5"/>
        <v>0</v>
      </c>
      <c r="E11" s="36">
        <f t="shared" si="5"/>
        <v>0</v>
      </c>
      <c r="F11" s="36">
        <f t="shared" si="5"/>
        <v>0</v>
      </c>
      <c r="G11" s="36">
        <f t="shared" si="5"/>
        <v>0</v>
      </c>
      <c r="H11" s="36">
        <f t="shared" si="5"/>
        <v>0</v>
      </c>
      <c r="I11" s="36">
        <f t="shared" si="5"/>
        <v>0</v>
      </c>
      <c r="J11" s="68">
        <f t="shared" si="3"/>
        <v>0</v>
      </c>
      <c r="K11" s="68">
        <v>8.163600035785644</v>
      </c>
      <c r="L11" s="68">
        <v>16.327200071571287</v>
      </c>
      <c r="M11" s="36">
        <f t="shared" ref="M11:U11" si="6">M12+M13+M14+M15+M16</f>
        <v>0</v>
      </c>
      <c r="N11" s="36">
        <f t="shared" si="6"/>
        <v>0</v>
      </c>
      <c r="O11" s="36">
        <f t="shared" si="6"/>
        <v>0</v>
      </c>
      <c r="P11" s="36">
        <f t="shared" si="6"/>
        <v>0</v>
      </c>
      <c r="Q11" s="36">
        <f t="shared" si="6"/>
        <v>0</v>
      </c>
      <c r="R11" s="36">
        <f t="shared" si="6"/>
        <v>0</v>
      </c>
      <c r="S11" s="36">
        <f t="shared" si="6"/>
        <v>0</v>
      </c>
      <c r="T11" s="36">
        <f t="shared" si="6"/>
        <v>0</v>
      </c>
      <c r="U11" s="36">
        <f t="shared" si="6"/>
        <v>0</v>
      </c>
      <c r="V11" s="68">
        <v>-2.902613346057116</v>
      </c>
    </row>
    <row r="12" spans="1:22" customFormat="false" ht="15" customHeight="1">
      <c r="A12" s="6" t="s">
        <v>26</v>
      </c>
      <c r="B12" s="35">
        <f t="shared" ref="B12:I12" si="7">B24</f>
        <v>0</v>
      </c>
      <c r="C12" s="35">
        <f t="shared" si="7"/>
        <v>0</v>
      </c>
      <c r="D12" s="35">
        <f t="shared" si="7"/>
        <v>0</v>
      </c>
      <c r="E12" s="35">
        <f t="shared" si="7"/>
        <v>0</v>
      </c>
      <c r="F12" s="35">
        <f t="shared" si="7"/>
        <v>0</v>
      </c>
      <c r="G12" s="35">
        <f t="shared" si="7"/>
        <v>0</v>
      </c>
      <c r="H12" s="35">
        <f t="shared" si="7"/>
        <v>0</v>
      </c>
      <c r="I12" s="35">
        <f t="shared" si="7"/>
        <v>0</v>
      </c>
      <c r="J12" s="63">
        <f t="shared" si="3"/>
        <v>0</v>
      </c>
      <c r="K12" s="63">
        <v>11.495338876291255</v>
      </c>
      <c r="L12" s="63">
        <v>9.196271101033005</v>
      </c>
      <c r="M12" s="35">
        <f t="shared" ref="M12:U12" si="8">M24</f>
        <v>0</v>
      </c>
      <c r="N12" s="35">
        <f t="shared" si="8"/>
        <v>0</v>
      </c>
      <c r="O12" s="35">
        <f t="shared" si="8"/>
        <v>0</v>
      </c>
      <c r="P12" s="35">
        <f t="shared" si="8"/>
        <v>0</v>
      </c>
      <c r="Q12" s="35">
        <f t="shared" si="8"/>
        <v>0</v>
      </c>
      <c r="R12" s="35">
        <f t="shared" si="8"/>
        <v>0</v>
      </c>
      <c r="S12" s="35">
        <f t="shared" si="8"/>
        <v>0</v>
      </c>
      <c r="T12" s="35">
        <f t="shared" si="8"/>
        <v>0</v>
      </c>
      <c r="U12" s="35">
        <f t="shared" si="8"/>
        <v>0</v>
      </c>
      <c r="V12" s="63">
        <v>-13.794406651549508</v>
      </c>
    </row>
    <row r="13" spans="1:22" customFormat="false" ht="15" customHeight="1">
      <c r="A13" s="4" t="s">
        <v>25</v>
      </c>
      <c r="B13" s="37">
        <f t="shared" ref="B13:I13" si="9">B25+B26+B27</f>
        <v>0</v>
      </c>
      <c r="C13" s="37">
        <f t="shared" si="9"/>
        <v>0</v>
      </c>
      <c r="D13" s="37">
        <f t="shared" si="9"/>
        <v>0</v>
      </c>
      <c r="E13" s="37">
        <f t="shared" si="9"/>
        <v>0</v>
      </c>
      <c r="F13" s="37">
        <f t="shared" si="9"/>
        <v>0</v>
      </c>
      <c r="G13" s="37">
        <f t="shared" si="9"/>
        <v>0</v>
      </c>
      <c r="H13" s="37">
        <f t="shared" si="9"/>
        <v>0</v>
      </c>
      <c r="I13" s="37">
        <f t="shared" si="9"/>
        <v>0</v>
      </c>
      <c r="J13" s="64">
        <f t="shared" si="3"/>
        <v>0</v>
      </c>
      <c r="K13" s="64">
        <v>5.907104709499919</v>
      </c>
      <c r="L13" s="64">
        <v>22.64390138641636</v>
      </c>
      <c r="M13" s="37">
        <f t="shared" ref="M13:U13" si="10">M25+M26+M27</f>
        <v>0</v>
      </c>
      <c r="N13" s="37">
        <f t="shared" si="10"/>
        <v>0</v>
      </c>
      <c r="O13" s="37">
        <f t="shared" si="10"/>
        <v>0</v>
      </c>
      <c r="P13" s="37">
        <f t="shared" si="10"/>
        <v>0</v>
      </c>
      <c r="Q13" s="37">
        <f t="shared" si="10"/>
        <v>0</v>
      </c>
      <c r="R13" s="37">
        <f t="shared" si="10"/>
        <v>0</v>
      </c>
      <c r="S13" s="37">
        <f t="shared" si="10"/>
        <v>0</v>
      </c>
      <c r="T13" s="37">
        <f t="shared" si="10"/>
        <v>0</v>
      </c>
      <c r="U13" s="37">
        <f t="shared" si="10"/>
        <v>0</v>
      </c>
      <c r="V13" s="64">
        <v>-2.9535523547499594</v>
      </c>
    </row>
    <row r="14" spans="1:22" customFormat="false" ht="15" customHeight="1">
      <c r="A14" s="4" t="s">
        <v>24</v>
      </c>
      <c r="B14" s="37">
        <f t="shared" ref="B14:I14" si="11">B28+B29+B30+B31</f>
        <v>0</v>
      </c>
      <c r="C14" s="37">
        <f t="shared" si="11"/>
        <v>0</v>
      </c>
      <c r="D14" s="37">
        <f t="shared" si="11"/>
        <v>0</v>
      </c>
      <c r="E14" s="37">
        <f t="shared" si="11"/>
        <v>0</v>
      </c>
      <c r="F14" s="37">
        <f t="shared" si="11"/>
        <v>0</v>
      </c>
      <c r="G14" s="37">
        <f t="shared" si="11"/>
        <v>0</v>
      </c>
      <c r="H14" s="37">
        <f t="shared" si="11"/>
        <v>0</v>
      </c>
      <c r="I14" s="37">
        <f t="shared" si="11"/>
        <v>0</v>
      </c>
      <c r="J14" s="64">
        <f t="shared" si="3"/>
        <v>0</v>
      </c>
      <c r="K14" s="64">
        <v>8.603417796110783</v>
      </c>
      <c r="L14" s="64">
        <v>14.33902966018464</v>
      </c>
      <c r="M14" s="37">
        <f t="shared" ref="M14:U14" si="12">M28+M29+M30+M31</f>
        <v>0</v>
      </c>
      <c r="N14" s="37">
        <f t="shared" si="12"/>
        <v>0</v>
      </c>
      <c r="O14" s="37">
        <f t="shared" si="12"/>
        <v>0</v>
      </c>
      <c r="P14" s="37">
        <f t="shared" si="12"/>
        <v>0</v>
      </c>
      <c r="Q14" s="37">
        <f t="shared" si="12"/>
        <v>0</v>
      </c>
      <c r="R14" s="37">
        <f t="shared" si="12"/>
        <v>0</v>
      </c>
      <c r="S14" s="37">
        <f t="shared" si="12"/>
        <v>0</v>
      </c>
      <c r="T14" s="37">
        <f t="shared" si="12"/>
        <v>0</v>
      </c>
      <c r="U14" s="37">
        <f t="shared" si="12"/>
        <v>0</v>
      </c>
      <c r="V14" s="64">
        <v>-10.037320762129246</v>
      </c>
    </row>
    <row r="15" spans="1:22" customFormat="false" ht="15" customHeight="1">
      <c r="A15" s="4" t="s">
        <v>23</v>
      </c>
      <c r="B15" s="37">
        <f t="shared" ref="B15:I15" si="13">B32+B33+B34+B35</f>
        <v>0</v>
      </c>
      <c r="C15" s="37">
        <f t="shared" si="13"/>
        <v>0</v>
      </c>
      <c r="D15" s="37">
        <f t="shared" si="13"/>
        <v>0</v>
      </c>
      <c r="E15" s="37">
        <f t="shared" si="13"/>
        <v>0</v>
      </c>
      <c r="F15" s="37">
        <f t="shared" si="13"/>
        <v>0</v>
      </c>
      <c r="G15" s="37">
        <f t="shared" si="13"/>
        <v>0</v>
      </c>
      <c r="H15" s="37">
        <f t="shared" si="13"/>
        <v>0</v>
      </c>
      <c r="I15" s="37">
        <f t="shared" si="13"/>
        <v>0</v>
      </c>
      <c r="J15" s="64">
        <f t="shared" si="3"/>
        <v>0</v>
      </c>
      <c r="K15" s="64">
        <v>9.482982592881267</v>
      </c>
      <c r="L15" s="64">
        <v>12.643976790508356</v>
      </c>
      <c r="M15" s="37">
        <f t="shared" ref="M15:U15" si="14">M32+M33+M34+M35</f>
        <v>0</v>
      </c>
      <c r="N15" s="37">
        <f t="shared" si="14"/>
        <v>0</v>
      </c>
      <c r="O15" s="37">
        <f t="shared" si="14"/>
        <v>0</v>
      </c>
      <c r="P15" s="37">
        <f t="shared" si="14"/>
        <v>0</v>
      </c>
      <c r="Q15" s="37">
        <f t="shared" si="14"/>
        <v>0</v>
      </c>
      <c r="R15" s="37">
        <f t="shared" si="14"/>
        <v>0</v>
      </c>
      <c r="S15" s="37">
        <f t="shared" si="14"/>
        <v>0</v>
      </c>
      <c r="T15" s="37">
        <f t="shared" si="14"/>
        <v>0</v>
      </c>
      <c r="U15" s="37">
        <f t="shared" si="14"/>
        <v>0</v>
      </c>
      <c r="V15" s="64">
        <v>6.321988395254179</v>
      </c>
    </row>
    <row r="16" spans="1:22" customFormat="false" ht="15" customHeight="1">
      <c r="A16" s="2" t="s">
        <v>22</v>
      </c>
      <c r="B16" s="36">
        <f t="shared" ref="B16:I16" si="15">B36+B37+B38</f>
        <v>0</v>
      </c>
      <c r="C16" s="36">
        <f t="shared" si="15"/>
        <v>0</v>
      </c>
      <c r="D16" s="36">
        <f t="shared" si="15"/>
        <v>0</v>
      </c>
      <c r="E16" s="36">
        <f t="shared" si="15"/>
        <v>0</v>
      </c>
      <c r="F16" s="36">
        <f t="shared" si="15"/>
        <v>0</v>
      </c>
      <c r="G16" s="36">
        <f t="shared" si="15"/>
        <v>0</v>
      </c>
      <c r="H16" s="36">
        <f t="shared" si="15"/>
        <v>0</v>
      </c>
      <c r="I16" s="36">
        <f t="shared" si="15"/>
        <v>0</v>
      </c>
      <c r="J16" s="68">
        <f t="shared" si="3"/>
        <v>0</v>
      </c>
      <c r="K16" s="68">
        <v>2.57986994628216</v>
      </c>
      <c r="L16" s="68">
        <v>33.53830930166808</v>
      </c>
      <c r="M16" s="36">
        <f t="shared" ref="M16:U16" si="16">M36+M37+M38</f>
        <v>0</v>
      </c>
      <c r="N16" s="36">
        <f t="shared" si="16"/>
        <v>0</v>
      </c>
      <c r="O16" s="36">
        <f t="shared" si="16"/>
        <v>0</v>
      </c>
      <c r="P16" s="36">
        <f t="shared" si="16"/>
        <v>0</v>
      </c>
      <c r="Q16" s="36">
        <f t="shared" si="16"/>
        <v>0</v>
      </c>
      <c r="R16" s="36">
        <f t="shared" si="16"/>
        <v>0</v>
      </c>
      <c r="S16" s="36">
        <f t="shared" si="16"/>
        <v>0</v>
      </c>
      <c r="T16" s="36">
        <f t="shared" si="16"/>
        <v>0</v>
      </c>
      <c r="U16" s="36">
        <f t="shared" si="16"/>
        <v>0</v>
      </c>
      <c r="V16" s="68">
        <v>10.319479785128639</v>
      </c>
    </row>
    <row r="17" spans="1:22" customFormat="false" ht="15" customHeight="1">
      <c r="A17" s="6" t="s">
        <v>21</v>
      </c>
      <c r="B17" s="35">
        <f t="shared" ref="B17:I17" si="17">B12+B13+B20</f>
        <v>0</v>
      </c>
      <c r="C17" s="35">
        <f t="shared" si="17"/>
        <v>0</v>
      </c>
      <c r="D17" s="35">
        <f t="shared" si="17"/>
        <v>0</v>
      </c>
      <c r="E17" s="35">
        <f t="shared" si="17"/>
        <v>0</v>
      </c>
      <c r="F17" s="35">
        <f t="shared" si="17"/>
        <v>0</v>
      </c>
      <c r="G17" s="35">
        <f t="shared" si="17"/>
        <v>0</v>
      </c>
      <c r="H17" s="35">
        <f t="shared" si="17"/>
        <v>0</v>
      </c>
      <c r="I17" s="35">
        <f t="shared" si="17"/>
        <v>0</v>
      </c>
      <c r="J17" s="63">
        <f t="shared" si="3"/>
        <v>0</v>
      </c>
      <c r="K17" s="63">
        <v>8.061636955548293</v>
      </c>
      <c r="L17" s="63">
        <v>14.025039634994979</v>
      </c>
      <c r="M17" s="35">
        <f t="shared" ref="M17:U17" si="18">M12+M13+M20</f>
        <v>0</v>
      </c>
      <c r="N17" s="35">
        <f t="shared" si="18"/>
        <v>0</v>
      </c>
      <c r="O17" s="35">
        <f t="shared" si="18"/>
        <v>0</v>
      </c>
      <c r="P17" s="35">
        <f t="shared" si="18"/>
        <v>0</v>
      </c>
      <c r="Q17" s="35">
        <f t="shared" si="18"/>
        <v>0</v>
      </c>
      <c r="R17" s="35">
        <f t="shared" si="18"/>
        <v>0</v>
      </c>
      <c r="S17" s="35">
        <f t="shared" si="18"/>
        <v>0</v>
      </c>
      <c r="T17" s="35">
        <f t="shared" si="18"/>
        <v>0</v>
      </c>
      <c r="U17" s="35">
        <f t="shared" si="18"/>
        <v>0</v>
      </c>
      <c r="V17" s="63">
        <v>1.98780089314889</v>
      </c>
    </row>
    <row r="18" spans="1:22" customFormat="false" ht="15" customHeight="1">
      <c r="A18" s="4" t="s">
        <v>20</v>
      </c>
      <c r="B18" s="37">
        <f t="shared" ref="B18:I18" si="19">B14+B22</f>
        <v>0</v>
      </c>
      <c r="C18" s="37">
        <f t="shared" si="19"/>
        <v>0</v>
      </c>
      <c r="D18" s="37">
        <f t="shared" si="19"/>
        <v>0</v>
      </c>
      <c r="E18" s="37">
        <f t="shared" si="19"/>
        <v>0</v>
      </c>
      <c r="F18" s="37">
        <f t="shared" si="19"/>
        <v>0</v>
      </c>
      <c r="G18" s="37">
        <f t="shared" si="19"/>
        <v>0</v>
      </c>
      <c r="H18" s="37">
        <f t="shared" si="19"/>
        <v>0</v>
      </c>
      <c r="I18" s="37">
        <f t="shared" si="19"/>
        <v>0</v>
      </c>
      <c r="J18" s="64">
        <f t="shared" si="3"/>
        <v>0</v>
      </c>
      <c r="K18" s="64">
        <v>8.646155561129225</v>
      </c>
      <c r="L18" s="64">
        <v>15.00362288548895</v>
      </c>
      <c r="M18" s="37">
        <f t="shared" ref="M18:U18" si="20">M14+M22</f>
        <v>0</v>
      </c>
      <c r="N18" s="37">
        <f t="shared" si="20"/>
        <v>0</v>
      </c>
      <c r="O18" s="37">
        <f t="shared" si="20"/>
        <v>0</v>
      </c>
      <c r="P18" s="37">
        <f t="shared" si="20"/>
        <v>0</v>
      </c>
      <c r="Q18" s="37">
        <f t="shared" si="20"/>
        <v>0</v>
      </c>
      <c r="R18" s="37">
        <f t="shared" si="20"/>
        <v>0</v>
      </c>
      <c r="S18" s="37">
        <f t="shared" si="20"/>
        <v>0</v>
      </c>
      <c r="T18" s="37">
        <f t="shared" si="20"/>
        <v>0</v>
      </c>
      <c r="U18" s="37">
        <f t="shared" si="20"/>
        <v>0</v>
      </c>
      <c r="V18" s="64">
        <v>-2.54298692974389</v>
      </c>
    </row>
    <row r="19" spans="1:22" customFormat="false" ht="15" customHeight="1">
      <c r="A19" s="2" t="s">
        <v>19</v>
      </c>
      <c r="B19" s="36">
        <f t="shared" ref="B19:I19" si="21">B15+B16+B21+B23</f>
        <v>0</v>
      </c>
      <c r="C19" s="36">
        <f t="shared" si="21"/>
        <v>0</v>
      </c>
      <c r="D19" s="36">
        <f t="shared" si="21"/>
        <v>0</v>
      </c>
      <c r="E19" s="36">
        <f t="shared" si="21"/>
        <v>0</v>
      </c>
      <c r="F19" s="36">
        <f t="shared" si="21"/>
        <v>0</v>
      </c>
      <c r="G19" s="36">
        <f t="shared" si="21"/>
        <v>0</v>
      </c>
      <c r="H19" s="36">
        <f t="shared" si="21"/>
        <v>0</v>
      </c>
      <c r="I19" s="36">
        <f t="shared" si="21"/>
        <v>0</v>
      </c>
      <c r="J19" s="68">
        <f t="shared" si="3"/>
        <v>0</v>
      </c>
      <c r="K19" s="68">
        <v>10.388281316232485</v>
      </c>
      <c r="L19" s="68">
        <v>12.045985781588733</v>
      </c>
      <c r="M19" s="36">
        <f t="shared" ref="M19:U19" si="22">M15+M16+M21+M23</f>
        <v>0</v>
      </c>
      <c r="N19" s="36">
        <f t="shared" si="22"/>
        <v>0</v>
      </c>
      <c r="O19" s="36">
        <f t="shared" si="22"/>
        <v>0</v>
      </c>
      <c r="P19" s="36">
        <f t="shared" si="22"/>
        <v>0</v>
      </c>
      <c r="Q19" s="36">
        <f t="shared" si="22"/>
        <v>0</v>
      </c>
      <c r="R19" s="36">
        <f t="shared" si="22"/>
        <v>0</v>
      </c>
      <c r="S19" s="36">
        <f t="shared" si="22"/>
        <v>0</v>
      </c>
      <c r="T19" s="36">
        <f t="shared" si="22"/>
        <v>0</v>
      </c>
      <c r="U19" s="36">
        <f t="shared" si="22"/>
        <v>0</v>
      </c>
      <c r="V19" s="68">
        <v>-3.3154089307124934</v>
      </c>
    </row>
    <row r="20" spans="1:22" customFormat="false" ht="15" customHeight="1">
      <c r="A20" s="5" t="s">
        <v>18</v>
      </c>
      <c r="B20" s="40">
        <f>E20+M20</f>
        <v>0</v>
      </c>
      <c r="C20" s="40">
        <v>40</v>
      </c>
      <c r="D20" s="40">
        <f>G20-I20+O20-S20</f>
        <v>0</v>
      </c>
      <c r="E20" s="40">
        <f>F20-H20</f>
        <v>0</v>
      </c>
      <c r="F20" s="40">
        <v>62</v>
      </c>
      <c r="G20" s="40">
        <v>10</v>
      </c>
      <c r="H20" s="40">
        <v>100</v>
      </c>
      <c r="I20" s="40">
        <v>19</v>
      </c>
      <c r="J20" s="76">
        <f t="shared" si="3"/>
        <v>0</v>
      </c>
      <c r="K20" s="76">
        <v>8.153015859291123</v>
      </c>
      <c r="L20" s="76">
        <v>13.150025579501813</v>
      </c>
      <c r="M20" s="40">
        <f>N20-R20</f>
        <v>0</v>
      </c>
      <c r="N20" s="40">
        <f>SUM(P20:Q20)</f>
        <v>0</v>
      </c>
      <c r="O20" s="41">
        <v>7</v>
      </c>
      <c r="P20" s="41">
        <v>114</v>
      </c>
      <c r="Q20" s="41">
        <v>38</v>
      </c>
      <c r="R20" s="41">
        <f>SUM(T20:U20)</f>
        <v>0</v>
      </c>
      <c r="S20" s="41">
        <v>-19</v>
      </c>
      <c r="T20" s="41">
        <v>93</v>
      </c>
      <c r="U20" s="41">
        <v>32</v>
      </c>
      <c r="V20" s="67">
        <v>3.5505069064654826</v>
      </c>
    </row>
    <row r="21" spans="1:22" customFormat="false" ht="15" customHeight="1">
      <c r="A21" s="3" t="s">
        <v>17</v>
      </c>
      <c r="B21" s="42">
        <f t="shared" ref="B21:B38" si="23">E21+M21</f>
        <v>0</v>
      </c>
      <c r="C21" s="42">
        <v>-63</v>
      </c>
      <c r="D21" s="42">
        <f t="shared" ref="D21:D38" si="24">G21-I21+O21-S21</f>
        <v>0</v>
      </c>
      <c r="E21" s="42">
        <f t="shared" ref="E21:E38" si="25">F21-H21</f>
        <v>0</v>
      </c>
      <c r="F21" s="42">
        <v>65</v>
      </c>
      <c r="G21" s="42">
        <v>24</v>
      </c>
      <c r="H21" s="42">
        <v>53</v>
      </c>
      <c r="I21" s="42">
        <v>-3</v>
      </c>
      <c r="J21" s="77">
        <f t="shared" si="3"/>
        <v>0</v>
      </c>
      <c r="K21" s="77">
        <v>11.24860725884835</v>
      </c>
      <c r="L21" s="77">
        <v>9.171941303368655</v>
      </c>
      <c r="M21" s="42">
        <f t="shared" ref="M21:M38" si="26">N21-R21</f>
        <v>0</v>
      </c>
      <c r="N21" s="42">
        <f>SUM(P21:Q21)</f>
        <v>0</v>
      </c>
      <c r="O21" s="42">
        <v>13</v>
      </c>
      <c r="P21" s="42">
        <v>120</v>
      </c>
      <c r="Q21" s="42">
        <v>51</v>
      </c>
      <c r="R21" s="42">
        <f t="shared" ref="R21:R38" si="27">SUM(T21:U21)</f>
        <v>0</v>
      </c>
      <c r="S21" s="42">
        <v>-8</v>
      </c>
      <c r="T21" s="42">
        <v>140</v>
      </c>
      <c r="U21" s="42">
        <v>46</v>
      </c>
      <c r="V21" s="64">
        <v>-2.5958324443496252</v>
      </c>
    </row>
    <row r="22" spans="1:22" customFormat="false" ht="15" customHeight="1">
      <c r="A22" s="3" t="s">
        <v>16</v>
      </c>
      <c r="B22" s="42">
        <f t="shared" si="23"/>
        <v>0</v>
      </c>
      <c r="C22" s="42">
        <v>46</v>
      </c>
      <c r="D22" s="42">
        <f t="shared" si="24"/>
        <v>0</v>
      </c>
      <c r="E22" s="42">
        <f t="shared" si="25"/>
        <v>0</v>
      </c>
      <c r="F22" s="42">
        <v>16</v>
      </c>
      <c r="G22" s="42">
        <v>2</v>
      </c>
      <c r="H22" s="42">
        <v>29</v>
      </c>
      <c r="I22" s="42">
        <v>13</v>
      </c>
      <c r="J22" s="77">
        <f t="shared" si="3"/>
        <v>0</v>
      </c>
      <c r="K22" s="77">
        <v>8.694745931781977</v>
      </c>
      <c r="L22" s="77">
        <v>15.75922700135483</v>
      </c>
      <c r="M22" s="42">
        <f>N22-R22</f>
        <v>0</v>
      </c>
      <c r="N22" s="42">
        <f t="shared" ref="N22:N38" si="28">SUM(P22:Q22)</f>
        <v>0</v>
      </c>
      <c r="O22" s="42">
        <v>10</v>
      </c>
      <c r="P22" s="42">
        <v>23</v>
      </c>
      <c r="Q22" s="42">
        <v>24</v>
      </c>
      <c r="R22" s="42">
        <f t="shared" si="27"/>
        <v>0</v>
      </c>
      <c r="S22" s="42">
        <v>-9</v>
      </c>
      <c r="T22" s="42">
        <v>22</v>
      </c>
      <c r="U22" s="42">
        <v>14</v>
      </c>
      <c r="V22" s="64">
        <v>5.977637828100111</v>
      </c>
    </row>
    <row r="23" spans="1:22" customFormat="false" ht="15" customHeight="1">
      <c r="A23" s="1" t="s">
        <v>15</v>
      </c>
      <c r="B23" s="43">
        <f t="shared" si="23"/>
        <v>0</v>
      </c>
      <c r="C23" s="43">
        <v>-26</v>
      </c>
      <c r="D23" s="43">
        <f t="shared" si="24"/>
        <v>0</v>
      </c>
      <c r="E23" s="43">
        <f t="shared" si="25"/>
        <v>0</v>
      </c>
      <c r="F23" s="43">
        <v>13</v>
      </c>
      <c r="G23" s="43">
        <v>2</v>
      </c>
      <c r="H23" s="43">
        <v>23</v>
      </c>
      <c r="I23" s="43">
        <v>10</v>
      </c>
      <c r="J23" s="78">
        <f t="shared" si="3"/>
        <v>0</v>
      </c>
      <c r="K23" s="78">
        <v>9.994102531698893</v>
      </c>
      <c r="L23" s="78">
        <v>17.681873709928812</v>
      </c>
      <c r="M23" s="43">
        <f t="shared" si="26"/>
        <v>0</v>
      </c>
      <c r="N23" s="43">
        <f t="shared" si="28"/>
        <v>0</v>
      </c>
      <c r="O23" s="43">
        <v>-19</v>
      </c>
      <c r="P23" s="43">
        <v>11</v>
      </c>
      <c r="Q23" s="43">
        <v>12</v>
      </c>
      <c r="R23" s="43">
        <f t="shared" si="27"/>
        <v>0</v>
      </c>
      <c r="S23" s="47">
        <v>11</v>
      </c>
      <c r="T23" s="47">
        <v>32</v>
      </c>
      <c r="U23" s="47">
        <v>20</v>
      </c>
      <c r="V23" s="69">
        <v>-22.29453641686676</v>
      </c>
    </row>
    <row r="24" spans="1:22" customFormat="false" ht="15" customHeight="1">
      <c r="A24" s="7" t="s">
        <v>14</v>
      </c>
      <c r="B24" s="45">
        <f t="shared" si="23"/>
        <v>0</v>
      </c>
      <c r="C24" s="45">
        <v>-5</v>
      </c>
      <c r="D24" s="45">
        <f t="shared" si="24"/>
        <v>0</v>
      </c>
      <c r="E24" s="40">
        <f t="shared" si="25"/>
        <v>0</v>
      </c>
      <c r="F24" s="45">
        <v>5</v>
      </c>
      <c r="G24" s="45">
        <v>1</v>
      </c>
      <c r="H24" s="45">
        <v>4</v>
      </c>
      <c r="I24" s="46">
        <v>-2</v>
      </c>
      <c r="J24" s="88">
        <f t="shared" si="3"/>
        <v>0</v>
      </c>
      <c r="K24" s="88">
        <v>11.495338876291255</v>
      </c>
      <c r="L24" s="88">
        <v>9.196271101033005</v>
      </c>
      <c r="M24" s="40">
        <f t="shared" si="26"/>
        <v>0</v>
      </c>
      <c r="N24" s="45">
        <f t="shared" si="28"/>
        <v>0</v>
      </c>
      <c r="O24" s="45">
        <v>-6</v>
      </c>
      <c r="P24" s="45">
        <v>6</v>
      </c>
      <c r="Q24" s="45">
        <v>5</v>
      </c>
      <c r="R24" s="45">
        <f t="shared" si="27"/>
        <v>0</v>
      </c>
      <c r="S24" s="45">
        <v>-4</v>
      </c>
      <c r="T24" s="45">
        <v>9</v>
      </c>
      <c r="U24" s="45">
        <v>8</v>
      </c>
      <c r="V24" s="66">
        <v>-13.794406651549508</v>
      </c>
    </row>
    <row r="25" spans="1:22" customFormat="false" ht="15" customHeight="1">
      <c r="A25" s="5" t="s">
        <v>13</v>
      </c>
      <c r="B25" s="40">
        <f t="shared" si="23"/>
        <v>0</v>
      </c>
      <c r="C25" s="40">
        <v>-1</v>
      </c>
      <c r="D25" s="40">
        <f t="shared" si="24"/>
        <v>0</v>
      </c>
      <c r="E25" s="40">
        <f t="shared" si="25"/>
        <v>0</v>
      </c>
      <c r="F25" s="40">
        <v>0</v>
      </c>
      <c r="G25" s="40">
        <v>0</v>
      </c>
      <c r="H25" s="40">
        <v>5</v>
      </c>
      <c r="I25" s="40">
        <v>2</v>
      </c>
      <c r="J25" s="76">
        <f t="shared" si="3"/>
        <v>0</v>
      </c>
      <c r="K25" s="76">
        <v>0.0</v>
      </c>
      <c r="L25" s="76">
        <v>42.18677762367083</v>
      </c>
      <c r="M25" s="40">
        <f t="shared" si="26"/>
        <v>0</v>
      </c>
      <c r="N25" s="40">
        <f t="shared" si="28"/>
        <v>0</v>
      </c>
      <c r="O25" s="40">
        <v>2</v>
      </c>
      <c r="P25" s="40">
        <v>4</v>
      </c>
      <c r="Q25" s="40">
        <v>1</v>
      </c>
      <c r="R25" s="40">
        <f t="shared" si="27"/>
        <v>0</v>
      </c>
      <c r="S25" s="41">
        <v>0</v>
      </c>
      <c r="T25" s="41">
        <v>1</v>
      </c>
      <c r="U25" s="41">
        <v>1</v>
      </c>
      <c r="V25" s="67">
        <v>25.3120665742025</v>
      </c>
    </row>
    <row r="26" spans="1:22" customFormat="false" ht="15" customHeight="1">
      <c r="A26" s="3" t="s">
        <v>12</v>
      </c>
      <c r="B26" s="42">
        <f t="shared" si="23"/>
        <v>0</v>
      </c>
      <c r="C26" s="42">
        <v>-1</v>
      </c>
      <c r="D26" s="42">
        <f t="shared" si="24"/>
        <v>0</v>
      </c>
      <c r="E26" s="42">
        <f t="shared" si="25"/>
        <v>0</v>
      </c>
      <c r="F26" s="42">
        <v>1</v>
      </c>
      <c r="G26" s="42">
        <v>0</v>
      </c>
      <c r="H26" s="42">
        <v>8</v>
      </c>
      <c r="I26" s="42">
        <v>-1</v>
      </c>
      <c r="J26" s="77">
        <f t="shared" si="3"/>
        <v>0</v>
      </c>
      <c r="K26" s="77">
        <v>3.900822913326921</v>
      </c>
      <c r="L26" s="77">
        <v>31.206583306615368</v>
      </c>
      <c r="M26" s="42">
        <f t="shared" si="26"/>
        <v>0</v>
      </c>
      <c r="N26" s="42">
        <f t="shared" si="28"/>
        <v>0</v>
      </c>
      <c r="O26" s="42">
        <v>2</v>
      </c>
      <c r="P26" s="42">
        <v>5</v>
      </c>
      <c r="Q26" s="42">
        <v>2</v>
      </c>
      <c r="R26" s="42">
        <f t="shared" si="27"/>
        <v>0</v>
      </c>
      <c r="S26" s="42">
        <v>2</v>
      </c>
      <c r="T26" s="42">
        <v>3</v>
      </c>
      <c r="U26" s="42">
        <v>8</v>
      </c>
      <c r="V26" s="64">
        <v>-15.603291653307675</v>
      </c>
    </row>
    <row r="27" spans="1:22" customFormat="false" ht="15" customHeight="1">
      <c r="A27" s="1" t="s">
        <v>11</v>
      </c>
      <c r="B27" s="43">
        <f t="shared" si="23"/>
        <v>0</v>
      </c>
      <c r="C27" s="43">
        <v>-7</v>
      </c>
      <c r="D27" s="43">
        <f t="shared" si="24"/>
        <v>0</v>
      </c>
      <c r="E27" s="43">
        <f t="shared" si="25"/>
        <v>0</v>
      </c>
      <c r="F27" s="43">
        <v>5</v>
      </c>
      <c r="G27" s="43">
        <v>1</v>
      </c>
      <c r="H27" s="43">
        <v>10</v>
      </c>
      <c r="I27" s="43">
        <v>2</v>
      </c>
      <c r="J27" s="78">
        <f t="shared" si="3"/>
        <v>0</v>
      </c>
      <c r="K27" s="78">
        <v>7.8021461245778285</v>
      </c>
      <c r="L27" s="78">
        <v>15.604292249155657</v>
      </c>
      <c r="M27" s="43">
        <f t="shared" si="26"/>
        <v>0</v>
      </c>
      <c r="N27" s="43">
        <f t="shared" si="28"/>
        <v>0</v>
      </c>
      <c r="O27" s="47">
        <v>5</v>
      </c>
      <c r="P27" s="47">
        <v>4</v>
      </c>
      <c r="Q27" s="47">
        <v>8</v>
      </c>
      <c r="R27" s="47">
        <f t="shared" si="27"/>
        <v>0</v>
      </c>
      <c r="S27" s="47">
        <v>0</v>
      </c>
      <c r="T27" s="47">
        <v>5</v>
      </c>
      <c r="U27" s="47">
        <v>9</v>
      </c>
      <c r="V27" s="69">
        <v>-3.1208584498311325</v>
      </c>
    </row>
    <row r="28" spans="1:22" customFormat="false" ht="15" customHeight="1">
      <c r="A28" s="5" t="s">
        <v>10</v>
      </c>
      <c r="B28" s="40">
        <f t="shared" si="23"/>
        <v>0</v>
      </c>
      <c r="C28" s="40">
        <v>-4</v>
      </c>
      <c r="D28" s="40">
        <f t="shared" si="24"/>
        <v>0</v>
      </c>
      <c r="E28" s="40">
        <f t="shared" si="25"/>
        <v>0</v>
      </c>
      <c r="F28" s="40">
        <v>1</v>
      </c>
      <c r="G28" s="40">
        <v>-2</v>
      </c>
      <c r="H28" s="40">
        <v>5</v>
      </c>
      <c r="I28" s="40">
        <v>-2</v>
      </c>
      <c r="J28" s="76">
        <f t="shared" si="3"/>
        <v>0</v>
      </c>
      <c r="K28" s="76">
        <v>4.125692325081949</v>
      </c>
      <c r="L28" s="76">
        <v>20.62846162540974</v>
      </c>
      <c r="M28" s="40">
        <f t="shared" si="26"/>
        <v>0</v>
      </c>
      <c r="N28" s="40">
        <f t="shared" si="28"/>
        <v>0</v>
      </c>
      <c r="O28" s="40">
        <v>-2</v>
      </c>
      <c r="P28" s="40">
        <v>5</v>
      </c>
      <c r="Q28" s="40">
        <v>2</v>
      </c>
      <c r="R28" s="40">
        <f t="shared" si="27"/>
        <v>0</v>
      </c>
      <c r="S28" s="40">
        <v>1</v>
      </c>
      <c r="T28" s="40">
        <v>2</v>
      </c>
      <c r="U28" s="40">
        <v>3</v>
      </c>
      <c r="V28" s="63">
        <v>8.2513846501639</v>
      </c>
    </row>
    <row r="29" spans="1:22" customFormat="false" ht="15" customHeight="1">
      <c r="A29" s="3" t="s">
        <v>9</v>
      </c>
      <c r="B29" s="42">
        <f t="shared" si="23"/>
        <v>0</v>
      </c>
      <c r="C29" s="42">
        <v>-13</v>
      </c>
      <c r="D29" s="42">
        <f t="shared" si="24"/>
        <v>0</v>
      </c>
      <c r="E29" s="42">
        <f>F29-H29</f>
        <v>0</v>
      </c>
      <c r="F29" s="42">
        <v>8</v>
      </c>
      <c r="G29" s="42">
        <v>-5</v>
      </c>
      <c r="H29" s="42">
        <v>7</v>
      </c>
      <c r="I29" s="42">
        <v>-5</v>
      </c>
      <c r="J29" s="77">
        <f t="shared" si="3"/>
        <v>0</v>
      </c>
      <c r="K29" s="77">
        <v>12.586749428854692</v>
      </c>
      <c r="L29" s="77">
        <v>11.013405750247856</v>
      </c>
      <c r="M29" s="42">
        <f t="shared" si="26"/>
        <v>0</v>
      </c>
      <c r="N29" s="42">
        <f t="shared" si="28"/>
        <v>0</v>
      </c>
      <c r="O29" s="42">
        <v>-13</v>
      </c>
      <c r="P29" s="42">
        <v>3</v>
      </c>
      <c r="Q29" s="42">
        <v>4</v>
      </c>
      <c r="R29" s="42">
        <f t="shared" si="27"/>
        <v>0</v>
      </c>
      <c r="S29" s="42">
        <v>1</v>
      </c>
      <c r="T29" s="42">
        <v>5</v>
      </c>
      <c r="U29" s="42">
        <v>7</v>
      </c>
      <c r="V29" s="64">
        <v>-7.86671839303418</v>
      </c>
    </row>
    <row r="30" spans="1:22" customFormat="false" ht="15" customHeight="1">
      <c r="A30" s="3" t="s">
        <v>8</v>
      </c>
      <c r="B30" s="42">
        <f t="shared" si="23"/>
        <v>0</v>
      </c>
      <c r="C30" s="42">
        <v>-22</v>
      </c>
      <c r="D30" s="42">
        <f t="shared" si="24"/>
        <v>0</v>
      </c>
      <c r="E30" s="42">
        <f t="shared" si="25"/>
        <v>0</v>
      </c>
      <c r="F30" s="42">
        <v>5</v>
      </c>
      <c r="G30" s="42">
        <v>1</v>
      </c>
      <c r="H30" s="42">
        <v>12</v>
      </c>
      <c r="I30" s="42">
        <v>3</v>
      </c>
      <c r="J30" s="77">
        <f t="shared" si="3"/>
        <v>0</v>
      </c>
      <c r="K30" s="77">
        <v>7.718986592226028</v>
      </c>
      <c r="L30" s="77">
        <v>18.52556782134247</v>
      </c>
      <c r="M30" s="42">
        <f t="shared" si="26"/>
        <v>0</v>
      </c>
      <c r="N30" s="42">
        <f t="shared" si="28"/>
        <v>0</v>
      </c>
      <c r="O30" s="42">
        <v>-3</v>
      </c>
      <c r="P30" s="42">
        <v>3</v>
      </c>
      <c r="Q30" s="42">
        <v>2</v>
      </c>
      <c r="R30" s="42">
        <f t="shared" si="27"/>
        <v>0</v>
      </c>
      <c r="S30" s="42">
        <v>11</v>
      </c>
      <c r="T30" s="42">
        <v>14</v>
      </c>
      <c r="U30" s="42">
        <v>10</v>
      </c>
      <c r="V30" s="64">
        <v>-29.332149050458913</v>
      </c>
    </row>
    <row r="31" spans="1:22" customFormat="false" ht="15" customHeight="1">
      <c r="A31" s="1" t="s">
        <v>7</v>
      </c>
      <c r="B31" s="43">
        <f t="shared" si="23"/>
        <v>0</v>
      </c>
      <c r="C31" s="43">
        <v>3</v>
      </c>
      <c r="D31" s="43">
        <f t="shared" si="24"/>
        <v>0</v>
      </c>
      <c r="E31" s="43">
        <f t="shared" si="25"/>
        <v>0</v>
      </c>
      <c r="F31" s="43">
        <v>4</v>
      </c>
      <c r="G31" s="43">
        <v>1</v>
      </c>
      <c r="H31" s="43">
        <v>6</v>
      </c>
      <c r="I31" s="43">
        <v>2</v>
      </c>
      <c r="J31" s="78">
        <f t="shared" si="3"/>
        <v>0</v>
      </c>
      <c r="K31" s="78">
        <v>7.061327142580769</v>
      </c>
      <c r="L31" s="78">
        <v>10.591990713871155</v>
      </c>
      <c r="M31" s="43">
        <f t="shared" si="26"/>
        <v>0</v>
      </c>
      <c r="N31" s="43">
        <f t="shared" si="28"/>
        <v>0</v>
      </c>
      <c r="O31" s="43">
        <v>-1</v>
      </c>
      <c r="P31" s="43">
        <v>5</v>
      </c>
      <c r="Q31" s="43">
        <v>9</v>
      </c>
      <c r="R31" s="43">
        <f t="shared" si="27"/>
        <v>0</v>
      </c>
      <c r="S31" s="43">
        <v>-1</v>
      </c>
      <c r="T31" s="43">
        <v>5</v>
      </c>
      <c r="U31" s="43">
        <v>8</v>
      </c>
      <c r="V31" s="68">
        <v>1.7653317856451913</v>
      </c>
    </row>
    <row r="32" spans="1:22" customFormat="false" ht="15" customHeight="1">
      <c r="A32" s="5" t="s">
        <v>6</v>
      </c>
      <c r="B32" s="40">
        <f t="shared" si="23"/>
        <v>0</v>
      </c>
      <c r="C32" s="40">
        <v>12</v>
      </c>
      <c r="D32" s="40">
        <f t="shared" si="24"/>
        <v>0</v>
      </c>
      <c r="E32" s="40">
        <f t="shared" si="25"/>
        <v>0</v>
      </c>
      <c r="F32" s="40">
        <v>3</v>
      </c>
      <c r="G32" s="40">
        <v>1</v>
      </c>
      <c r="H32" s="40">
        <v>0</v>
      </c>
      <c r="I32" s="40">
        <v>-2</v>
      </c>
      <c r="J32" s="76">
        <f t="shared" si="3"/>
        <v>0</v>
      </c>
      <c r="K32" s="76">
        <v>22.57266542980829</v>
      </c>
      <c r="L32" s="76">
        <v>0.0</v>
      </c>
      <c r="M32" s="40">
        <f t="shared" si="26"/>
        <v>0</v>
      </c>
      <c r="N32" s="40">
        <f t="shared" si="28"/>
        <v>0</v>
      </c>
      <c r="O32" s="41">
        <v>4</v>
      </c>
      <c r="P32" s="41">
        <v>2</v>
      </c>
      <c r="Q32" s="41">
        <v>8</v>
      </c>
      <c r="R32" s="41">
        <f t="shared" si="27"/>
        <v>0</v>
      </c>
      <c r="S32" s="41">
        <v>-1</v>
      </c>
      <c r="T32" s="41">
        <v>0</v>
      </c>
      <c r="U32" s="41">
        <v>3</v>
      </c>
      <c r="V32" s="67">
        <v>52.669552669552665</v>
      </c>
    </row>
    <row r="33" spans="1:22" customFormat="false" ht="15" customHeight="1">
      <c r="A33" s="3" t="s">
        <v>5</v>
      </c>
      <c r="B33" s="42">
        <f t="shared" si="23"/>
        <v>0</v>
      </c>
      <c r="C33" s="42">
        <v>23</v>
      </c>
      <c r="D33" s="42">
        <f t="shared" si="24"/>
        <v>0</v>
      </c>
      <c r="E33" s="42">
        <f t="shared" si="25"/>
        <v>0</v>
      </c>
      <c r="F33" s="42">
        <v>7</v>
      </c>
      <c r="G33" s="42">
        <v>5</v>
      </c>
      <c r="H33" s="42">
        <v>10</v>
      </c>
      <c r="I33" s="42">
        <v>5</v>
      </c>
      <c r="J33" s="77">
        <f t="shared" si="3"/>
        <v>0</v>
      </c>
      <c r="K33" s="77">
        <v>11.25649836990043</v>
      </c>
      <c r="L33" s="77">
        <v>16.080711957000617</v>
      </c>
      <c r="M33" s="42">
        <f t="shared" si="26"/>
        <v>0</v>
      </c>
      <c r="N33" s="42">
        <f t="shared" si="28"/>
        <v>0</v>
      </c>
      <c r="O33" s="42">
        <v>-11</v>
      </c>
      <c r="P33" s="42">
        <v>4</v>
      </c>
      <c r="Q33" s="42">
        <v>7</v>
      </c>
      <c r="R33" s="42">
        <f t="shared" si="27"/>
        <v>0</v>
      </c>
      <c r="S33" s="42">
        <v>-3</v>
      </c>
      <c r="T33" s="42">
        <v>7</v>
      </c>
      <c r="U33" s="42">
        <v>2</v>
      </c>
      <c r="V33" s="64">
        <v>3.216142391400121</v>
      </c>
    </row>
    <row r="34" spans="1:22" customFormat="false" ht="15" customHeight="1">
      <c r="A34" s="3" t="s">
        <v>4</v>
      </c>
      <c r="B34" s="42">
        <f t="shared" si="23"/>
        <v>0</v>
      </c>
      <c r="C34" s="42">
        <v>11</v>
      </c>
      <c r="D34" s="42">
        <f t="shared" si="24"/>
        <v>0</v>
      </c>
      <c r="E34" s="42">
        <f t="shared" si="25"/>
        <v>0</v>
      </c>
      <c r="F34" s="42">
        <v>1</v>
      </c>
      <c r="G34" s="42">
        <v>-2</v>
      </c>
      <c r="H34" s="42">
        <v>7</v>
      </c>
      <c r="I34" s="42">
        <v>0</v>
      </c>
      <c r="J34" s="77">
        <f t="shared" si="3"/>
        <v>0</v>
      </c>
      <c r="K34" s="77">
        <v>2.425571504518873</v>
      </c>
      <c r="L34" s="77">
        <v>16.97900053163211</v>
      </c>
      <c r="M34" s="42">
        <f t="shared" si="26"/>
        <v>0</v>
      </c>
      <c r="N34" s="42">
        <f t="shared" si="28"/>
        <v>0</v>
      </c>
      <c r="O34" s="42">
        <v>-3</v>
      </c>
      <c r="P34" s="42">
        <v>2</v>
      </c>
      <c r="Q34" s="42">
        <v>3</v>
      </c>
      <c r="R34" s="42">
        <f t="shared" si="27"/>
        <v>0</v>
      </c>
      <c r="S34" s="42">
        <v>1</v>
      </c>
      <c r="T34" s="42">
        <v>2</v>
      </c>
      <c r="U34" s="42">
        <v>6</v>
      </c>
      <c r="V34" s="64">
        <v>-7.27671451355662</v>
      </c>
    </row>
    <row r="35" spans="1:22" customFormat="false" ht="15" customHeight="1">
      <c r="A35" s="1" t="s">
        <v>3</v>
      </c>
      <c r="B35" s="43">
        <f t="shared" si="23"/>
        <v>0</v>
      </c>
      <c r="C35" s="43">
        <v>11</v>
      </c>
      <c r="D35" s="43">
        <f t="shared" si="24"/>
        <v>0</v>
      </c>
      <c r="E35" s="43">
        <f t="shared" si="25"/>
        <v>0</v>
      </c>
      <c r="F35" s="43">
        <v>4</v>
      </c>
      <c r="G35" s="43">
        <v>0</v>
      </c>
      <c r="H35" s="43">
        <v>3</v>
      </c>
      <c r="I35" s="43">
        <v>-6</v>
      </c>
      <c r="J35" s="78">
        <f t="shared" si="3"/>
        <v>0</v>
      </c>
      <c r="K35" s="78">
        <v>9.64460298586339</v>
      </c>
      <c r="L35" s="78">
        <v>7.2334522393975424</v>
      </c>
      <c r="M35" s="43">
        <f>N35-R35</f>
        <v>0</v>
      </c>
      <c r="N35" s="43">
        <f t="shared" si="28"/>
        <v>0</v>
      </c>
      <c r="O35" s="47">
        <v>1</v>
      </c>
      <c r="P35" s="47">
        <v>4</v>
      </c>
      <c r="Q35" s="47">
        <v>4</v>
      </c>
      <c r="R35" s="47">
        <f t="shared" si="27"/>
        <v>0</v>
      </c>
      <c r="S35" s="47">
        <v>-6</v>
      </c>
      <c r="T35" s="47">
        <v>2</v>
      </c>
      <c r="U35" s="47">
        <v>2</v>
      </c>
      <c r="V35" s="69">
        <v>9.64460298586339</v>
      </c>
    </row>
    <row r="36" spans="1:22" customFormat="false" ht="15" customHeight="1">
      <c r="A36" s="5" t="s">
        <v>2</v>
      </c>
      <c r="B36" s="40">
        <f t="shared" si="23"/>
        <v>0</v>
      </c>
      <c r="C36" s="40">
        <v>6</v>
      </c>
      <c r="D36" s="40">
        <f t="shared" si="24"/>
        <v>0</v>
      </c>
      <c r="E36" s="40">
        <f t="shared" si="25"/>
        <v>0</v>
      </c>
      <c r="F36" s="40">
        <v>1</v>
      </c>
      <c r="G36" s="40">
        <v>-1</v>
      </c>
      <c r="H36" s="40">
        <v>2</v>
      </c>
      <c r="I36" s="40">
        <v>-2</v>
      </c>
      <c r="J36" s="76">
        <f t="shared" si="3"/>
        <v>0</v>
      </c>
      <c r="K36" s="76">
        <v>5.978705978705978</v>
      </c>
      <c r="L36" s="76">
        <v>11.957411957411956</v>
      </c>
      <c r="M36" s="40">
        <f t="shared" si="26"/>
        <v>0</v>
      </c>
      <c r="N36" s="40">
        <f t="shared" si="28"/>
        <v>0</v>
      </c>
      <c r="O36" s="40">
        <v>3</v>
      </c>
      <c r="P36" s="40">
        <v>4</v>
      </c>
      <c r="Q36" s="40">
        <v>1</v>
      </c>
      <c r="R36" s="40">
        <f t="shared" si="27"/>
        <v>0</v>
      </c>
      <c r="S36" s="40">
        <v>-4</v>
      </c>
      <c r="T36" s="40">
        <v>0</v>
      </c>
      <c r="U36" s="40">
        <v>2</v>
      </c>
      <c r="V36" s="63">
        <v>17.936117936117935</v>
      </c>
    </row>
    <row r="37" spans="1:22" customFormat="false" ht="15" customHeight="1">
      <c r="A37" s="3" t="s">
        <v>1</v>
      </c>
      <c r="B37" s="42">
        <f t="shared" si="23"/>
        <v>0</v>
      </c>
      <c r="C37" s="42">
        <v>-2</v>
      </c>
      <c r="D37" s="42">
        <f t="shared" si="24"/>
        <v>0</v>
      </c>
      <c r="E37" s="42">
        <f t="shared" si="25"/>
        <v>0</v>
      </c>
      <c r="F37" s="42">
        <v>0</v>
      </c>
      <c r="G37" s="42">
        <v>-2</v>
      </c>
      <c r="H37" s="42">
        <v>8</v>
      </c>
      <c r="I37" s="42">
        <v>7</v>
      </c>
      <c r="J37" s="77">
        <f t="shared" si="3"/>
        <v>0</v>
      </c>
      <c r="K37" s="77">
        <v>0.0</v>
      </c>
      <c r="L37" s="77">
        <v>70.17543859649122</v>
      </c>
      <c r="M37" s="42">
        <f t="shared" si="26"/>
        <v>0</v>
      </c>
      <c r="N37" s="42">
        <f t="shared" si="28"/>
        <v>0</v>
      </c>
      <c r="O37" s="42">
        <v>4</v>
      </c>
      <c r="P37" s="42">
        <v>3</v>
      </c>
      <c r="Q37" s="42">
        <v>1</v>
      </c>
      <c r="R37" s="42">
        <f t="shared" si="27"/>
        <v>0</v>
      </c>
      <c r="S37" s="42">
        <v>-5</v>
      </c>
      <c r="T37" s="42">
        <v>2</v>
      </c>
      <c r="U37" s="42">
        <v>0</v>
      </c>
      <c r="V37" s="64">
        <v>17.543859649122805</v>
      </c>
    </row>
    <row r="38" spans="1:22" customFormat="false" ht="15" customHeight="1">
      <c r="A38" s="1" t="s">
        <v>0</v>
      </c>
      <c r="B38" s="43">
        <f t="shared" si="23"/>
        <v>0</v>
      </c>
      <c r="C38" s="43">
        <v>-2</v>
      </c>
      <c r="D38" s="43">
        <f t="shared" si="24"/>
        <v>0</v>
      </c>
      <c r="E38" s="43">
        <f t="shared" si="25"/>
        <v>0</v>
      </c>
      <c r="F38" s="43">
        <v>0</v>
      </c>
      <c r="G38" s="43">
        <v>-2</v>
      </c>
      <c r="H38" s="43">
        <v>3</v>
      </c>
      <c r="I38" s="43">
        <v>-3</v>
      </c>
      <c r="J38" s="78">
        <f t="shared" si="3"/>
        <v>0</v>
      </c>
      <c r="K38" s="78">
        <v>0.0</v>
      </c>
      <c r="L38" s="78">
        <v>28.20710973724884</v>
      </c>
      <c r="M38" s="43">
        <f t="shared" si="26"/>
        <v>0</v>
      </c>
      <c r="N38" s="43">
        <f t="shared" si="28"/>
        <v>0</v>
      </c>
      <c r="O38" s="43">
        <v>3</v>
      </c>
      <c r="P38" s="43">
        <v>2</v>
      </c>
      <c r="Q38" s="43">
        <v>1</v>
      </c>
      <c r="R38" s="43">
        <f t="shared" si="27"/>
        <v>0</v>
      </c>
      <c r="S38" s="43">
        <v>1</v>
      </c>
      <c r="T38" s="43">
        <v>2</v>
      </c>
      <c r="U38" s="43">
        <v>2</v>
      </c>
      <c r="V38" s="68">
        <v>-9.40236991241628</v>
      </c>
    </row>
    <row r="39" spans="1:1" customFormat="false">
      <c r="A39" s="75" t="s">
        <v>60</v>
      </c>
    </row>
    <row r="40" spans="1:1" customFormat="false">
      <c r="A40" s="75" t="s">
        <v>61</v>
      </c>
    </row>
    <row r="41" spans="1:1" customFormat="false">
      <c r="A41" s="75" t="s">
        <v>62</v>
      </c>
    </row>
  </sheetData>
  <mergeCells count="17">
    <mergeCell ref="J7:J8"/>
    <mergeCell ref="P7:P8"/>
    <mergeCell ref="T7:T8"/>
    <mergeCell ref="V7:V8"/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</mergeCells>
  <phoneticPr fontId="3"/>
  <pageMargins left="0.7086614173228347" right="0.7086614173228347" top="0.7480314960629921" bottom="0.7480314960629921" header="0.31496062992125984" footer="0.31496062992125984"/>
  <pageSetup paperSize="9" scale="86" orientation="landscape" r:id="rId1"/>
  <colBreaks manualBreakCount="1" 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A2:V41"/>
  <sheetViews>
    <sheetView tabSelected="1" view="pageBreakPreview" zoomScale="90" zoomScaleNormal="100" zoomScaleSheetLayoutView="90" workbookViewId="0">
      <selection activeCell="S21" sqref="S21"/>
    </sheetView>
  </sheetViews>
  <sheetFormatPr defaultRowHeight="13.5"/>
  <cols>
    <col min="1" max="2" width="8.625" customWidth="1"/>
    <col min="3" max="21" width="6.625" customWidth="1"/>
    <col min="22" max="22" width="11.75" customWidth="1"/>
  </cols>
  <sheetData>
    <row r="2" spans="1:4" customFormat="false">
      <c r="A2" t="s">
        <v>53</v>
      </c>
      <c r="C2" s="16"/>
      <c r="D2" s="16"/>
    </row>
    <row r="3" spans="3:4" customFormat="false">
      <c r="C3" s="16"/>
      <c r="D3" s="16"/>
    </row>
    <row r="4" spans="1:4" customFormat="false">
      <c r="A4" t="s">
        <v>51</v>
      </c>
      <c r="C4" s="16"/>
      <c r="D4" s="16"/>
    </row>
    <row r="5" spans="1:22" customFormat="false" ht="13.5" customHeight="1">
      <c r="A5" s="53" t="s">
        <v>39</v>
      </c>
      <c r="B5" s="60" t="s">
        <v>42</v>
      </c>
      <c r="C5" s="61"/>
      <c r="D5" s="62"/>
      <c r="E5" s="48" t="s">
        <v>41</v>
      </c>
      <c r="F5" s="49"/>
      <c r="G5" s="49"/>
      <c r="H5" s="49"/>
      <c r="I5" s="49"/>
      <c r="J5" s="49"/>
      <c r="K5" s="49"/>
      <c r="L5" s="50"/>
      <c r="M5" s="60" t="s">
        <v>40</v>
      </c>
      <c r="N5" s="61"/>
      <c r="O5" s="61"/>
      <c r="P5" s="61"/>
      <c r="Q5" s="61"/>
      <c r="R5" s="61"/>
      <c r="S5" s="61"/>
      <c r="T5" s="61"/>
      <c r="U5" s="61"/>
      <c r="V5" s="62"/>
    </row>
    <row r="6" spans="1:22" customFormat="false" ht="13.5" customHeight="1">
      <c r="A6" s="54"/>
      <c r="B6" s="25"/>
      <c r="C6" s="56" t="s">
        <v>38</v>
      </c>
      <c r="D6" s="56" t="s">
        <v>37</v>
      </c>
      <c r="E6" s="25"/>
      <c r="F6" s="25"/>
      <c r="G6" s="51" t="s">
        <v>54</v>
      </c>
      <c r="H6" s="33"/>
      <c r="I6" s="51" t="s">
        <v>54</v>
      </c>
      <c r="J6" s="60" t="s">
        <v>48</v>
      </c>
      <c r="K6" s="61"/>
      <c r="L6" s="62"/>
      <c r="M6" s="27"/>
      <c r="N6" s="48" t="s">
        <v>36</v>
      </c>
      <c r="O6" s="49"/>
      <c r="P6" s="49"/>
      <c r="Q6" s="50"/>
      <c r="R6" s="48" t="s">
        <v>35</v>
      </c>
      <c r="S6" s="49"/>
      <c r="T6" s="49"/>
      <c r="U6" s="50"/>
      <c r="V6" s="26" t="s">
        <v>48</v>
      </c>
    </row>
    <row r="7" spans="1:22" customFormat="false" ht="13.5" customHeight="1">
      <c r="A7" s="54"/>
      <c r="B7" s="23" t="s">
        <v>43</v>
      </c>
      <c r="C7" s="57"/>
      <c r="D7" s="57"/>
      <c r="E7" s="11" t="s">
        <v>32</v>
      </c>
      <c r="F7" s="23" t="s">
        <v>34</v>
      </c>
      <c r="G7" s="59"/>
      <c r="H7" s="28" t="s">
        <v>33</v>
      </c>
      <c r="I7" s="59"/>
      <c r="J7" s="51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51" t="s">
        <v>54</v>
      </c>
      <c r="P7" s="51" t="s">
        <v>31</v>
      </c>
      <c r="Q7" s="32" t="s">
        <v>30</v>
      </c>
      <c r="R7" s="28" t="s">
        <v>32</v>
      </c>
      <c r="S7" s="51" t="s">
        <v>54</v>
      </c>
      <c r="T7" s="59" t="s">
        <v>31</v>
      </c>
      <c r="U7" s="30" t="s">
        <v>49</v>
      </c>
      <c r="V7" s="51" t="s">
        <v>50</v>
      </c>
    </row>
    <row r="8" spans="1:22" customFormat="false">
      <c r="A8" s="55"/>
      <c r="B8" s="24"/>
      <c r="C8" s="58"/>
      <c r="D8" s="58"/>
      <c r="E8" s="11"/>
      <c r="F8" s="24"/>
      <c r="G8" s="52"/>
      <c r="H8" s="29"/>
      <c r="I8" s="52"/>
      <c r="J8" s="52"/>
      <c r="K8" s="29"/>
      <c r="L8" s="29"/>
      <c r="M8" s="29"/>
      <c r="N8" s="29"/>
      <c r="O8" s="52"/>
      <c r="P8" s="52"/>
      <c r="Q8" s="31"/>
      <c r="R8" s="29"/>
      <c r="S8" s="52"/>
      <c r="T8" s="52"/>
      <c r="U8" s="31"/>
      <c r="V8" s="52"/>
    </row>
    <row r="9" spans="1:22" customFormat="false" ht="15" customHeight="1">
      <c r="A9" s="8" t="s">
        <v>29</v>
      </c>
      <c r="B9" s="34">
        <f t="shared" ref="B9:I9" si="0">B10+B11</f>
        <v>0</v>
      </c>
      <c r="C9" s="34">
        <f t="shared" si="0"/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66">
        <f>K9-L9</f>
        <v>0</v>
      </c>
      <c r="K9" s="66">
        <v>6.731051628634462</v>
      </c>
      <c r="L9" s="66">
        <v>10.138127144363015</v>
      </c>
      <c r="M9" s="34">
        <f t="shared" ref="M9:U9" si="1">M10+M11</f>
        <v>0</v>
      </c>
      <c r="N9" s="34">
        <f t="shared" si="1"/>
        <v>0</v>
      </c>
      <c r="O9" s="34">
        <f t="shared" si="1"/>
        <v>0</v>
      </c>
      <c r="P9" s="34">
        <f t="shared" si="1"/>
        <v>0</v>
      </c>
      <c r="Q9" s="34">
        <f t="shared" si="1"/>
        <v>0</v>
      </c>
      <c r="R9" s="34">
        <f>R10+R11</f>
        <v>0</v>
      </c>
      <c r="S9" s="34">
        <f t="shared" si="1"/>
        <v>0</v>
      </c>
      <c r="T9" s="34">
        <f t="shared" si="1"/>
        <v>0</v>
      </c>
      <c r="U9" s="34">
        <f t="shared" si="1"/>
        <v>0</v>
      </c>
      <c r="V9" s="66">
        <v>-1.537338952218981</v>
      </c>
    </row>
    <row r="10" spans="1:22" customFormat="false" ht="15" customHeight="1">
      <c r="A10" s="6" t="s">
        <v>28</v>
      </c>
      <c r="B10" s="35">
        <f t="shared" ref="B10:I10" si="2">B20+B21+B22+B23</f>
        <v>0</v>
      </c>
      <c r="C10" s="35">
        <f t="shared" si="2"/>
        <v>0</v>
      </c>
      <c r="D10" s="35">
        <f t="shared" si="2"/>
        <v>0</v>
      </c>
      <c r="E10" s="35">
        <f t="shared" si="2"/>
        <v>0</v>
      </c>
      <c r="F10" s="35">
        <f t="shared" si="2"/>
        <v>0</v>
      </c>
      <c r="G10" s="35">
        <f t="shared" si="2"/>
        <v>0</v>
      </c>
      <c r="H10" s="35">
        <f t="shared" si="2"/>
        <v>0</v>
      </c>
      <c r="I10" s="35">
        <f t="shared" si="2"/>
        <v>0</v>
      </c>
      <c r="J10" s="63">
        <f t="shared" ref="J10:J38" si="3">K10-L10</f>
        <v>0</v>
      </c>
      <c r="K10" s="63">
        <v>7.138917029953808</v>
      </c>
      <c r="L10" s="63">
        <v>9.20251023392483</v>
      </c>
      <c r="M10" s="35">
        <f t="shared" ref="M10:U10" si="4">M20+M21+M22+M23</f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63">
        <v>0.27886394648256996</v>
      </c>
    </row>
    <row r="11" spans="1:22" customFormat="false" ht="15" customHeight="1">
      <c r="A11" s="2" t="s">
        <v>27</v>
      </c>
      <c r="B11" s="36">
        <f t="shared" ref="B11:I11" si="5">B12+B13+B14+B15+B16</f>
        <v>0</v>
      </c>
      <c r="C11" s="36">
        <f t="shared" si="5"/>
        <v>0</v>
      </c>
      <c r="D11" s="36">
        <f t="shared" si="5"/>
        <v>0</v>
      </c>
      <c r="E11" s="36">
        <f t="shared" si="5"/>
        <v>0</v>
      </c>
      <c r="F11" s="36">
        <f t="shared" si="5"/>
        <v>0</v>
      </c>
      <c r="G11" s="36">
        <f t="shared" si="5"/>
        <v>0</v>
      </c>
      <c r="H11" s="36">
        <f t="shared" si="5"/>
        <v>0</v>
      </c>
      <c r="I11" s="36">
        <f t="shared" si="5"/>
        <v>0</v>
      </c>
      <c r="J11" s="68">
        <f t="shared" si="3"/>
        <v>0</v>
      </c>
      <c r="K11" s="68">
        <v>5.539560316928913</v>
      </c>
      <c r="L11" s="68">
        <v>12.871331324628947</v>
      </c>
      <c r="M11" s="36">
        <f t="shared" ref="M11:U11" si="6">M12+M13+M14+M15+M16</f>
        <v>0</v>
      </c>
      <c r="N11" s="36">
        <f t="shared" si="6"/>
        <v>0</v>
      </c>
      <c r="O11" s="36">
        <f t="shared" si="6"/>
        <v>0</v>
      </c>
      <c r="P11" s="36">
        <f t="shared" si="6"/>
        <v>0</v>
      </c>
      <c r="Q11" s="36">
        <f t="shared" si="6"/>
        <v>0</v>
      </c>
      <c r="R11" s="36">
        <f t="shared" si="6"/>
        <v>0</v>
      </c>
      <c r="S11" s="36">
        <f t="shared" si="6"/>
        <v>0</v>
      </c>
      <c r="T11" s="36">
        <f t="shared" si="6"/>
        <v>0</v>
      </c>
      <c r="U11" s="36">
        <f t="shared" si="6"/>
        <v>0</v>
      </c>
      <c r="V11" s="68">
        <v>-6.842986273853363</v>
      </c>
    </row>
    <row r="12" spans="1:22" customFormat="false" ht="15" customHeight="1">
      <c r="A12" s="6" t="s">
        <v>26</v>
      </c>
      <c r="B12" s="35">
        <f t="shared" ref="B12:I12" si="7">B24</f>
        <v>0</v>
      </c>
      <c r="C12" s="35">
        <f t="shared" si="7"/>
        <v>0</v>
      </c>
      <c r="D12" s="35">
        <f t="shared" si="7"/>
        <v>0</v>
      </c>
      <c r="E12" s="35">
        <f t="shared" si="7"/>
        <v>0</v>
      </c>
      <c r="F12" s="35">
        <f t="shared" si="7"/>
        <v>0</v>
      </c>
      <c r="G12" s="35">
        <f t="shared" si="7"/>
        <v>0</v>
      </c>
      <c r="H12" s="35">
        <f t="shared" si="7"/>
        <v>0</v>
      </c>
      <c r="I12" s="35">
        <f t="shared" si="7"/>
        <v>0</v>
      </c>
      <c r="J12" s="63">
        <f t="shared" si="3"/>
        <v>0</v>
      </c>
      <c r="K12" s="63">
        <v>0.0</v>
      </c>
      <c r="L12" s="63">
        <v>12.440354464894343</v>
      </c>
      <c r="M12" s="35">
        <f t="shared" ref="M12:U12" si="8">M24</f>
        <v>0</v>
      </c>
      <c r="N12" s="35">
        <f t="shared" si="8"/>
        <v>0</v>
      </c>
      <c r="O12" s="35">
        <f t="shared" si="8"/>
        <v>0</v>
      </c>
      <c r="P12" s="35">
        <f t="shared" si="8"/>
        <v>0</v>
      </c>
      <c r="Q12" s="35">
        <f t="shared" si="8"/>
        <v>0</v>
      </c>
      <c r="R12" s="35">
        <f t="shared" si="8"/>
        <v>0</v>
      </c>
      <c r="S12" s="35">
        <f t="shared" si="8"/>
        <v>0</v>
      </c>
      <c r="T12" s="35">
        <f t="shared" si="8"/>
        <v>0</v>
      </c>
      <c r="U12" s="35">
        <f t="shared" si="8"/>
        <v>0</v>
      </c>
      <c r="V12" s="63">
        <v>0.0</v>
      </c>
    </row>
    <row r="13" spans="1:22" customFormat="false" ht="15" customHeight="1">
      <c r="A13" s="4" t="s">
        <v>25</v>
      </c>
      <c r="B13" s="37">
        <f t="shared" ref="B13:I13" si="9">B25+B26+B27</f>
        <v>0</v>
      </c>
      <c r="C13" s="37">
        <f t="shared" si="9"/>
        <v>0</v>
      </c>
      <c r="D13" s="37">
        <f t="shared" si="9"/>
        <v>0</v>
      </c>
      <c r="E13" s="37">
        <f t="shared" si="9"/>
        <v>0</v>
      </c>
      <c r="F13" s="37">
        <f t="shared" si="9"/>
        <v>0</v>
      </c>
      <c r="G13" s="37">
        <f t="shared" si="9"/>
        <v>0</v>
      </c>
      <c r="H13" s="37">
        <f t="shared" si="9"/>
        <v>0</v>
      </c>
      <c r="I13" s="37">
        <f t="shared" si="9"/>
        <v>0</v>
      </c>
      <c r="J13" s="64">
        <f t="shared" si="3"/>
        <v>0</v>
      </c>
      <c r="K13" s="64">
        <v>7.0999586646242125</v>
      </c>
      <c r="L13" s="64">
        <v>11.537432830014348</v>
      </c>
      <c r="M13" s="37">
        <f t="shared" ref="M13:U13" si="10">M25+M26+M27</f>
        <v>0</v>
      </c>
      <c r="N13" s="37">
        <f t="shared" si="10"/>
        <v>0</v>
      </c>
      <c r="O13" s="37">
        <f t="shared" si="10"/>
        <v>0</v>
      </c>
      <c r="P13" s="37">
        <f t="shared" si="10"/>
        <v>0</v>
      </c>
      <c r="Q13" s="37">
        <f t="shared" si="10"/>
        <v>0</v>
      </c>
      <c r="R13" s="37">
        <f t="shared" si="10"/>
        <v>0</v>
      </c>
      <c r="S13" s="37">
        <f t="shared" si="10"/>
        <v>0</v>
      </c>
      <c r="T13" s="37">
        <f t="shared" si="10"/>
        <v>0</v>
      </c>
      <c r="U13" s="37">
        <f t="shared" si="10"/>
        <v>0</v>
      </c>
      <c r="V13" s="64">
        <v>-0.8874948330780263</v>
      </c>
    </row>
    <row r="14" spans="1:22" customFormat="false" ht="15" customHeight="1">
      <c r="A14" s="4" t="s">
        <v>24</v>
      </c>
      <c r="B14" s="37">
        <f t="shared" ref="B14:I14" si="11">B28+B29+B30+B31</f>
        <v>0</v>
      </c>
      <c r="C14" s="37">
        <f t="shared" si="11"/>
        <v>0</v>
      </c>
      <c r="D14" s="37">
        <f t="shared" si="11"/>
        <v>0</v>
      </c>
      <c r="E14" s="37">
        <f t="shared" si="11"/>
        <v>0</v>
      </c>
      <c r="F14" s="37">
        <f t="shared" si="11"/>
        <v>0</v>
      </c>
      <c r="G14" s="37">
        <f t="shared" si="11"/>
        <v>0</v>
      </c>
      <c r="H14" s="37">
        <f t="shared" si="11"/>
        <v>0</v>
      </c>
      <c r="I14" s="37">
        <f t="shared" si="11"/>
        <v>0</v>
      </c>
      <c r="J14" s="64">
        <f t="shared" si="3"/>
        <v>0</v>
      </c>
      <c r="K14" s="64">
        <v>6.045119541943192</v>
      </c>
      <c r="L14" s="64">
        <v>12.95382758987827</v>
      </c>
      <c r="M14" s="37">
        <f t="shared" ref="M14:U14" si="12">M28+M29+M30+M31</f>
        <v>0</v>
      </c>
      <c r="N14" s="37">
        <f t="shared" si="12"/>
        <v>0</v>
      </c>
      <c r="O14" s="37">
        <f t="shared" si="12"/>
        <v>0</v>
      </c>
      <c r="P14" s="37">
        <f t="shared" si="12"/>
        <v>0</v>
      </c>
      <c r="Q14" s="37">
        <f t="shared" si="12"/>
        <v>0</v>
      </c>
      <c r="R14" s="37">
        <f t="shared" si="12"/>
        <v>0</v>
      </c>
      <c r="S14" s="37">
        <f t="shared" si="12"/>
        <v>0</v>
      </c>
      <c r="T14" s="37">
        <f t="shared" si="12"/>
        <v>0</v>
      </c>
      <c r="U14" s="37">
        <f t="shared" si="12"/>
        <v>0</v>
      </c>
      <c r="V14" s="64">
        <v>-5.181531035951306</v>
      </c>
    </row>
    <row r="15" spans="1:22" customFormat="false" ht="15" customHeight="1">
      <c r="A15" s="4" t="s">
        <v>23</v>
      </c>
      <c r="B15" s="37">
        <f t="shared" ref="B15:I15" si="13">B32+B33+B34+B35</f>
        <v>0</v>
      </c>
      <c r="C15" s="37">
        <f t="shared" si="13"/>
        <v>0</v>
      </c>
      <c r="D15" s="37">
        <f t="shared" si="13"/>
        <v>0</v>
      </c>
      <c r="E15" s="37">
        <f t="shared" si="13"/>
        <v>0</v>
      </c>
      <c r="F15" s="37">
        <f t="shared" si="13"/>
        <v>0</v>
      </c>
      <c r="G15" s="37">
        <f t="shared" si="13"/>
        <v>0</v>
      </c>
      <c r="H15" s="37">
        <f t="shared" si="13"/>
        <v>0</v>
      </c>
      <c r="I15" s="37">
        <f t="shared" si="13"/>
        <v>0</v>
      </c>
      <c r="J15" s="64">
        <f t="shared" si="3"/>
        <v>0</v>
      </c>
      <c r="K15" s="64">
        <v>5.659704454885177</v>
      </c>
      <c r="L15" s="64">
        <v>12.451349800747389</v>
      </c>
      <c r="M15" s="37">
        <f t="shared" ref="M15:U15" si="14">M32+M33+M34+M35</f>
        <v>0</v>
      </c>
      <c r="N15" s="37">
        <f t="shared" si="14"/>
        <v>0</v>
      </c>
      <c r="O15" s="37">
        <f t="shared" si="14"/>
        <v>0</v>
      </c>
      <c r="P15" s="37">
        <f t="shared" si="14"/>
        <v>0</v>
      </c>
      <c r="Q15" s="37">
        <f t="shared" si="14"/>
        <v>0</v>
      </c>
      <c r="R15" s="37">
        <f t="shared" si="14"/>
        <v>0</v>
      </c>
      <c r="S15" s="37">
        <f t="shared" si="14"/>
        <v>0</v>
      </c>
      <c r="T15" s="37">
        <f t="shared" si="14"/>
        <v>0</v>
      </c>
      <c r="U15" s="37">
        <f t="shared" si="14"/>
        <v>0</v>
      </c>
      <c r="V15" s="64">
        <v>-11.885379355258877</v>
      </c>
    </row>
    <row r="16" spans="1:22" customFormat="false" ht="15" customHeight="1">
      <c r="A16" s="2" t="s">
        <v>22</v>
      </c>
      <c r="B16" s="36">
        <f t="shared" ref="B16:I16" si="15">B36+B37+B38</f>
        <v>0</v>
      </c>
      <c r="C16" s="36">
        <f t="shared" si="15"/>
        <v>0</v>
      </c>
      <c r="D16" s="36">
        <f t="shared" si="15"/>
        <v>0</v>
      </c>
      <c r="E16" s="36">
        <f t="shared" si="15"/>
        <v>0</v>
      </c>
      <c r="F16" s="36">
        <f t="shared" si="15"/>
        <v>0</v>
      </c>
      <c r="G16" s="36">
        <f t="shared" si="15"/>
        <v>0</v>
      </c>
      <c r="H16" s="36">
        <f t="shared" si="15"/>
        <v>0</v>
      </c>
      <c r="I16" s="36">
        <f t="shared" si="15"/>
        <v>0</v>
      </c>
      <c r="J16" s="68">
        <f t="shared" si="3"/>
        <v>0</v>
      </c>
      <c r="K16" s="68">
        <v>4.486234021632251</v>
      </c>
      <c r="L16" s="68">
        <v>17.944936086529005</v>
      </c>
      <c r="M16" s="36">
        <f t="shared" ref="M16:U16" si="16">M36+M37+M38</f>
        <v>0</v>
      </c>
      <c r="N16" s="36">
        <f t="shared" si="16"/>
        <v>0</v>
      </c>
      <c r="O16" s="36">
        <f t="shared" si="16"/>
        <v>0</v>
      </c>
      <c r="P16" s="36">
        <f t="shared" si="16"/>
        <v>0</v>
      </c>
      <c r="Q16" s="36">
        <f t="shared" si="16"/>
        <v>0</v>
      </c>
      <c r="R16" s="36">
        <f t="shared" si="16"/>
        <v>0</v>
      </c>
      <c r="S16" s="36">
        <f t="shared" si="16"/>
        <v>0</v>
      </c>
      <c r="T16" s="36">
        <f t="shared" si="16"/>
        <v>0</v>
      </c>
      <c r="U16" s="36">
        <f t="shared" si="16"/>
        <v>0</v>
      </c>
      <c r="V16" s="68">
        <v>-17.94493608652901</v>
      </c>
    </row>
    <row r="17" spans="1:22" customFormat="false" ht="15" customHeight="1">
      <c r="A17" s="6" t="s">
        <v>21</v>
      </c>
      <c r="B17" s="35">
        <f t="shared" ref="B17:I17" si="17">B12+B13+B20</f>
        <v>0</v>
      </c>
      <c r="C17" s="35">
        <f t="shared" si="17"/>
        <v>0</v>
      </c>
      <c r="D17" s="35">
        <f t="shared" si="17"/>
        <v>0</v>
      </c>
      <c r="E17" s="35">
        <f t="shared" si="17"/>
        <v>0</v>
      </c>
      <c r="F17" s="35">
        <f t="shared" si="17"/>
        <v>0</v>
      </c>
      <c r="G17" s="35">
        <f t="shared" si="17"/>
        <v>0</v>
      </c>
      <c r="H17" s="35">
        <f t="shared" si="17"/>
        <v>0</v>
      </c>
      <c r="I17" s="35">
        <f t="shared" si="17"/>
        <v>0</v>
      </c>
      <c r="J17" s="63">
        <f t="shared" si="3"/>
        <v>0</v>
      </c>
      <c r="K17" s="63">
        <v>5.807775144768173</v>
      </c>
      <c r="L17" s="63">
        <v>9.852475692017434</v>
      </c>
      <c r="M17" s="35">
        <f t="shared" ref="M17:U17" si="18">M12+M13+M20</f>
        <v>0</v>
      </c>
      <c r="N17" s="35">
        <f t="shared" si="18"/>
        <v>0</v>
      </c>
      <c r="O17" s="35">
        <f t="shared" si="18"/>
        <v>0</v>
      </c>
      <c r="P17" s="35">
        <f t="shared" si="18"/>
        <v>0</v>
      </c>
      <c r="Q17" s="35">
        <f t="shared" si="18"/>
        <v>0</v>
      </c>
      <c r="R17" s="35">
        <f t="shared" si="18"/>
        <v>0</v>
      </c>
      <c r="S17" s="35">
        <f t="shared" si="18"/>
        <v>0</v>
      </c>
      <c r="T17" s="35">
        <f t="shared" si="18"/>
        <v>0</v>
      </c>
      <c r="U17" s="35">
        <f t="shared" si="18"/>
        <v>0</v>
      </c>
      <c r="V17" s="63">
        <v>-2.489046490614932</v>
      </c>
    </row>
    <row r="18" spans="1:22" customFormat="false" ht="15" customHeight="1">
      <c r="A18" s="4" t="s">
        <v>20</v>
      </c>
      <c r="B18" s="37">
        <f t="shared" ref="B18:I18" si="19">B14+B22</f>
        <v>0</v>
      </c>
      <c r="C18" s="37">
        <f t="shared" si="19"/>
        <v>0</v>
      </c>
      <c r="D18" s="37">
        <f t="shared" si="19"/>
        <v>0</v>
      </c>
      <c r="E18" s="37">
        <f t="shared" si="19"/>
        <v>0</v>
      </c>
      <c r="F18" s="37">
        <f t="shared" si="19"/>
        <v>0</v>
      </c>
      <c r="G18" s="37">
        <f t="shared" si="19"/>
        <v>0</v>
      </c>
      <c r="H18" s="37">
        <f t="shared" si="19"/>
        <v>0</v>
      </c>
      <c r="I18" s="37">
        <f t="shared" si="19"/>
        <v>0</v>
      </c>
      <c r="J18" s="64">
        <f t="shared" si="3"/>
        <v>0</v>
      </c>
      <c r="K18" s="64">
        <v>6.850214890302723</v>
      </c>
      <c r="L18" s="64">
        <v>11.873705809858055</v>
      </c>
      <c r="M18" s="37">
        <f t="shared" ref="M18:U18" si="20">M14+M22</f>
        <v>0</v>
      </c>
      <c r="N18" s="37">
        <f t="shared" si="20"/>
        <v>0</v>
      </c>
      <c r="O18" s="37">
        <f t="shared" si="20"/>
        <v>0</v>
      </c>
      <c r="P18" s="37">
        <f t="shared" si="20"/>
        <v>0</v>
      </c>
      <c r="Q18" s="37">
        <f t="shared" si="20"/>
        <v>0</v>
      </c>
      <c r="R18" s="37">
        <f t="shared" si="20"/>
        <v>0</v>
      </c>
      <c r="S18" s="37">
        <f t="shared" si="20"/>
        <v>0</v>
      </c>
      <c r="T18" s="37">
        <f t="shared" si="20"/>
        <v>0</v>
      </c>
      <c r="U18" s="37">
        <f t="shared" si="20"/>
        <v>0</v>
      </c>
      <c r="V18" s="64">
        <v>-1.5983834744039669</v>
      </c>
    </row>
    <row r="19" spans="1:22" customFormat="false" ht="15" customHeight="1">
      <c r="A19" s="2" t="s">
        <v>19</v>
      </c>
      <c r="B19" s="36">
        <f t="shared" ref="B19:I19" si="21">B15+B16+B21+B23</f>
        <v>0</v>
      </c>
      <c r="C19" s="36">
        <f t="shared" si="21"/>
        <v>0</v>
      </c>
      <c r="D19" s="36">
        <f t="shared" si="21"/>
        <v>0</v>
      </c>
      <c r="E19" s="36">
        <f t="shared" si="21"/>
        <v>0</v>
      </c>
      <c r="F19" s="36">
        <f t="shared" si="21"/>
        <v>0</v>
      </c>
      <c r="G19" s="36">
        <f t="shared" si="21"/>
        <v>0</v>
      </c>
      <c r="H19" s="36">
        <f t="shared" si="21"/>
        <v>0</v>
      </c>
      <c r="I19" s="36">
        <f t="shared" si="21"/>
        <v>0</v>
      </c>
      <c r="J19" s="68">
        <f t="shared" si="3"/>
        <v>0</v>
      </c>
      <c r="K19" s="68">
        <v>7.565282607213471</v>
      </c>
      <c r="L19" s="68">
        <v>9.655689643417196</v>
      </c>
      <c r="M19" s="36">
        <f t="shared" ref="M19:U19" si="22">M15+M16+M21+M23</f>
        <v>0</v>
      </c>
      <c r="N19" s="36">
        <f t="shared" si="22"/>
        <v>0</v>
      </c>
      <c r="O19" s="36">
        <f t="shared" si="22"/>
        <v>0</v>
      </c>
      <c r="P19" s="36">
        <f t="shared" si="22"/>
        <v>0</v>
      </c>
      <c r="Q19" s="36">
        <f t="shared" si="22"/>
        <v>0</v>
      </c>
      <c r="R19" s="36">
        <f t="shared" si="22"/>
        <v>0</v>
      </c>
      <c r="S19" s="36">
        <f t="shared" si="22"/>
        <v>0</v>
      </c>
      <c r="T19" s="36">
        <f t="shared" si="22"/>
        <v>0</v>
      </c>
      <c r="U19" s="36">
        <f t="shared" si="22"/>
        <v>0</v>
      </c>
      <c r="V19" s="68">
        <v>-0.5972591532010654</v>
      </c>
    </row>
    <row r="20" spans="1:22" customFormat="false" ht="15" customHeight="1">
      <c r="A20" s="5" t="s">
        <v>18</v>
      </c>
      <c r="B20" s="40">
        <f>E20+M20</f>
        <v>0</v>
      </c>
      <c r="C20" s="40">
        <v>-15</v>
      </c>
      <c r="D20" s="40">
        <f>G20-I20+O20-S20</f>
        <v>0</v>
      </c>
      <c r="E20" s="40">
        <f>F20-H20</f>
        <v>0</v>
      </c>
      <c r="F20" s="40">
        <v>48</v>
      </c>
      <c r="G20" s="40">
        <v>-17</v>
      </c>
      <c r="H20" s="40">
        <v>76</v>
      </c>
      <c r="I20" s="40">
        <v>-12</v>
      </c>
      <c r="J20" s="76">
        <f t="shared" si="3"/>
        <v>0</v>
      </c>
      <c r="K20" s="76">
        <v>5.975219210739024</v>
      </c>
      <c r="L20" s="76">
        <v>9.460763750336788</v>
      </c>
      <c r="M20" s="40">
        <f>N20-R20</f>
        <v>0</v>
      </c>
      <c r="N20" s="40">
        <f>SUM(P20:Q20)</f>
        <v>0</v>
      </c>
      <c r="O20" s="41">
        <v>-21</v>
      </c>
      <c r="P20" s="41">
        <v>92</v>
      </c>
      <c r="Q20" s="41">
        <v>36</v>
      </c>
      <c r="R20" s="41">
        <f>SUM(T20:U20)</f>
        <v>0</v>
      </c>
      <c r="S20" s="41">
        <v>40</v>
      </c>
      <c r="T20" s="41">
        <v>117</v>
      </c>
      <c r="U20" s="41">
        <v>34</v>
      </c>
      <c r="V20" s="67">
        <v>-2.86312587181245</v>
      </c>
    </row>
    <row r="21" spans="1:22" customFormat="false" ht="15" customHeight="1">
      <c r="A21" s="3" t="s">
        <v>17</v>
      </c>
      <c r="B21" s="42">
        <f t="shared" ref="B21:B38" si="23">E21+M21</f>
        <v>0</v>
      </c>
      <c r="C21" s="42">
        <v>34</v>
      </c>
      <c r="D21" s="42">
        <f t="shared" ref="D21:D38" si="24">G21-I21+O21-S21</f>
        <v>0</v>
      </c>
      <c r="E21" s="42">
        <f t="shared" ref="E21:E38" si="25">F21-H21</f>
        <v>0</v>
      </c>
      <c r="F21" s="42">
        <v>53</v>
      </c>
      <c r="G21" s="42">
        <v>-1</v>
      </c>
      <c r="H21" s="42">
        <v>57</v>
      </c>
      <c r="I21" s="42">
        <v>-1</v>
      </c>
      <c r="J21" s="77">
        <f t="shared" si="3"/>
        <v>0</v>
      </c>
      <c r="K21" s="77">
        <v>8.269320372578942</v>
      </c>
      <c r="L21" s="77">
        <v>8.893420023339617</v>
      </c>
      <c r="M21" s="42">
        <f t="shared" ref="M21:M38" si="26">N21-R21</f>
        <v>0</v>
      </c>
      <c r="N21" s="42">
        <f>SUM(P21:Q21)</f>
        <v>0</v>
      </c>
      <c r="O21" s="42">
        <v>8</v>
      </c>
      <c r="P21" s="42">
        <v>84</v>
      </c>
      <c r="Q21" s="42">
        <v>55</v>
      </c>
      <c r="R21" s="42">
        <f t="shared" ref="R21:R38" si="27">SUM(T21:U21)</f>
        <v>0</v>
      </c>
      <c r="S21" s="42">
        <v>-13</v>
      </c>
      <c r="T21" s="42">
        <v>75</v>
      </c>
      <c r="U21" s="42">
        <v>34</v>
      </c>
      <c r="V21" s="64">
        <v>4.680747380705064</v>
      </c>
    </row>
    <row r="22" spans="1:22" customFormat="false" ht="15" customHeight="1">
      <c r="A22" s="3" t="s">
        <v>16</v>
      </c>
      <c r="B22" s="42">
        <f t="shared" si="23"/>
        <v>0</v>
      </c>
      <c r="C22" s="42">
        <v>0</v>
      </c>
      <c r="D22" s="42">
        <f t="shared" si="24"/>
        <v>0</v>
      </c>
      <c r="E22" s="42">
        <f t="shared" si="25"/>
        <v>0</v>
      </c>
      <c r="F22" s="42">
        <v>16</v>
      </c>
      <c r="G22" s="42">
        <v>2</v>
      </c>
      <c r="H22" s="42">
        <v>22</v>
      </c>
      <c r="I22" s="42">
        <v>-4</v>
      </c>
      <c r="J22" s="77">
        <f t="shared" si="3"/>
        <v>0</v>
      </c>
      <c r="K22" s="77">
        <v>7.753790594545792</v>
      </c>
      <c r="L22" s="77">
        <v>10.661462067500464</v>
      </c>
      <c r="M22" s="42">
        <f t="shared" si="26"/>
        <v>0</v>
      </c>
      <c r="N22" s="42">
        <f t="shared" ref="N22:N38" si="28">SUM(P22:Q22)</f>
        <v>0</v>
      </c>
      <c r="O22" s="42">
        <v>3</v>
      </c>
      <c r="P22" s="42">
        <v>28</v>
      </c>
      <c r="Q22" s="42">
        <v>19</v>
      </c>
      <c r="R22" s="42">
        <f t="shared" si="27"/>
        <v>0</v>
      </c>
      <c r="S22" s="42">
        <v>-5</v>
      </c>
      <c r="T22" s="42">
        <v>17</v>
      </c>
      <c r="U22" s="42">
        <v>25</v>
      </c>
      <c r="V22" s="64">
        <v>2.423059560795565</v>
      </c>
    </row>
    <row r="23" spans="1:22" customFormat="false" ht="15" customHeight="1">
      <c r="A23" s="1" t="s">
        <v>15</v>
      </c>
      <c r="B23" s="43">
        <f t="shared" si="23"/>
        <v>0</v>
      </c>
      <c r="C23" s="43">
        <v>-14</v>
      </c>
      <c r="D23" s="43">
        <f t="shared" si="24"/>
        <v>0</v>
      </c>
      <c r="E23" s="43">
        <f t="shared" si="25"/>
        <v>0</v>
      </c>
      <c r="F23" s="43">
        <v>11</v>
      </c>
      <c r="G23" s="43">
        <v>-2</v>
      </c>
      <c r="H23" s="43">
        <v>10</v>
      </c>
      <c r="I23" s="43">
        <v>-9</v>
      </c>
      <c r="J23" s="78">
        <f t="shared" si="3"/>
        <v>0</v>
      </c>
      <c r="K23" s="78">
        <v>7.724867724867724</v>
      </c>
      <c r="L23" s="78">
        <v>7.022607022607023</v>
      </c>
      <c r="M23" s="43">
        <f t="shared" si="26"/>
        <v>0</v>
      </c>
      <c r="N23" s="43">
        <f t="shared" si="28"/>
        <v>0</v>
      </c>
      <c r="O23" s="43">
        <v>-5</v>
      </c>
      <c r="P23" s="43">
        <v>17</v>
      </c>
      <c r="Q23" s="43">
        <v>14</v>
      </c>
      <c r="R23" s="43">
        <f t="shared" si="27"/>
        <v>0</v>
      </c>
      <c r="S23" s="47">
        <v>3</v>
      </c>
      <c r="T23" s="47">
        <v>22</v>
      </c>
      <c r="U23" s="47">
        <v>16</v>
      </c>
      <c r="V23" s="69">
        <v>-4.91582491582491</v>
      </c>
    </row>
    <row r="24" spans="1:22" customFormat="false" ht="15" customHeight="1">
      <c r="A24" s="7" t="s">
        <v>14</v>
      </c>
      <c r="B24" s="45">
        <f t="shared" si="23"/>
        <v>0</v>
      </c>
      <c r="C24" s="45">
        <v>-10</v>
      </c>
      <c r="D24" s="45">
        <f t="shared" si="24"/>
        <v>0</v>
      </c>
      <c r="E24" s="40">
        <f t="shared" si="25"/>
        <v>0</v>
      </c>
      <c r="F24" s="45">
        <v>0</v>
      </c>
      <c r="G24" s="45">
        <v>-7</v>
      </c>
      <c r="H24" s="45">
        <v>6</v>
      </c>
      <c r="I24" s="46">
        <v>1</v>
      </c>
      <c r="J24" s="88">
        <f t="shared" si="3"/>
        <v>0</v>
      </c>
      <c r="K24" s="88">
        <v>0.0</v>
      </c>
      <c r="L24" s="88">
        <v>12.440354464894343</v>
      </c>
      <c r="M24" s="40">
        <f t="shared" si="26"/>
        <v>0</v>
      </c>
      <c r="N24" s="45">
        <f t="shared" si="28"/>
        <v>0</v>
      </c>
      <c r="O24" s="45">
        <v>-4</v>
      </c>
      <c r="P24" s="45">
        <v>5</v>
      </c>
      <c r="Q24" s="45">
        <v>3</v>
      </c>
      <c r="R24" s="45">
        <f t="shared" si="27"/>
        <v>0</v>
      </c>
      <c r="S24" s="45">
        <v>-4</v>
      </c>
      <c r="T24" s="45">
        <v>5</v>
      </c>
      <c r="U24" s="45">
        <v>3</v>
      </c>
      <c r="V24" s="66">
        <v>0.0</v>
      </c>
    </row>
    <row r="25" spans="1:22" customFormat="false" ht="15" customHeight="1">
      <c r="A25" s="5" t="s">
        <v>13</v>
      </c>
      <c r="B25" s="40">
        <f t="shared" si="23"/>
        <v>0</v>
      </c>
      <c r="C25" s="40">
        <v>-1</v>
      </c>
      <c r="D25" s="40">
        <f t="shared" si="24"/>
        <v>0</v>
      </c>
      <c r="E25" s="40">
        <f t="shared" si="25"/>
        <v>0</v>
      </c>
      <c r="F25" s="40">
        <v>0</v>
      </c>
      <c r="G25" s="40">
        <v>0</v>
      </c>
      <c r="H25" s="40">
        <v>1</v>
      </c>
      <c r="I25" s="40">
        <v>0</v>
      </c>
      <c r="J25" s="76">
        <f t="shared" si="3"/>
        <v>0</v>
      </c>
      <c r="K25" s="76">
        <v>0.0</v>
      </c>
      <c r="L25" s="76">
        <v>7.49640583281988</v>
      </c>
      <c r="M25" s="40">
        <f t="shared" si="26"/>
        <v>0</v>
      </c>
      <c r="N25" s="40">
        <f t="shared" si="28"/>
        <v>0</v>
      </c>
      <c r="O25" s="40">
        <v>1</v>
      </c>
      <c r="P25" s="40">
        <v>2</v>
      </c>
      <c r="Q25" s="40">
        <v>1</v>
      </c>
      <c r="R25" s="40">
        <f t="shared" si="27"/>
        <v>0</v>
      </c>
      <c r="S25" s="41">
        <v>0</v>
      </c>
      <c r="T25" s="41">
        <v>0</v>
      </c>
      <c r="U25" s="41">
        <v>2</v>
      </c>
      <c r="V25" s="67">
        <v>7.496405832819885</v>
      </c>
    </row>
    <row r="26" spans="1:22" customFormat="false" ht="15" customHeight="1">
      <c r="A26" s="3" t="s">
        <v>12</v>
      </c>
      <c r="B26" s="42">
        <f t="shared" si="23"/>
        <v>0</v>
      </c>
      <c r="C26" s="42">
        <v>9</v>
      </c>
      <c r="D26" s="42">
        <f t="shared" si="24"/>
        <v>0</v>
      </c>
      <c r="E26" s="42">
        <f t="shared" si="25"/>
        <v>0</v>
      </c>
      <c r="F26" s="42">
        <v>2</v>
      </c>
      <c r="G26" s="42">
        <v>2</v>
      </c>
      <c r="H26" s="42">
        <v>3</v>
      </c>
      <c r="I26" s="42">
        <v>-3</v>
      </c>
      <c r="J26" s="77">
        <f t="shared" si="3"/>
        <v>0</v>
      </c>
      <c r="K26" s="77">
        <v>6.768660176170607</v>
      </c>
      <c r="L26" s="77">
        <v>10.15299026425591</v>
      </c>
      <c r="M26" s="42">
        <f t="shared" si="26"/>
        <v>0</v>
      </c>
      <c r="N26" s="42">
        <f t="shared" si="28"/>
        <v>0</v>
      </c>
      <c r="O26" s="42">
        <v>-1</v>
      </c>
      <c r="P26" s="42">
        <v>3</v>
      </c>
      <c r="Q26" s="42">
        <v>0</v>
      </c>
      <c r="R26" s="42">
        <f t="shared" si="27"/>
        <v>0</v>
      </c>
      <c r="S26" s="42">
        <v>2</v>
      </c>
      <c r="T26" s="42">
        <v>2</v>
      </c>
      <c r="U26" s="42">
        <v>4</v>
      </c>
      <c r="V26" s="64">
        <v>-10.15299026425591</v>
      </c>
    </row>
    <row r="27" spans="1:22" customFormat="false" ht="15" customHeight="1">
      <c r="A27" s="1" t="s">
        <v>11</v>
      </c>
      <c r="B27" s="43">
        <f t="shared" si="23"/>
        <v>0</v>
      </c>
      <c r="C27" s="43">
        <v>8</v>
      </c>
      <c r="D27" s="43">
        <f t="shared" si="24"/>
        <v>0</v>
      </c>
      <c r="E27" s="43">
        <f t="shared" si="25"/>
        <v>0</v>
      </c>
      <c r="F27" s="43">
        <v>6</v>
      </c>
      <c r="G27" s="43">
        <v>4</v>
      </c>
      <c r="H27" s="43">
        <v>9</v>
      </c>
      <c r="I27" s="43">
        <v>0</v>
      </c>
      <c r="J27" s="78">
        <f t="shared" si="3"/>
        <v>0</v>
      </c>
      <c r="K27" s="78">
        <v>8.59733835826169</v>
      </c>
      <c r="L27" s="78">
        <v>12.896007537392533</v>
      </c>
      <c r="M27" s="43">
        <f t="shared" si="26"/>
        <v>0</v>
      </c>
      <c r="N27" s="43">
        <f t="shared" si="28"/>
        <v>0</v>
      </c>
      <c r="O27" s="47">
        <v>5</v>
      </c>
      <c r="P27" s="47">
        <v>4</v>
      </c>
      <c r="Q27" s="47">
        <v>10</v>
      </c>
      <c r="R27" s="47">
        <f t="shared" si="27"/>
        <v>0</v>
      </c>
      <c r="S27" s="47">
        <v>-7</v>
      </c>
      <c r="T27" s="47">
        <v>5</v>
      </c>
      <c r="U27" s="47">
        <v>8</v>
      </c>
      <c r="V27" s="69">
        <v>1.4328897263769456</v>
      </c>
    </row>
    <row r="28" spans="1:22" customFormat="false" ht="15" customHeight="1">
      <c r="A28" s="5" t="s">
        <v>10</v>
      </c>
      <c r="B28" s="40">
        <f t="shared" si="23"/>
        <v>0</v>
      </c>
      <c r="C28" s="40">
        <v>17</v>
      </c>
      <c r="D28" s="40">
        <f t="shared" si="24"/>
        <v>0</v>
      </c>
      <c r="E28" s="40">
        <f t="shared" si="25"/>
        <v>0</v>
      </c>
      <c r="F28" s="40">
        <v>1</v>
      </c>
      <c r="G28" s="40">
        <v>0</v>
      </c>
      <c r="H28" s="40">
        <v>1</v>
      </c>
      <c r="I28" s="40">
        <v>-2</v>
      </c>
      <c r="J28" s="76">
        <f t="shared" si="3"/>
        <v>0</v>
      </c>
      <c r="K28" s="76">
        <v>3.6958282705548804</v>
      </c>
      <c r="L28" s="76">
        <v>3.6958282705548804</v>
      </c>
      <c r="M28" s="40">
        <f t="shared" si="26"/>
        <v>0</v>
      </c>
      <c r="N28" s="40">
        <f t="shared" si="28"/>
        <v>0</v>
      </c>
      <c r="O28" s="40">
        <v>-2</v>
      </c>
      <c r="P28" s="40">
        <v>4</v>
      </c>
      <c r="Q28" s="40">
        <v>1</v>
      </c>
      <c r="R28" s="40">
        <f t="shared" si="27"/>
        <v>0</v>
      </c>
      <c r="S28" s="40">
        <v>-7</v>
      </c>
      <c r="T28" s="40">
        <v>1</v>
      </c>
      <c r="U28" s="40">
        <v>0</v>
      </c>
      <c r="V28" s="63">
        <v>14.783313082219522</v>
      </c>
    </row>
    <row r="29" spans="1:22" customFormat="false" ht="15" customHeight="1">
      <c r="A29" s="3" t="s">
        <v>9</v>
      </c>
      <c r="B29" s="42">
        <f t="shared" si="23"/>
        <v>0</v>
      </c>
      <c r="C29" s="42">
        <v>8</v>
      </c>
      <c r="D29" s="42">
        <f t="shared" si="24"/>
        <v>0</v>
      </c>
      <c r="E29" s="42">
        <f t="shared" si="25"/>
        <v>0</v>
      </c>
      <c r="F29" s="42">
        <v>3</v>
      </c>
      <c r="G29" s="42">
        <v>-8</v>
      </c>
      <c r="H29" s="42">
        <v>8</v>
      </c>
      <c r="I29" s="42">
        <v>-4</v>
      </c>
      <c r="J29" s="77">
        <f t="shared" si="3"/>
        <v>0</v>
      </c>
      <c r="K29" s="77">
        <v>4.3108539033896305</v>
      </c>
      <c r="L29" s="77">
        <v>11.495610409039013</v>
      </c>
      <c r="M29" s="42">
        <f t="shared" si="26"/>
        <v>0</v>
      </c>
      <c r="N29" s="42">
        <f t="shared" si="28"/>
        <v>0</v>
      </c>
      <c r="O29" s="42">
        <v>0</v>
      </c>
      <c r="P29" s="42">
        <v>6</v>
      </c>
      <c r="Q29" s="42">
        <v>10</v>
      </c>
      <c r="R29" s="42">
        <f t="shared" si="27"/>
        <v>0</v>
      </c>
      <c r="S29" s="42">
        <v>-10</v>
      </c>
      <c r="T29" s="42">
        <v>3</v>
      </c>
      <c r="U29" s="42">
        <v>9</v>
      </c>
      <c r="V29" s="64">
        <v>5.747805204519505</v>
      </c>
    </row>
    <row r="30" spans="1:22" customFormat="false" ht="15" customHeight="1">
      <c r="A30" s="3" t="s">
        <v>8</v>
      </c>
      <c r="B30" s="42">
        <f t="shared" si="23"/>
        <v>0</v>
      </c>
      <c r="C30" s="42">
        <v>-6</v>
      </c>
      <c r="D30" s="42">
        <f t="shared" si="24"/>
        <v>0</v>
      </c>
      <c r="E30" s="42">
        <f t="shared" si="25"/>
        <v>0</v>
      </c>
      <c r="F30" s="42">
        <v>7</v>
      </c>
      <c r="G30" s="42">
        <v>0</v>
      </c>
      <c r="H30" s="42">
        <v>14</v>
      </c>
      <c r="I30" s="42">
        <v>5</v>
      </c>
      <c r="J30" s="77">
        <f t="shared" si="3"/>
        <v>0</v>
      </c>
      <c r="K30" s="77">
        <v>9.584364918598546</v>
      </c>
      <c r="L30" s="77">
        <v>19.16872983719709</v>
      </c>
      <c r="M30" s="42">
        <f t="shared" si="26"/>
        <v>0</v>
      </c>
      <c r="N30" s="42">
        <f t="shared" si="28"/>
        <v>0</v>
      </c>
      <c r="O30" s="42">
        <v>-5</v>
      </c>
      <c r="P30" s="42">
        <v>3</v>
      </c>
      <c r="Q30" s="42">
        <v>3</v>
      </c>
      <c r="R30" s="42">
        <f t="shared" si="27"/>
        <v>0</v>
      </c>
      <c r="S30" s="42">
        <v>4</v>
      </c>
      <c r="T30" s="42">
        <v>9</v>
      </c>
      <c r="U30" s="42">
        <v>4</v>
      </c>
      <c r="V30" s="64">
        <v>-9.584364918598544</v>
      </c>
    </row>
    <row r="31" spans="1:22" customFormat="false" ht="15" customHeight="1">
      <c r="A31" s="1" t="s">
        <v>7</v>
      </c>
      <c r="B31" s="43">
        <f t="shared" si="23"/>
        <v>0</v>
      </c>
      <c r="C31" s="43">
        <v>3</v>
      </c>
      <c r="D31" s="43">
        <f t="shared" si="24"/>
        <v>0</v>
      </c>
      <c r="E31" s="43">
        <f t="shared" si="25"/>
        <v>0</v>
      </c>
      <c r="F31" s="43">
        <v>3</v>
      </c>
      <c r="G31" s="43">
        <v>1</v>
      </c>
      <c r="H31" s="43">
        <v>7</v>
      </c>
      <c r="I31" s="43">
        <v>-4</v>
      </c>
      <c r="J31" s="78">
        <f t="shared" si="3"/>
        <v>0</v>
      </c>
      <c r="K31" s="78">
        <v>4.84599044078598</v>
      </c>
      <c r="L31" s="78">
        <v>11.30731102850062</v>
      </c>
      <c r="M31" s="43">
        <f t="shared" si="26"/>
        <v>0</v>
      </c>
      <c r="N31" s="43">
        <f t="shared" si="28"/>
        <v>0</v>
      </c>
      <c r="O31" s="43">
        <v>-1</v>
      </c>
      <c r="P31" s="43">
        <v>6</v>
      </c>
      <c r="Q31" s="43">
        <v>5</v>
      </c>
      <c r="R31" s="43">
        <f t="shared" si="27"/>
        <v>0</v>
      </c>
      <c r="S31" s="43">
        <v>7</v>
      </c>
      <c r="T31" s="43">
        <v>14</v>
      </c>
      <c r="U31" s="43">
        <v>10</v>
      </c>
      <c r="V31" s="68">
        <v>-20.999291910072582</v>
      </c>
    </row>
    <row r="32" spans="1:22" customFormat="false" ht="15" customHeight="1">
      <c r="A32" s="5" t="s">
        <v>6</v>
      </c>
      <c r="B32" s="40">
        <f t="shared" si="23"/>
        <v>0</v>
      </c>
      <c r="C32" s="40">
        <v>8</v>
      </c>
      <c r="D32" s="40">
        <f t="shared" si="24"/>
        <v>0</v>
      </c>
      <c r="E32" s="40">
        <f t="shared" si="25"/>
        <v>0</v>
      </c>
      <c r="F32" s="40">
        <v>2</v>
      </c>
      <c r="G32" s="40">
        <v>1</v>
      </c>
      <c r="H32" s="40">
        <v>0</v>
      </c>
      <c r="I32" s="40">
        <v>-1</v>
      </c>
      <c r="J32" s="76">
        <f t="shared" si="3"/>
        <v>0</v>
      </c>
      <c r="K32" s="76">
        <v>12.82051282051282</v>
      </c>
      <c r="L32" s="76">
        <v>0.0</v>
      </c>
      <c r="M32" s="40">
        <f t="shared" si="26"/>
        <v>0</v>
      </c>
      <c r="N32" s="40">
        <f t="shared" si="28"/>
        <v>0</v>
      </c>
      <c r="O32" s="41">
        <v>0</v>
      </c>
      <c r="P32" s="41">
        <v>2</v>
      </c>
      <c r="Q32" s="41">
        <v>7</v>
      </c>
      <c r="R32" s="41">
        <f t="shared" si="27"/>
        <v>0</v>
      </c>
      <c r="S32" s="41">
        <v>-4</v>
      </c>
      <c r="T32" s="41">
        <v>1</v>
      </c>
      <c r="U32" s="41">
        <v>1</v>
      </c>
      <c r="V32" s="67">
        <v>44.871794871794876</v>
      </c>
    </row>
    <row r="33" spans="1:22" customFormat="false" ht="15" customHeight="1">
      <c r="A33" s="3" t="s">
        <v>5</v>
      </c>
      <c r="B33" s="42">
        <f t="shared" si="23"/>
        <v>0</v>
      </c>
      <c r="C33" s="42">
        <v>-6</v>
      </c>
      <c r="D33" s="42">
        <f t="shared" si="24"/>
        <v>0</v>
      </c>
      <c r="E33" s="42">
        <f>F33-H33</f>
        <v>0</v>
      </c>
      <c r="F33" s="42">
        <v>4</v>
      </c>
      <c r="G33" s="42">
        <v>3</v>
      </c>
      <c r="H33" s="42">
        <v>6</v>
      </c>
      <c r="I33" s="42">
        <v>-2</v>
      </c>
      <c r="J33" s="77">
        <f t="shared" si="3"/>
        <v>0</v>
      </c>
      <c r="K33" s="77">
        <v>5.852172518839185</v>
      </c>
      <c r="L33" s="77">
        <v>8.778258778258778</v>
      </c>
      <c r="M33" s="42">
        <f>N33-R33</f>
        <v>0</v>
      </c>
      <c r="N33" s="42">
        <f t="shared" si="28"/>
        <v>0</v>
      </c>
      <c r="O33" s="42">
        <v>-1</v>
      </c>
      <c r="P33" s="42">
        <v>5</v>
      </c>
      <c r="Q33" s="42">
        <v>6</v>
      </c>
      <c r="R33" s="42">
        <f t="shared" si="27"/>
        <v>0</v>
      </c>
      <c r="S33" s="42">
        <v>6</v>
      </c>
      <c r="T33" s="42">
        <v>8</v>
      </c>
      <c r="U33" s="42">
        <v>10</v>
      </c>
      <c r="V33" s="64">
        <v>-10.241301907968577</v>
      </c>
    </row>
    <row r="34" spans="1:22" customFormat="false" ht="15" customHeight="1">
      <c r="A34" s="3" t="s">
        <v>4</v>
      </c>
      <c r="B34" s="42">
        <f t="shared" si="23"/>
        <v>0</v>
      </c>
      <c r="C34" s="42">
        <v>-11</v>
      </c>
      <c r="D34" s="42">
        <f t="shared" si="24"/>
        <v>0</v>
      </c>
      <c r="E34" s="42">
        <f t="shared" si="25"/>
        <v>0</v>
      </c>
      <c r="F34" s="42">
        <v>1</v>
      </c>
      <c r="G34" s="42">
        <v>-2</v>
      </c>
      <c r="H34" s="42">
        <v>9</v>
      </c>
      <c r="I34" s="42">
        <v>4</v>
      </c>
      <c r="J34" s="77">
        <f t="shared" si="3"/>
        <v>0</v>
      </c>
      <c r="K34" s="77">
        <v>2.177284657599618</v>
      </c>
      <c r="L34" s="77">
        <v>19.595561918396566</v>
      </c>
      <c r="M34" s="42">
        <f t="shared" si="26"/>
        <v>0</v>
      </c>
      <c r="N34" s="42">
        <f t="shared" si="28"/>
        <v>0</v>
      </c>
      <c r="O34" s="42">
        <v>-10</v>
      </c>
      <c r="P34" s="42">
        <v>1</v>
      </c>
      <c r="Q34" s="42">
        <v>2</v>
      </c>
      <c r="R34" s="42">
        <f t="shared" si="27"/>
        <v>0</v>
      </c>
      <c r="S34" s="42">
        <v>4</v>
      </c>
      <c r="T34" s="42">
        <v>12</v>
      </c>
      <c r="U34" s="42">
        <v>8</v>
      </c>
      <c r="V34" s="64">
        <v>-37.0138391791935</v>
      </c>
    </row>
    <row r="35" spans="1:22" customFormat="false" ht="15" customHeight="1">
      <c r="A35" s="1" t="s">
        <v>3</v>
      </c>
      <c r="B35" s="43">
        <f t="shared" si="23"/>
        <v>0</v>
      </c>
      <c r="C35" s="43">
        <v>8</v>
      </c>
      <c r="D35" s="43">
        <f t="shared" si="24"/>
        <v>0</v>
      </c>
      <c r="E35" s="43">
        <f t="shared" si="25"/>
        <v>0</v>
      </c>
      <c r="F35" s="43">
        <v>3</v>
      </c>
      <c r="G35" s="43">
        <v>0</v>
      </c>
      <c r="H35" s="43">
        <v>7</v>
      </c>
      <c r="I35" s="43">
        <v>0</v>
      </c>
      <c r="J35" s="78">
        <f t="shared" si="3"/>
        <v>0</v>
      </c>
      <c r="K35" s="78">
        <v>6.409130816505707</v>
      </c>
      <c r="L35" s="78">
        <v>14.95463857184665</v>
      </c>
      <c r="M35" s="43">
        <f t="shared" si="26"/>
        <v>0</v>
      </c>
      <c r="N35" s="43">
        <f t="shared" si="28"/>
        <v>0</v>
      </c>
      <c r="O35" s="47">
        <v>-7</v>
      </c>
      <c r="P35" s="47">
        <v>1</v>
      </c>
      <c r="Q35" s="47">
        <v>5</v>
      </c>
      <c r="R35" s="47">
        <f t="shared" si="27"/>
        <v>0</v>
      </c>
      <c r="S35" s="47">
        <v>1</v>
      </c>
      <c r="T35" s="47">
        <v>7</v>
      </c>
      <c r="U35" s="47">
        <v>3</v>
      </c>
      <c r="V35" s="69">
        <v>-8.545507755340942</v>
      </c>
    </row>
    <row r="36" spans="1:22" customFormat="false" ht="15" customHeight="1">
      <c r="A36" s="5" t="s">
        <v>2</v>
      </c>
      <c r="B36" s="40">
        <f t="shared" si="23"/>
        <v>0</v>
      </c>
      <c r="C36" s="40">
        <v>8</v>
      </c>
      <c r="D36" s="40">
        <f t="shared" si="24"/>
        <v>0</v>
      </c>
      <c r="E36" s="40">
        <f t="shared" si="25"/>
        <v>0</v>
      </c>
      <c r="F36" s="40">
        <v>1</v>
      </c>
      <c r="G36" s="40">
        <v>1</v>
      </c>
      <c r="H36" s="40">
        <v>1</v>
      </c>
      <c r="I36" s="40">
        <v>-1</v>
      </c>
      <c r="J36" s="76">
        <f t="shared" si="3"/>
        <v>0</v>
      </c>
      <c r="K36" s="76">
        <v>5.299070847851335</v>
      </c>
      <c r="L36" s="76">
        <v>5.299070847851335</v>
      </c>
      <c r="M36" s="40">
        <f t="shared" si="26"/>
        <v>0</v>
      </c>
      <c r="N36" s="40">
        <f t="shared" si="28"/>
        <v>0</v>
      </c>
      <c r="O36" s="40">
        <v>2</v>
      </c>
      <c r="P36" s="40">
        <v>3</v>
      </c>
      <c r="Q36" s="40">
        <v>0</v>
      </c>
      <c r="R36" s="40">
        <f t="shared" si="27"/>
        <v>0</v>
      </c>
      <c r="S36" s="40">
        <v>1</v>
      </c>
      <c r="T36" s="40">
        <v>1</v>
      </c>
      <c r="U36" s="40">
        <v>3</v>
      </c>
      <c r="V36" s="63">
        <v>-5.299070847851333</v>
      </c>
    </row>
    <row r="37" spans="1:22" customFormat="false" ht="15" customHeight="1">
      <c r="A37" s="3" t="s">
        <v>1</v>
      </c>
      <c r="B37" s="42">
        <f t="shared" si="23"/>
        <v>0</v>
      </c>
      <c r="C37" s="42">
        <v>1</v>
      </c>
      <c r="D37" s="42">
        <f t="shared" si="24"/>
        <v>0</v>
      </c>
      <c r="E37" s="42">
        <f t="shared" si="25"/>
        <v>0</v>
      </c>
      <c r="F37" s="42">
        <v>0</v>
      </c>
      <c r="G37" s="42">
        <v>0</v>
      </c>
      <c r="H37" s="42">
        <v>3</v>
      </c>
      <c r="I37" s="42">
        <v>0</v>
      </c>
      <c r="J37" s="77">
        <f t="shared" si="3"/>
        <v>0</v>
      </c>
      <c r="K37" s="77">
        <v>0.0</v>
      </c>
      <c r="L37" s="77">
        <v>22.50308261405672</v>
      </c>
      <c r="M37" s="42">
        <f t="shared" si="26"/>
        <v>0</v>
      </c>
      <c r="N37" s="42">
        <f t="shared" si="28"/>
        <v>0</v>
      </c>
      <c r="O37" s="42">
        <v>-1</v>
      </c>
      <c r="P37" s="42">
        <v>0</v>
      </c>
      <c r="Q37" s="42">
        <v>0</v>
      </c>
      <c r="R37" s="42">
        <f t="shared" si="27"/>
        <v>0</v>
      </c>
      <c r="S37" s="42">
        <v>3</v>
      </c>
      <c r="T37" s="42">
        <v>4</v>
      </c>
      <c r="U37" s="42">
        <v>2</v>
      </c>
      <c r="V37" s="64">
        <v>-45.00616522811344</v>
      </c>
    </row>
    <row r="38" spans="1:22" customFormat="false" ht="15" customHeight="1">
      <c r="A38" s="1" t="s">
        <v>0</v>
      </c>
      <c r="B38" s="43">
        <f t="shared" si="23"/>
        <v>0</v>
      </c>
      <c r="C38" s="43">
        <v>-1</v>
      </c>
      <c r="D38" s="43">
        <f t="shared" si="24"/>
        <v>0</v>
      </c>
      <c r="E38" s="43">
        <f t="shared" si="25"/>
        <v>0</v>
      </c>
      <c r="F38" s="43">
        <v>1</v>
      </c>
      <c r="G38" s="43">
        <v>1</v>
      </c>
      <c r="H38" s="43">
        <v>4</v>
      </c>
      <c r="I38" s="43">
        <v>4</v>
      </c>
      <c r="J38" s="78">
        <f t="shared" si="3"/>
        <v>0</v>
      </c>
      <c r="K38" s="78">
        <v>8.078795927401504</v>
      </c>
      <c r="L38" s="78">
        <v>32.31518370960602</v>
      </c>
      <c r="M38" s="43">
        <f t="shared" si="26"/>
        <v>0</v>
      </c>
      <c r="N38" s="43">
        <f t="shared" si="28"/>
        <v>0</v>
      </c>
      <c r="O38" s="43">
        <v>0</v>
      </c>
      <c r="P38" s="43">
        <v>1</v>
      </c>
      <c r="Q38" s="43">
        <v>1</v>
      </c>
      <c r="R38" s="43">
        <f t="shared" si="27"/>
        <v>0</v>
      </c>
      <c r="S38" s="43">
        <v>-1</v>
      </c>
      <c r="T38" s="43">
        <v>1</v>
      </c>
      <c r="U38" s="43">
        <v>2</v>
      </c>
      <c r="V38" s="68">
        <v>-8.078795927401504</v>
      </c>
    </row>
    <row r="39" spans="1:1" customFormat="false">
      <c r="A39" s="75" t="s">
        <v>60</v>
      </c>
    </row>
    <row r="40" spans="1:1" customFormat="false">
      <c r="A40" s="75" t="s">
        <v>61</v>
      </c>
    </row>
    <row r="41" spans="1:1" customFormat="false">
      <c r="A41" s="75" t="s">
        <v>62</v>
      </c>
    </row>
  </sheetData>
  <mergeCells count="17">
    <mergeCell ref="J7:J8"/>
    <mergeCell ref="P7:P8"/>
    <mergeCell ref="T7:T8"/>
    <mergeCell ref="V7:V8"/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</mergeCells>
  <phoneticPr fontId="3"/>
  <pageMargins left="0.7086614173228347" right="0.7086614173228347" top="0.7480314960629921" bottom="0.7480314960629921" header="0.31496062992125984" footer="0.31496062992125984"/>
  <pageSetup paperSize="9" scale="86" fitToHeight="0" orientation="landscape" r:id="rId1"/>
  <colBreaks manualBreakCount="1" 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baseType="lpstr" size="6">
      <vt:lpstr>市町村別計</vt:lpstr>
      <vt:lpstr>市町村別 (男)</vt:lpstr>
      <vt:lpstr>市町村別 (女)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2017-09-15T07:21:02Z</dcterms:created>
  <dcterms:modified xsi:type="dcterms:W3CDTF">2018-01-16T06:07:38Z</dcterms:modified>
  <cp:lastModifiedBy>SETUPUSER</cp:lastModifiedBy>
  <cp:lastPrinted>2017-11-02T09:41:08Z</cp:lastPrinted>
</cp:coreProperties>
</file>