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６\H30.6公表資料\201806HP公表分データ\"/>
    </mc:Choice>
  </mc:AlternateContent>
  <bookViews>
    <workbookView xWindow="600" yWindow="120" windowWidth="19395" windowHeight="7830"/>
  </bookViews>
  <sheets>
    <sheet name="市町村別計" sheetId="1" r:id="rId1"/>
    <sheet name="市町村別 (男)" sheetId="2" r:id="rId2"/>
    <sheet name="市町村別 (女)" sheetId="3" r:id="rId3"/>
  </sheets>
  <definedNames>
    <definedName name="_xlnm.Print_Area" localSheetId="2">'市町村別 (女)'!$A$1:$V$41</definedName>
    <definedName name="_xlnm.Print_Area" localSheetId="1">'市町村別 (男)'!$A$1:$V$41</definedName>
    <definedName name="_xlnm.Print_Area" localSheetId="0">市町村別計!$A$1:$X$41</definedName>
  </definedNames>
  <calcPr calcId="152511" forceFullCalc="1"/>
</workbook>
</file>

<file path=xl/calcChain.xml><?xml version="1.0" encoding="utf-8"?>
<calcChain xmlns="http://schemas.openxmlformats.org/spreadsheetml/2006/main">
  <c r="J38" i="3" l="1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9" i="2"/>
  <c r="L21" i="1" l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20" i="1"/>
  <c r="E33" i="3" l="1"/>
  <c r="E21" i="3"/>
  <c r="E22" i="3"/>
  <c r="E23" i="3"/>
  <c r="E24" i="3"/>
  <c r="E25" i="3"/>
  <c r="E26" i="3"/>
  <c r="E27" i="3"/>
  <c r="E28" i="3"/>
  <c r="E29" i="3"/>
  <c r="E30" i="3"/>
  <c r="E31" i="3"/>
  <c r="E32" i="3"/>
  <c r="E34" i="3"/>
  <c r="E35" i="3"/>
  <c r="E36" i="3"/>
  <c r="E37" i="3"/>
  <c r="E38" i="3"/>
  <c r="E20" i="3"/>
  <c r="E29" i="2"/>
  <c r="E21" i="2"/>
  <c r="E22" i="2"/>
  <c r="E23" i="2"/>
  <c r="E24" i="2"/>
  <c r="E25" i="2"/>
  <c r="E26" i="2"/>
  <c r="E27" i="2"/>
  <c r="E28" i="2"/>
  <c r="E30" i="2"/>
  <c r="E31" i="2"/>
  <c r="E32" i="2"/>
  <c r="E33" i="2"/>
  <c r="E34" i="2"/>
  <c r="E35" i="2"/>
  <c r="E36" i="2"/>
  <c r="E37" i="2"/>
  <c r="E38" i="2"/>
  <c r="E20" i="2"/>
  <c r="G28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20" i="1"/>
  <c r="R38" i="3" l="1"/>
  <c r="N38" i="3"/>
  <c r="D38" i="3"/>
  <c r="R37" i="3"/>
  <c r="N37" i="3"/>
  <c r="D37" i="3"/>
  <c r="R36" i="3"/>
  <c r="N36" i="3"/>
  <c r="D36" i="3"/>
  <c r="R35" i="3"/>
  <c r="N35" i="3"/>
  <c r="D35" i="3"/>
  <c r="R34" i="3"/>
  <c r="N34" i="3"/>
  <c r="D34" i="3"/>
  <c r="R33" i="3"/>
  <c r="N33" i="3"/>
  <c r="D33" i="3"/>
  <c r="R32" i="3"/>
  <c r="N32" i="3"/>
  <c r="D32" i="3"/>
  <c r="R31" i="3"/>
  <c r="N31" i="3"/>
  <c r="D31" i="3"/>
  <c r="R30" i="3"/>
  <c r="N30" i="3"/>
  <c r="D30" i="3"/>
  <c r="R29" i="3"/>
  <c r="N29" i="3"/>
  <c r="D29" i="3"/>
  <c r="R28" i="3"/>
  <c r="N28" i="3"/>
  <c r="D28" i="3"/>
  <c r="R27" i="3"/>
  <c r="N27" i="3"/>
  <c r="D27" i="3"/>
  <c r="R26" i="3"/>
  <c r="N26" i="3"/>
  <c r="D26" i="3"/>
  <c r="R25" i="3"/>
  <c r="N25" i="3"/>
  <c r="D25" i="3"/>
  <c r="R24" i="3"/>
  <c r="R12" i="3" s="1"/>
  <c r="N24" i="3"/>
  <c r="D24" i="3"/>
  <c r="D12" i="3" s="1"/>
  <c r="R23" i="3"/>
  <c r="N23" i="3"/>
  <c r="D23" i="3"/>
  <c r="R22" i="3"/>
  <c r="N22" i="3"/>
  <c r="D22" i="3"/>
  <c r="R21" i="3"/>
  <c r="N21" i="3"/>
  <c r="D21" i="3"/>
  <c r="R20" i="3"/>
  <c r="N20" i="3"/>
  <c r="D20" i="3"/>
  <c r="U16" i="3"/>
  <c r="T16" i="3"/>
  <c r="S16" i="3"/>
  <c r="Q16" i="3"/>
  <c r="P16" i="3"/>
  <c r="O16" i="3"/>
  <c r="I16" i="3"/>
  <c r="H16" i="3"/>
  <c r="G16" i="3"/>
  <c r="F16" i="3"/>
  <c r="C16" i="3"/>
  <c r="U15" i="3"/>
  <c r="T15" i="3"/>
  <c r="S15" i="3"/>
  <c r="Q15" i="3"/>
  <c r="P15" i="3"/>
  <c r="O15" i="3"/>
  <c r="I15" i="3"/>
  <c r="H15" i="3"/>
  <c r="G15" i="3"/>
  <c r="F15" i="3"/>
  <c r="C15" i="3"/>
  <c r="U14" i="3"/>
  <c r="U18" i="3" s="1"/>
  <c r="T14" i="3"/>
  <c r="T18" i="3" s="1"/>
  <c r="S14" i="3"/>
  <c r="S18" i="3" s="1"/>
  <c r="Q14" i="3"/>
  <c r="Q18" i="3" s="1"/>
  <c r="P14" i="3"/>
  <c r="P18" i="3" s="1"/>
  <c r="O14" i="3"/>
  <c r="O18" i="3" s="1"/>
  <c r="I14" i="3"/>
  <c r="I18" i="3" s="1"/>
  <c r="H14" i="3"/>
  <c r="G14" i="3"/>
  <c r="G18" i="3" s="1"/>
  <c r="F14" i="3"/>
  <c r="C14" i="3"/>
  <c r="C18" i="3" s="1"/>
  <c r="U13" i="3"/>
  <c r="T13" i="3"/>
  <c r="S13" i="3"/>
  <c r="Q13" i="3"/>
  <c r="P13" i="3"/>
  <c r="O13" i="3"/>
  <c r="I13" i="3"/>
  <c r="H13" i="3"/>
  <c r="G13" i="3"/>
  <c r="F13" i="3"/>
  <c r="C13" i="3"/>
  <c r="U12" i="3"/>
  <c r="T12" i="3"/>
  <c r="S12" i="3"/>
  <c r="Q12" i="3"/>
  <c r="P12" i="3"/>
  <c r="O12" i="3"/>
  <c r="I12" i="3"/>
  <c r="H12" i="3"/>
  <c r="G12" i="3"/>
  <c r="F12" i="3"/>
  <c r="C12" i="3"/>
  <c r="U10" i="3"/>
  <c r="T10" i="3"/>
  <c r="S10" i="3"/>
  <c r="Q10" i="3"/>
  <c r="P10" i="3"/>
  <c r="O10" i="3"/>
  <c r="I10" i="3"/>
  <c r="H10" i="3"/>
  <c r="G10" i="3"/>
  <c r="F10" i="3"/>
  <c r="C10" i="3"/>
  <c r="M26" i="3" l="1"/>
  <c r="B26" i="3" s="1"/>
  <c r="M30" i="3"/>
  <c r="B30" i="3" s="1"/>
  <c r="M34" i="3"/>
  <c r="B34" i="3" s="1"/>
  <c r="M38" i="3"/>
  <c r="B38" i="3" s="1"/>
  <c r="M23" i="3"/>
  <c r="B23" i="3" s="1"/>
  <c r="M27" i="3"/>
  <c r="B27" i="3" s="1"/>
  <c r="M31" i="3"/>
  <c r="B31" i="3" s="1"/>
  <c r="M35" i="3"/>
  <c r="B35" i="3" s="1"/>
  <c r="M22" i="3"/>
  <c r="B22" i="3" s="1"/>
  <c r="M21" i="3"/>
  <c r="M25" i="3"/>
  <c r="B25" i="3" s="1"/>
  <c r="M29" i="3"/>
  <c r="B29" i="3" s="1"/>
  <c r="M33" i="3"/>
  <c r="B33" i="3" s="1"/>
  <c r="M37" i="3"/>
  <c r="B37" i="3" s="1"/>
  <c r="M24" i="3"/>
  <c r="B24" i="3" s="1"/>
  <c r="M28" i="3"/>
  <c r="B28" i="3" s="1"/>
  <c r="M32" i="3"/>
  <c r="M36" i="3"/>
  <c r="B36" i="3" s="1"/>
  <c r="M20" i="3"/>
  <c r="D10" i="3"/>
  <c r="D14" i="3"/>
  <c r="D18" i="3" s="1"/>
  <c r="D13" i="3"/>
  <c r="D17" i="3" s="1"/>
  <c r="I17" i="3"/>
  <c r="R14" i="3"/>
  <c r="R18" i="3" s="1"/>
  <c r="Q17" i="3"/>
  <c r="E15" i="3"/>
  <c r="B20" i="3"/>
  <c r="C19" i="3"/>
  <c r="N16" i="3"/>
  <c r="N15" i="3"/>
  <c r="T11" i="3"/>
  <c r="T9" i="3" s="1"/>
  <c r="T19" i="3"/>
  <c r="R16" i="3"/>
  <c r="N13" i="3"/>
  <c r="Q19" i="3"/>
  <c r="O19" i="3"/>
  <c r="G19" i="3"/>
  <c r="N14" i="3"/>
  <c r="N18" i="3" s="1"/>
  <c r="I19" i="3"/>
  <c r="S17" i="3"/>
  <c r="D15" i="3"/>
  <c r="D16" i="3"/>
  <c r="I11" i="3"/>
  <c r="I9" i="3" s="1"/>
  <c r="U19" i="3"/>
  <c r="N10" i="3"/>
  <c r="G11" i="3"/>
  <c r="G9" i="3" s="1"/>
  <c r="H11" i="3"/>
  <c r="H9" i="3" s="1"/>
  <c r="N12" i="3"/>
  <c r="G17" i="3"/>
  <c r="O17" i="3"/>
  <c r="Q11" i="3"/>
  <c r="Q9" i="3" s="1"/>
  <c r="H17" i="3"/>
  <c r="P17" i="3"/>
  <c r="T17" i="3"/>
  <c r="S11" i="3"/>
  <c r="S9" i="3" s="1"/>
  <c r="F19" i="3"/>
  <c r="S19" i="3"/>
  <c r="R13" i="3"/>
  <c r="R17" i="3" s="1"/>
  <c r="O11" i="3"/>
  <c r="O9" i="3" s="1"/>
  <c r="C11" i="3"/>
  <c r="C9" i="3" s="1"/>
  <c r="U11" i="3"/>
  <c r="U9" i="3" s="1"/>
  <c r="H19" i="3"/>
  <c r="P19" i="3"/>
  <c r="P11" i="3"/>
  <c r="P9" i="3" s="1"/>
  <c r="F17" i="3"/>
  <c r="F11" i="3"/>
  <c r="C17" i="3"/>
  <c r="E10" i="3"/>
  <c r="R10" i="3"/>
  <c r="U17" i="3"/>
  <c r="H18" i="3"/>
  <c r="E12" i="3"/>
  <c r="E13" i="3"/>
  <c r="E14" i="3"/>
  <c r="R15" i="3"/>
  <c r="F18" i="3"/>
  <c r="E16" i="3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20" i="2"/>
  <c r="R21" i="2"/>
  <c r="R22" i="2"/>
  <c r="R23" i="2"/>
  <c r="R24" i="2"/>
  <c r="R12" i="2" s="1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20" i="2"/>
  <c r="D21" i="2"/>
  <c r="D22" i="2"/>
  <c r="D23" i="2"/>
  <c r="D24" i="2"/>
  <c r="D12" i="2" s="1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20" i="2"/>
  <c r="C10" i="2"/>
  <c r="F10" i="2"/>
  <c r="G10" i="2"/>
  <c r="H10" i="2"/>
  <c r="I10" i="2"/>
  <c r="O10" i="2"/>
  <c r="P10" i="2"/>
  <c r="Q10" i="2"/>
  <c r="S10" i="2"/>
  <c r="T10" i="2"/>
  <c r="U10" i="2"/>
  <c r="C12" i="2"/>
  <c r="F12" i="2"/>
  <c r="G12" i="2"/>
  <c r="H12" i="2"/>
  <c r="I12" i="2"/>
  <c r="O12" i="2"/>
  <c r="P12" i="2"/>
  <c r="Q12" i="2"/>
  <c r="S12" i="2"/>
  <c r="T12" i="2"/>
  <c r="U12" i="2"/>
  <c r="C13" i="2"/>
  <c r="F13" i="2"/>
  <c r="G13" i="2"/>
  <c r="H13" i="2"/>
  <c r="I13" i="2"/>
  <c r="O13" i="2"/>
  <c r="P13" i="2"/>
  <c r="Q13" i="2"/>
  <c r="S13" i="2"/>
  <c r="T13" i="2"/>
  <c r="U13" i="2"/>
  <c r="C14" i="2"/>
  <c r="F14" i="2"/>
  <c r="F18" i="2" s="1"/>
  <c r="G14" i="2"/>
  <c r="G18" i="2" s="1"/>
  <c r="H14" i="2"/>
  <c r="H18" i="2" s="1"/>
  <c r="I14" i="2"/>
  <c r="I18" i="2" s="1"/>
  <c r="O14" i="2"/>
  <c r="P14" i="2"/>
  <c r="P18" i="2" s="1"/>
  <c r="Q14" i="2"/>
  <c r="Q18" i="2" s="1"/>
  <c r="S14" i="2"/>
  <c r="S18" i="2" s="1"/>
  <c r="T14" i="2"/>
  <c r="T18" i="2" s="1"/>
  <c r="U14" i="2"/>
  <c r="U18" i="2" s="1"/>
  <c r="C15" i="2"/>
  <c r="F15" i="2"/>
  <c r="G15" i="2"/>
  <c r="H15" i="2"/>
  <c r="I15" i="2"/>
  <c r="O15" i="2"/>
  <c r="P15" i="2"/>
  <c r="Q15" i="2"/>
  <c r="S15" i="2"/>
  <c r="T15" i="2"/>
  <c r="U15" i="2"/>
  <c r="C16" i="2"/>
  <c r="F16" i="2"/>
  <c r="G16" i="2"/>
  <c r="H16" i="2"/>
  <c r="I16" i="2"/>
  <c r="O16" i="2"/>
  <c r="P16" i="2"/>
  <c r="Q16" i="2"/>
  <c r="S16" i="2"/>
  <c r="T16" i="2"/>
  <c r="U16" i="2"/>
  <c r="E12" i="2"/>
  <c r="M38" i="2" l="1"/>
  <c r="B38" i="2" s="1"/>
  <c r="M34" i="2"/>
  <c r="B34" i="2" s="1"/>
  <c r="M30" i="2"/>
  <c r="B30" i="2" s="1"/>
  <c r="M26" i="2"/>
  <c r="B26" i="2" s="1"/>
  <c r="M22" i="2"/>
  <c r="B22" i="2" s="1"/>
  <c r="M35" i="2"/>
  <c r="B35" i="2" s="1"/>
  <c r="M37" i="2"/>
  <c r="B37" i="2" s="1"/>
  <c r="M33" i="2"/>
  <c r="M29" i="2"/>
  <c r="M25" i="2"/>
  <c r="M21" i="2"/>
  <c r="B21" i="2" s="1"/>
  <c r="M36" i="2"/>
  <c r="M32" i="2"/>
  <c r="M28" i="2"/>
  <c r="M24" i="2"/>
  <c r="M31" i="2"/>
  <c r="B31" i="2" s="1"/>
  <c r="M27" i="2"/>
  <c r="B27" i="2" s="1"/>
  <c r="M23" i="2"/>
  <c r="B23" i="2" s="1"/>
  <c r="N12" i="2"/>
  <c r="M20" i="2"/>
  <c r="M12" i="3"/>
  <c r="N17" i="3"/>
  <c r="N19" i="3"/>
  <c r="B12" i="3"/>
  <c r="R19" i="3"/>
  <c r="D11" i="3"/>
  <c r="D9" i="3" s="1"/>
  <c r="M10" i="3"/>
  <c r="N11" i="3"/>
  <c r="N9" i="3" s="1"/>
  <c r="B21" i="3"/>
  <c r="D19" i="3"/>
  <c r="M16" i="3"/>
  <c r="R11" i="3"/>
  <c r="R9" i="3" s="1"/>
  <c r="M14" i="3"/>
  <c r="M18" i="3" s="1"/>
  <c r="B16" i="3"/>
  <c r="B13" i="3"/>
  <c r="B32" i="3"/>
  <c r="M15" i="3"/>
  <c r="E11" i="3"/>
  <c r="E9" i="3" s="1"/>
  <c r="E17" i="3"/>
  <c r="E18" i="3"/>
  <c r="F9" i="3"/>
  <c r="B14" i="3"/>
  <c r="M13" i="3"/>
  <c r="E19" i="3"/>
  <c r="F19" i="2"/>
  <c r="D13" i="2"/>
  <c r="D17" i="2" s="1"/>
  <c r="C17" i="2"/>
  <c r="D10" i="2"/>
  <c r="D16" i="2"/>
  <c r="D15" i="2"/>
  <c r="D14" i="2"/>
  <c r="D18" i="2" s="1"/>
  <c r="U19" i="2"/>
  <c r="P19" i="2"/>
  <c r="G19" i="2"/>
  <c r="Q17" i="2"/>
  <c r="U17" i="2"/>
  <c r="P17" i="2"/>
  <c r="E16" i="2"/>
  <c r="C19" i="2"/>
  <c r="I19" i="2"/>
  <c r="O17" i="2"/>
  <c r="T17" i="2"/>
  <c r="H17" i="2"/>
  <c r="G17" i="2"/>
  <c r="R15" i="2"/>
  <c r="O19" i="2"/>
  <c r="Q19" i="2"/>
  <c r="H19" i="2"/>
  <c r="S17" i="2"/>
  <c r="C11" i="2"/>
  <c r="C9" i="2" s="1"/>
  <c r="G11" i="2"/>
  <c r="G9" i="2" s="1"/>
  <c r="O11" i="2"/>
  <c r="O9" i="2" s="1"/>
  <c r="S11" i="2"/>
  <c r="S9" i="2" s="1"/>
  <c r="S19" i="2"/>
  <c r="O18" i="2"/>
  <c r="R16" i="2"/>
  <c r="R13" i="2"/>
  <c r="C18" i="2"/>
  <c r="T19" i="2"/>
  <c r="I11" i="2"/>
  <c r="I9" i="2" s="1"/>
  <c r="R14" i="2"/>
  <c r="R18" i="2" s="1"/>
  <c r="N13" i="2"/>
  <c r="I17" i="2"/>
  <c r="H11" i="2"/>
  <c r="H9" i="2" s="1"/>
  <c r="E15" i="2"/>
  <c r="E14" i="2"/>
  <c r="E10" i="2"/>
  <c r="N15" i="2"/>
  <c r="E13" i="2"/>
  <c r="U11" i="2"/>
  <c r="U9" i="2" s="1"/>
  <c r="Q11" i="2"/>
  <c r="Q9" i="2" s="1"/>
  <c r="N16" i="2"/>
  <c r="T11" i="2"/>
  <c r="T9" i="2" s="1"/>
  <c r="P11" i="2"/>
  <c r="P9" i="2" s="1"/>
  <c r="F17" i="2"/>
  <c r="F11" i="2"/>
  <c r="N14" i="2"/>
  <c r="N18" i="2" s="1"/>
  <c r="N10" i="2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20" i="1"/>
  <c r="B10" i="3" l="1"/>
  <c r="B17" i="3"/>
  <c r="M17" i="3"/>
  <c r="B18" i="3"/>
  <c r="M11" i="3"/>
  <c r="M19" i="3"/>
  <c r="B15" i="3"/>
  <c r="D19" i="2"/>
  <c r="D11" i="2"/>
  <c r="D9" i="2" s="1"/>
  <c r="R19" i="2"/>
  <c r="R11" i="2"/>
  <c r="N11" i="2"/>
  <c r="N9" i="2" s="1"/>
  <c r="N17" i="2"/>
  <c r="M13" i="2"/>
  <c r="B25" i="2"/>
  <c r="M14" i="2"/>
  <c r="B28" i="2"/>
  <c r="B36" i="2"/>
  <c r="M16" i="2"/>
  <c r="E19" i="2"/>
  <c r="E11" i="2"/>
  <c r="B29" i="2"/>
  <c r="E17" i="2"/>
  <c r="B24" i="2"/>
  <c r="M12" i="2"/>
  <c r="M15" i="2"/>
  <c r="B32" i="2"/>
  <c r="N19" i="2"/>
  <c r="E18" i="2"/>
  <c r="B33" i="2"/>
  <c r="F9" i="2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20" i="1"/>
  <c r="M9" i="3" l="1"/>
  <c r="B19" i="3"/>
  <c r="B11" i="3"/>
  <c r="M11" i="2"/>
  <c r="M18" i="2"/>
  <c r="B15" i="2"/>
  <c r="B12" i="2"/>
  <c r="B16" i="2"/>
  <c r="B13" i="2"/>
  <c r="M19" i="2"/>
  <c r="B14" i="2"/>
  <c r="E9" i="2"/>
  <c r="P21" i="1"/>
  <c r="O21" i="1" s="1"/>
  <c r="P22" i="1"/>
  <c r="O22" i="1" s="1"/>
  <c r="P23" i="1"/>
  <c r="O23" i="1" s="1"/>
  <c r="P24" i="1"/>
  <c r="O24" i="1" s="1"/>
  <c r="P25" i="1"/>
  <c r="O25" i="1" s="1"/>
  <c r="P26" i="1"/>
  <c r="O26" i="1" s="1"/>
  <c r="P27" i="1"/>
  <c r="O27" i="1" s="1"/>
  <c r="P28" i="1"/>
  <c r="O28" i="1" s="1"/>
  <c r="P29" i="1"/>
  <c r="O29" i="1" s="1"/>
  <c r="P30" i="1"/>
  <c r="O30" i="1" s="1"/>
  <c r="P31" i="1"/>
  <c r="O31" i="1" s="1"/>
  <c r="P32" i="1"/>
  <c r="O32" i="1" s="1"/>
  <c r="P33" i="1"/>
  <c r="O33" i="1" s="1"/>
  <c r="P34" i="1"/>
  <c r="O34" i="1" s="1"/>
  <c r="P35" i="1"/>
  <c r="O35" i="1" s="1"/>
  <c r="P36" i="1"/>
  <c r="O36" i="1" s="1"/>
  <c r="P37" i="1"/>
  <c r="O37" i="1" s="1"/>
  <c r="P38" i="1"/>
  <c r="O38" i="1" s="1"/>
  <c r="P20" i="1"/>
  <c r="O20" i="1" s="1"/>
  <c r="B9" i="3" l="1"/>
  <c r="B11" i="2"/>
  <c r="B19" i="2"/>
  <c r="B18" i="2"/>
  <c r="E10" i="1"/>
  <c r="E16" i="1"/>
  <c r="E15" i="1"/>
  <c r="E14" i="1"/>
  <c r="E18" i="1" s="1"/>
  <c r="E13" i="1"/>
  <c r="E12" i="1"/>
  <c r="H10" i="1"/>
  <c r="I10" i="1"/>
  <c r="J10" i="1"/>
  <c r="K10" i="1"/>
  <c r="Q10" i="1"/>
  <c r="R10" i="1"/>
  <c r="S10" i="1"/>
  <c r="U10" i="1"/>
  <c r="V10" i="1"/>
  <c r="W10" i="1"/>
  <c r="H12" i="1"/>
  <c r="I12" i="1"/>
  <c r="J12" i="1"/>
  <c r="K12" i="1"/>
  <c r="Q12" i="1"/>
  <c r="R12" i="1"/>
  <c r="S12" i="1"/>
  <c r="U12" i="1"/>
  <c r="V12" i="1"/>
  <c r="W12" i="1"/>
  <c r="H13" i="1"/>
  <c r="I13" i="1"/>
  <c r="J13" i="1"/>
  <c r="K13" i="1"/>
  <c r="Q13" i="1"/>
  <c r="R13" i="1"/>
  <c r="S13" i="1"/>
  <c r="U13" i="1"/>
  <c r="V13" i="1"/>
  <c r="W13" i="1"/>
  <c r="H14" i="1"/>
  <c r="I14" i="1"/>
  <c r="I18" i="1" s="1"/>
  <c r="J14" i="1"/>
  <c r="K14" i="1"/>
  <c r="K18" i="1" s="1"/>
  <c r="Q14" i="1"/>
  <c r="Q18" i="1" s="1"/>
  <c r="R14" i="1"/>
  <c r="R18" i="1" s="1"/>
  <c r="S14" i="1"/>
  <c r="S18" i="1" s="1"/>
  <c r="U14" i="1"/>
  <c r="U18" i="1" s="1"/>
  <c r="V14" i="1"/>
  <c r="V18" i="1" s="1"/>
  <c r="W14" i="1"/>
  <c r="W18" i="1" s="1"/>
  <c r="H15" i="1"/>
  <c r="I15" i="1"/>
  <c r="J15" i="1"/>
  <c r="K15" i="1"/>
  <c r="Q15" i="1"/>
  <c r="R15" i="1"/>
  <c r="S15" i="1"/>
  <c r="U15" i="1"/>
  <c r="V15" i="1"/>
  <c r="W15" i="1"/>
  <c r="H16" i="1"/>
  <c r="I16" i="1"/>
  <c r="J16" i="1"/>
  <c r="K16" i="1"/>
  <c r="Q16" i="1"/>
  <c r="R16" i="1"/>
  <c r="S16" i="1"/>
  <c r="U16" i="1"/>
  <c r="V16" i="1"/>
  <c r="W16" i="1"/>
  <c r="G12" i="1"/>
  <c r="P12" i="1"/>
  <c r="T12" i="1"/>
  <c r="C16" i="1"/>
  <c r="C15" i="1"/>
  <c r="C14" i="1"/>
  <c r="C18" i="1" s="1"/>
  <c r="C13" i="1"/>
  <c r="C12" i="1"/>
  <c r="C10" i="1"/>
  <c r="J18" i="1" l="1"/>
  <c r="H18" i="1"/>
  <c r="T15" i="1"/>
  <c r="U19" i="1"/>
  <c r="C19" i="1"/>
  <c r="B38" i="1"/>
  <c r="F38" i="1" s="1"/>
  <c r="B29" i="1"/>
  <c r="F29" i="1" s="1"/>
  <c r="S17" i="1"/>
  <c r="K19" i="1"/>
  <c r="H19" i="1"/>
  <c r="B27" i="1"/>
  <c r="F27" i="1" s="1"/>
  <c r="G13" i="1"/>
  <c r="B23" i="1"/>
  <c r="F23" i="1" s="1"/>
  <c r="K17" i="1"/>
  <c r="E17" i="1"/>
  <c r="W19" i="1"/>
  <c r="R19" i="1"/>
  <c r="I19" i="1"/>
  <c r="U17" i="1"/>
  <c r="B21" i="1"/>
  <c r="F21" i="1" s="1"/>
  <c r="V19" i="1"/>
  <c r="Q19" i="1"/>
  <c r="S19" i="1"/>
  <c r="J17" i="1"/>
  <c r="V17" i="1"/>
  <c r="V11" i="1"/>
  <c r="V9" i="1" s="1"/>
  <c r="S11" i="1"/>
  <c r="S9" i="1" s="1"/>
  <c r="B30" i="1"/>
  <c r="F30" i="1" s="1"/>
  <c r="T14" i="1"/>
  <c r="T18" i="1" s="1"/>
  <c r="Q11" i="1"/>
  <c r="Q9" i="1" s="1"/>
  <c r="H11" i="1"/>
  <c r="I17" i="1"/>
  <c r="P16" i="1"/>
  <c r="B26" i="1"/>
  <c r="F26" i="1" s="1"/>
  <c r="P13" i="1"/>
  <c r="P17" i="1" s="1"/>
  <c r="B22" i="1"/>
  <c r="F22" i="1" s="1"/>
  <c r="H17" i="1"/>
  <c r="T13" i="1"/>
  <c r="T17" i="1" s="1"/>
  <c r="K11" i="1"/>
  <c r="K9" i="1" s="1"/>
  <c r="B37" i="1"/>
  <c r="F37" i="1" s="1"/>
  <c r="Q17" i="1"/>
  <c r="J19" i="1"/>
  <c r="U11" i="1"/>
  <c r="U9" i="1" s="1"/>
  <c r="E11" i="1"/>
  <c r="E9" i="1" s="1"/>
  <c r="B33" i="1"/>
  <c r="F33" i="1" s="1"/>
  <c r="O12" i="1"/>
  <c r="T10" i="1"/>
  <c r="C11" i="1"/>
  <c r="C9" i="1" s="1"/>
  <c r="B28" i="1"/>
  <c r="F28" i="1" s="1"/>
  <c r="P10" i="1"/>
  <c r="R11" i="1"/>
  <c r="R9" i="1" s="1"/>
  <c r="P15" i="1"/>
  <c r="B32" i="1"/>
  <c r="F32" i="1" s="1"/>
  <c r="I11" i="1"/>
  <c r="I9" i="1" s="1"/>
  <c r="G10" i="1"/>
  <c r="T16" i="1"/>
  <c r="G15" i="1"/>
  <c r="C17" i="1"/>
  <c r="B35" i="1"/>
  <c r="F35" i="1" s="1"/>
  <c r="W11" i="1"/>
  <c r="W9" i="1" s="1"/>
  <c r="E19" i="1"/>
  <c r="G16" i="1"/>
  <c r="B36" i="1"/>
  <c r="F36" i="1" s="1"/>
  <c r="P14" i="1"/>
  <c r="P18" i="1" s="1"/>
  <c r="R17" i="1"/>
  <c r="J11" i="1"/>
  <c r="G14" i="1"/>
  <c r="W17" i="1"/>
  <c r="D26" i="1" l="1"/>
  <c r="D28" i="1"/>
  <c r="D33" i="1"/>
  <c r="D37" i="1"/>
  <c r="D22" i="1"/>
  <c r="D30" i="1"/>
  <c r="D21" i="1"/>
  <c r="D38" i="1"/>
  <c r="D32" i="1"/>
  <c r="D23" i="1"/>
  <c r="D36" i="1"/>
  <c r="D35" i="1"/>
  <c r="D27" i="1"/>
  <c r="D29" i="1"/>
  <c r="G17" i="1"/>
  <c r="H9" i="1"/>
  <c r="P19" i="1"/>
  <c r="B24" i="1"/>
  <c r="F24" i="1" s="1"/>
  <c r="T11" i="1"/>
  <c r="T9" i="1" s="1"/>
  <c r="T19" i="1"/>
  <c r="G11" i="1"/>
  <c r="O14" i="1"/>
  <c r="B31" i="1"/>
  <c r="F31" i="1" s="1"/>
  <c r="O13" i="1"/>
  <c r="B34" i="1"/>
  <c r="F34" i="1" s="1"/>
  <c r="B16" i="1"/>
  <c r="F16" i="1" s="1"/>
  <c r="P11" i="1"/>
  <c r="P9" i="1" s="1"/>
  <c r="J9" i="1"/>
  <c r="O15" i="1"/>
  <c r="G18" i="1"/>
  <c r="O10" i="1"/>
  <c r="B25" i="1"/>
  <c r="F25" i="1" s="1"/>
  <c r="O16" i="1"/>
  <c r="G19" i="1"/>
  <c r="B20" i="1"/>
  <c r="F20" i="1" s="1"/>
  <c r="D25" i="1" l="1"/>
  <c r="D16" i="1"/>
  <c r="D24" i="1"/>
  <c r="D34" i="1"/>
  <c r="D20" i="1"/>
  <c r="D31" i="1"/>
  <c r="G9" i="1"/>
  <c r="O18" i="1"/>
  <c r="B15" i="1"/>
  <c r="F15" i="1" s="1"/>
  <c r="B14" i="1"/>
  <c r="F14" i="1" s="1"/>
  <c r="B12" i="1"/>
  <c r="F12" i="1" s="1"/>
  <c r="B10" i="1"/>
  <c r="F10" i="1" s="1"/>
  <c r="B13" i="1"/>
  <c r="F13" i="1" s="1"/>
  <c r="O19" i="1"/>
  <c r="O11" i="1"/>
  <c r="O17" i="1"/>
  <c r="D14" i="1" l="1"/>
  <c r="D13" i="1"/>
  <c r="D15" i="1"/>
  <c r="D10" i="1"/>
  <c r="D12" i="1"/>
  <c r="L16" i="1"/>
  <c r="L13" i="1"/>
  <c r="B19" i="1"/>
  <c r="F19" i="1" s="1"/>
  <c r="O9" i="1"/>
  <c r="B18" i="1"/>
  <c r="F18" i="1" s="1"/>
  <c r="B17" i="1"/>
  <c r="F17" i="1" s="1"/>
  <c r="B11" i="1"/>
  <c r="F11" i="1" s="1"/>
  <c r="D18" i="1" l="1"/>
  <c r="D17" i="1"/>
  <c r="D11" i="1"/>
  <c r="D19" i="1"/>
  <c r="L9" i="1"/>
  <c r="L12" i="1"/>
  <c r="L10" i="1"/>
  <c r="L15" i="1"/>
  <c r="L14" i="1"/>
  <c r="B9" i="1"/>
  <c r="D9" i="1" l="1"/>
  <c r="F9" i="1"/>
  <c r="L11" i="1"/>
  <c r="L18" i="1"/>
  <c r="L17" i="1"/>
  <c r="L19" i="1"/>
  <c r="R17" i="2"/>
  <c r="R10" i="2"/>
  <c r="R9" i="2" s="1"/>
  <c r="M10" i="2" l="1"/>
  <c r="B20" i="2"/>
  <c r="M17" i="2"/>
  <c r="B17" i="2" l="1"/>
  <c r="B10" i="2"/>
  <c r="M9" i="2"/>
  <c r="B9" i="2" l="1"/>
</calcChain>
</file>

<file path=xl/sharedStrings.xml><?xml version="1.0" encoding="utf-8"?>
<sst xmlns="http://schemas.openxmlformats.org/spreadsheetml/2006/main" count="194" uniqueCount="63">
  <si>
    <t>江府町</t>
    <rPh sb="0" eb="3">
      <t>コウフチョウ</t>
    </rPh>
    <phoneticPr fontId="2"/>
  </si>
  <si>
    <t>日野町</t>
    <rPh sb="0" eb="3">
      <t>ヒノチョウ</t>
    </rPh>
    <phoneticPr fontId="2"/>
  </si>
  <si>
    <t>日南町</t>
    <rPh sb="0" eb="3">
      <t>ニチナンチョウ</t>
    </rPh>
    <phoneticPr fontId="2"/>
  </si>
  <si>
    <t>伯耆町</t>
    <rPh sb="0" eb="3">
      <t>ホウキチョウ</t>
    </rPh>
    <phoneticPr fontId="2"/>
  </si>
  <si>
    <t>南部町</t>
    <rPh sb="0" eb="3">
      <t>ナンブチョウ</t>
    </rPh>
    <phoneticPr fontId="2"/>
  </si>
  <si>
    <t>大山町</t>
    <rPh sb="0" eb="3">
      <t>ダイセンチョウ</t>
    </rPh>
    <phoneticPr fontId="2"/>
  </si>
  <si>
    <t>日吉津村</t>
    <rPh sb="0" eb="4">
      <t>ヒエヅソン</t>
    </rPh>
    <phoneticPr fontId="2"/>
  </si>
  <si>
    <t>北栄町</t>
    <rPh sb="0" eb="3">
      <t>ホクエイチョウ</t>
    </rPh>
    <phoneticPr fontId="2"/>
  </si>
  <si>
    <t>琴浦町</t>
    <rPh sb="0" eb="3">
      <t>コトウラチョウ</t>
    </rPh>
    <phoneticPr fontId="2"/>
  </si>
  <si>
    <t>湯梨浜町</t>
    <rPh sb="0" eb="4">
      <t>ユリハマチョウ</t>
    </rPh>
    <phoneticPr fontId="2"/>
  </si>
  <si>
    <t>三朝町</t>
    <rPh sb="0" eb="3">
      <t>ミササチョウ</t>
    </rPh>
    <phoneticPr fontId="2"/>
  </si>
  <si>
    <t>八頭町</t>
    <rPh sb="0" eb="3">
      <t>ヤズチョウ</t>
    </rPh>
    <phoneticPr fontId="2"/>
  </si>
  <si>
    <t>智頭町</t>
    <rPh sb="0" eb="3">
      <t>チヅチョウ</t>
    </rPh>
    <phoneticPr fontId="2"/>
  </si>
  <si>
    <t>若桜町</t>
    <rPh sb="0" eb="3">
      <t>ワカサチョウ</t>
    </rPh>
    <phoneticPr fontId="2"/>
  </si>
  <si>
    <t>岩美町</t>
    <rPh sb="0" eb="3">
      <t>イワミチョウ</t>
    </rPh>
    <phoneticPr fontId="2"/>
  </si>
  <si>
    <t>境港市</t>
    <rPh sb="0" eb="3">
      <t>サカイミナトシ</t>
    </rPh>
    <phoneticPr fontId="2"/>
  </si>
  <si>
    <t>倉吉市</t>
    <rPh sb="0" eb="3">
      <t>クラヨシシ</t>
    </rPh>
    <phoneticPr fontId="2"/>
  </si>
  <si>
    <t>米子市</t>
    <rPh sb="0" eb="3">
      <t>ヨナゴシ</t>
    </rPh>
    <phoneticPr fontId="2"/>
  </si>
  <si>
    <t>鳥取市</t>
    <rPh sb="0" eb="3">
      <t>トットリシ</t>
    </rPh>
    <phoneticPr fontId="2"/>
  </si>
  <si>
    <t>西部地区</t>
    <rPh sb="0" eb="2">
      <t>セイブ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</si>
  <si>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</si>
  <si>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東部地区</t>
    <rPh sb="0" eb="2">
      <t>トウブ</t>
    </rPh>
    <rPh sb="2" eb="4">
      <t>チク</t>
    </rPh>
    <phoneticPr fontId="2"/>
  </si>
  <si>
    <t>日野郡</t>
    <rPh sb="0" eb="3">
      <t>ヒノグン</t>
    </rPh>
    <phoneticPr fontId="2"/>
  </si>
  <si>
    <t>西伯郡</t>
    <rPh sb="0" eb="3">
      <t>サイハクグン</t>
    </rPh>
    <phoneticPr fontId="2"/>
  </si>
  <si>
    <t>東伯郡</t>
    <rPh sb="0" eb="3">
      <t>トウハクグン</t>
    </rPh>
    <phoneticPr fontId="2"/>
  </si>
  <si>
    <t>八頭郡</t>
    <rPh sb="0" eb="3">
      <t>ヤズグン</t>
    </rPh>
    <phoneticPr fontId="2"/>
  </si>
  <si>
    <t>岩美郡</t>
    <rPh sb="0" eb="3">
      <t>イワミグン</t>
    </rPh>
    <phoneticPr fontId="2"/>
  </si>
  <si>
    <t>郡計</t>
    <rPh sb="0" eb="1">
      <t>グン</t>
    </rPh>
    <rPh sb="1" eb="2">
      <t>ケイ</t>
    </rPh>
    <phoneticPr fontId="2"/>
  </si>
  <si>
    <t>市計</t>
    <rPh sb="0" eb="1">
      <t>シ</t>
    </rPh>
    <rPh sb="1" eb="2">
      <t>ケイ</t>
    </rPh>
    <phoneticPr fontId="2"/>
  </si>
  <si>
    <t>県計</t>
    <rPh sb="0" eb="2">
      <t>ケンケイ</t>
    </rPh>
    <phoneticPr fontId="2"/>
  </si>
  <si>
    <t>県内</t>
    <rPh sb="0" eb="2">
      <t>ケンナイ</t>
    </rPh>
    <phoneticPr fontId="2"/>
  </si>
  <si>
    <t>県外・国外</t>
    <rPh sb="0" eb="2">
      <t>ケンガイ</t>
    </rPh>
    <rPh sb="3" eb="5">
      <t>コクガイ</t>
    </rPh>
    <phoneticPr fontId="2"/>
  </si>
  <si>
    <t>総数</t>
    <rPh sb="0" eb="2">
      <t>ソウスウ</t>
    </rPh>
    <phoneticPr fontId="2"/>
  </si>
  <si>
    <t>死亡</t>
    <rPh sb="0" eb="2">
      <t>シボウ</t>
    </rPh>
    <phoneticPr fontId="2"/>
  </si>
  <si>
    <t>出生</t>
    <rPh sb="0" eb="2">
      <t>シュッショウ</t>
    </rPh>
    <phoneticPr fontId="2"/>
  </si>
  <si>
    <t>転出</t>
    <rPh sb="0" eb="2">
      <t>テンシュツ</t>
    </rPh>
    <phoneticPr fontId="2"/>
  </si>
  <si>
    <t>転入</t>
    <rPh sb="0" eb="2">
      <t>テンニュウ</t>
    </rPh>
    <phoneticPr fontId="2"/>
  </si>
  <si>
    <t>対前年同月増減</t>
    <rPh sb="0" eb="1">
      <t>タイ</t>
    </rPh>
    <rPh sb="1" eb="5">
      <t>ゼンエンドウゲツ</t>
    </rPh>
    <rPh sb="5" eb="7">
      <t>ゾウゲン</t>
    </rPh>
    <phoneticPr fontId="2"/>
  </si>
  <si>
    <t>対前月増減</t>
    <rPh sb="0" eb="1">
      <t>タイ</t>
    </rPh>
    <rPh sb="1" eb="3">
      <t>ゼンゲツ</t>
    </rPh>
    <rPh sb="3" eb="5">
      <t>ゾウゲン</t>
    </rPh>
    <phoneticPr fontId="2"/>
  </si>
  <si>
    <t>地域</t>
    <rPh sb="0" eb="2">
      <t>チイキ</t>
    </rPh>
    <phoneticPr fontId="2"/>
  </si>
  <si>
    <t>社会増減数</t>
    <rPh sb="0" eb="2">
      <t>シャカイ</t>
    </rPh>
    <rPh sb="2" eb="4">
      <t>ゾウゲン</t>
    </rPh>
    <rPh sb="4" eb="5">
      <t>スウ</t>
    </rPh>
    <phoneticPr fontId="2"/>
  </si>
  <si>
    <t>自然増減数</t>
    <rPh sb="0" eb="2">
      <t>シゼン</t>
    </rPh>
    <rPh sb="2" eb="4">
      <t>ゾウゲン</t>
    </rPh>
    <rPh sb="4" eb="5">
      <t>スウ</t>
    </rPh>
    <phoneticPr fontId="2"/>
  </si>
  <si>
    <t>人口増減数</t>
    <rPh sb="0" eb="2">
      <t>ジンコウ</t>
    </rPh>
    <rPh sb="2" eb="4">
      <t>ゾウゲン</t>
    </rPh>
    <rPh sb="4" eb="5">
      <t>スウ</t>
    </rPh>
    <phoneticPr fontId="2"/>
  </si>
  <si>
    <t>総数</t>
    <rPh sb="0" eb="2">
      <t>ソウスウ</t>
    </rPh>
    <phoneticPr fontId="1"/>
  </si>
  <si>
    <t>男女計</t>
    <rPh sb="0" eb="3">
      <t>ダンジョケイ</t>
    </rPh>
    <phoneticPr fontId="1"/>
  </si>
  <si>
    <t>自然増減率</t>
    <rPh sb="0" eb="2">
      <t>シゼン</t>
    </rPh>
    <rPh sb="2" eb="5">
      <t>ゾウゲンリツ</t>
    </rPh>
    <phoneticPr fontId="1"/>
  </si>
  <si>
    <t>出生率</t>
    <rPh sb="0" eb="3">
      <t>シュッショウリツ</t>
    </rPh>
    <phoneticPr fontId="1"/>
  </si>
  <si>
    <t>死亡率</t>
    <rPh sb="0" eb="3">
      <t>シボウリツ</t>
    </rPh>
    <phoneticPr fontId="1"/>
  </si>
  <si>
    <t>人口1,000人あたり</t>
    <rPh sb="0" eb="2">
      <t>ジンコウ</t>
    </rPh>
    <rPh sb="7" eb="8">
      <t>ニン</t>
    </rPh>
    <phoneticPr fontId="1"/>
  </si>
  <si>
    <t>県内</t>
    <rPh sb="0" eb="2">
      <t>ケンナイ</t>
    </rPh>
    <phoneticPr fontId="1"/>
  </si>
  <si>
    <t>社会増減率</t>
    <rPh sb="0" eb="2">
      <t>シャカイ</t>
    </rPh>
    <rPh sb="2" eb="5">
      <t>ゾウゲンリツ</t>
    </rPh>
    <phoneticPr fontId="2"/>
  </si>
  <si>
    <t>女計</t>
    <rPh sb="0" eb="1">
      <t>オンナ</t>
    </rPh>
    <rPh sb="1" eb="2">
      <t>ケイ</t>
    </rPh>
    <phoneticPr fontId="1"/>
  </si>
  <si>
    <t>男計</t>
    <rPh sb="0" eb="1">
      <t>オトコ</t>
    </rPh>
    <rPh sb="1" eb="2">
      <t>ケイ</t>
    </rPh>
    <phoneticPr fontId="1"/>
  </si>
  <si>
    <t>第１３表　市町村別、男女別人口増減</t>
    <rPh sb="0" eb="1">
      <t>ダイ</t>
    </rPh>
    <rPh sb="3" eb="4">
      <t>ヒョウ</t>
    </rPh>
    <rPh sb="5" eb="8">
      <t>シチョウソン</t>
    </rPh>
    <rPh sb="8" eb="9">
      <t>ベツ</t>
    </rPh>
    <rPh sb="10" eb="13">
      <t>ダンジョベツ</t>
    </rPh>
    <rPh sb="13" eb="15">
      <t>ジンコウ</t>
    </rPh>
    <rPh sb="15" eb="17">
      <t>ゾウゲン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</si>
  <si>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</si>
  <si>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2"/>
  </si>
  <si>
    <t>対前年同月増減数</t>
    <rPh sb="0" eb="1">
      <t>タイ</t>
    </rPh>
    <rPh sb="1" eb="5">
      <t>ゼンエンドウゲツ</t>
    </rPh>
    <rPh sb="5" eb="7">
      <t>ゾウゲン</t>
    </rPh>
    <rPh sb="7" eb="8">
      <t>スウ</t>
    </rPh>
    <phoneticPr fontId="2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</si>
  <si>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2"/>
  </si>
  <si>
    <t>対前年同月増減率</t>
    <rPh sb="0" eb="1">
      <t>タイ</t>
    </rPh>
    <rPh sb="1" eb="5">
      <t>ゼンエンドウゲツ</t>
    </rPh>
    <rPh sb="5" eb="7">
      <t>ゾウゲン</t>
    </rPh>
    <rPh sb="7" eb="8">
      <t>リツ</t>
    </rPh>
    <phoneticPr fontId="2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</si>
  <si>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</si>
  <si>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注）自然増減率、出生率、死亡率、社会増減率は次の式により、年率換算したものである。</t>
  </si>
  <si>
    <t>　　率＝月間件数÷月間日数×年間日数÷月初人口×１０００</t>
    <phoneticPr fontId="1"/>
  </si>
  <si>
    <t>　　少数第２位以下を四捨五入して算出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</si>
</sst>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_ "/>
    <numFmt numFmtId="178" formatCode="0.0_);[Red]\(0.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4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3" xfId="0" applyNumberFormat="1" applyFont="1" applyBorder="1">
      <alignment vertical="center"/>
    </xf>
    <xf numFmtId="176" fontId="0" fillId="0" borderId="15" xfId="0" applyNumberFormat="1" applyFont="1" applyBorder="1">
      <alignment vertical="center"/>
    </xf>
    <xf numFmtId="176" fontId="0" fillId="0" borderId="2" xfId="0" applyNumberFormat="1" applyFont="1" applyBorder="1">
      <alignment vertical="center"/>
    </xf>
    <xf numFmtId="176" fontId="0" fillId="0" borderId="1" xfId="0" applyNumberFormat="1" applyFont="1" applyBorder="1">
      <alignment vertical="center"/>
    </xf>
    <xf numFmtId="176" fontId="0" fillId="0" borderId="5" xfId="0" applyNumberFormat="1" applyFont="1" applyBorder="1">
      <alignment vertical="center"/>
    </xf>
    <xf numFmtId="176" fontId="0" fillId="0" borderId="4" xfId="0" applyNumberFormat="1" applyFont="1" applyBorder="1">
      <alignment vertical="center"/>
    </xf>
    <xf numFmtId="176" fontId="0" fillId="0" borderId="8" xfId="0" applyNumberFormat="1" applyFont="1" applyBorder="1">
      <alignment vertical="center"/>
    </xf>
    <xf numFmtId="176" fontId="0" fillId="0" borderId="16" xfId="0" applyNumberFormat="1" applyFont="1" applyBorder="1">
      <alignment vertical="center"/>
    </xf>
    <xf numFmtId="177" fontId="0" fillId="0" borderId="3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15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16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15" xfId="0" applyNumberFormat="1" applyBorder="1">
      <alignment vertical="center"/>
    </xf>
    <xf numFmtId="0" fontId="4" fillId="0" borderId="0" xfId="0" applyFont="1">
      <alignment vertical="center"/>
    </xf>
    <xf numFmtId="177" fontId="0" fillId="0" borderId="3" xfId="0" applyNumberFormat="1" applyFont="1" applyBorder="1">
      <alignment vertical="center"/>
    </xf>
    <xf numFmtId="177" fontId="0" fillId="0" borderId="2" xfId="0" applyNumberFormat="1" applyFont="1" applyBorder="1">
      <alignment vertical="center"/>
    </xf>
    <xf numFmtId="177" fontId="0" fillId="0" borderId="1" xfId="0" applyNumberFormat="1" applyFont="1" applyBorder="1">
      <alignment vertical="center"/>
    </xf>
    <xf numFmtId="177" fontId="0" fillId="0" borderId="4" xfId="0" applyNumberForma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7" fontId="0" fillId="0" borderId="3" xfId="0" applyNumberFormat="1" applyFont="1" applyBorder="1" applyAlignment="1">
      <alignment horizontal="right" vertical="center"/>
    </xf>
    <xf numFmtId="177" fontId="0" fillId="0" borderId="2" xfId="0" applyNumberFormat="1" applyFont="1" applyBorder="1" applyAlignment="1">
      <alignment horizontal="right" vertical="center"/>
    </xf>
    <xf numFmtId="177" fontId="0" fillId="0" borderId="1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8" xfId="0" applyNumberFormat="1" applyFont="1" applyBorder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41"/>
  <sheetViews>
    <sheetView tabSelected="1" view="pageBreakPreview" zoomScale="70" zoomScaleNormal="100" zoomScaleSheetLayoutView="70" workbookViewId="0">
      <selection activeCell="K9" sqref="K9"/>
    </sheetView>
  </sheetViews>
  <sheetFormatPr defaultRowHeight="13.5" x14ac:dyDescent="0.15"/>
  <cols>
    <col min="1" max="2" width="8.625" customWidth="1"/>
    <col min="3" max="23" width="6.625" customWidth="1"/>
    <col min="24" max="24" width="11.75" customWidth="1"/>
  </cols>
  <sheetData>
    <row r="2" spans="1:24" x14ac:dyDescent="0.15">
      <c r="A2" t="s">
        <v>53</v>
      </c>
      <c r="C2" s="16"/>
      <c r="D2" s="16"/>
      <c r="E2" s="16"/>
      <c r="F2" s="16"/>
    </row>
    <row r="3" spans="1:24" x14ac:dyDescent="0.15">
      <c r="C3" s="16"/>
      <c r="D3" s="16"/>
      <c r="E3" s="16"/>
      <c r="F3" s="16"/>
    </row>
    <row r="4" spans="1:24" x14ac:dyDescent="0.15">
      <c r="A4" t="s">
        <v>44</v>
      </c>
      <c r="C4" s="16"/>
      <c r="D4" s="16"/>
      <c r="E4" s="16"/>
      <c r="F4" s="16"/>
    </row>
    <row r="5" spans="1:24" ht="13.5" customHeight="1" x14ac:dyDescent="0.15">
      <c r="A5" s="80" t="s">
        <v>39</v>
      </c>
      <c r="B5" s="86" t="s">
        <v>42</v>
      </c>
      <c r="C5" s="87"/>
      <c r="D5" s="87"/>
      <c r="E5" s="87"/>
      <c r="F5" s="88"/>
      <c r="G5" s="77" t="s">
        <v>41</v>
      </c>
      <c r="H5" s="78"/>
      <c r="I5" s="78"/>
      <c r="J5" s="78"/>
      <c r="K5" s="78"/>
      <c r="L5" s="78"/>
      <c r="M5" s="78"/>
      <c r="N5" s="79"/>
      <c r="O5" s="86" t="s">
        <v>40</v>
      </c>
      <c r="P5" s="87"/>
      <c r="Q5" s="87"/>
      <c r="R5" s="87"/>
      <c r="S5" s="87"/>
      <c r="T5" s="87"/>
      <c r="U5" s="87"/>
      <c r="V5" s="87"/>
      <c r="W5" s="87"/>
      <c r="X5" s="88"/>
    </row>
    <row r="6" spans="1:24" ht="13.5" customHeight="1" x14ac:dyDescent="0.15">
      <c r="A6" s="81"/>
      <c r="B6" s="20"/>
      <c r="C6" s="83" t="s">
        <v>55</v>
      </c>
      <c r="D6" s="83" t="s">
        <v>57</v>
      </c>
      <c r="E6" s="83" t="s">
        <v>56</v>
      </c>
      <c r="F6" s="83" t="s">
        <v>58</v>
      </c>
      <c r="G6" s="15"/>
      <c r="H6" s="20"/>
      <c r="I6" s="74" t="s">
        <v>59</v>
      </c>
      <c r="J6" s="20"/>
      <c r="K6" s="74" t="s">
        <v>59</v>
      </c>
      <c r="L6" s="86" t="s">
        <v>48</v>
      </c>
      <c r="M6" s="87"/>
      <c r="N6" s="88"/>
      <c r="O6" s="14"/>
      <c r="P6" s="77" t="s">
        <v>36</v>
      </c>
      <c r="Q6" s="78"/>
      <c r="R6" s="78"/>
      <c r="S6" s="79"/>
      <c r="T6" s="77" t="s">
        <v>35</v>
      </c>
      <c r="U6" s="78"/>
      <c r="V6" s="78"/>
      <c r="W6" s="79"/>
      <c r="X6" s="26" t="s">
        <v>48</v>
      </c>
    </row>
    <row r="7" spans="1:24" ht="13.5" customHeight="1" x14ac:dyDescent="0.15">
      <c r="A7" s="81"/>
      <c r="B7" s="18" t="s">
        <v>43</v>
      </c>
      <c r="C7" s="84"/>
      <c r="D7" s="84"/>
      <c r="E7" s="84"/>
      <c r="F7" s="84"/>
      <c r="G7" s="11" t="s">
        <v>32</v>
      </c>
      <c r="H7" s="12" t="s">
        <v>34</v>
      </c>
      <c r="I7" s="75"/>
      <c r="J7" s="18" t="s">
        <v>33</v>
      </c>
      <c r="K7" s="75"/>
      <c r="L7" s="74" t="s">
        <v>45</v>
      </c>
      <c r="M7" s="17" t="s">
        <v>46</v>
      </c>
      <c r="N7" s="17" t="s">
        <v>47</v>
      </c>
      <c r="O7" s="12" t="s">
        <v>32</v>
      </c>
      <c r="P7" s="14" t="s">
        <v>32</v>
      </c>
      <c r="Q7" s="74" t="s">
        <v>59</v>
      </c>
      <c r="R7" s="74" t="s">
        <v>31</v>
      </c>
      <c r="S7" s="13" t="s">
        <v>30</v>
      </c>
      <c r="T7" s="12" t="s">
        <v>32</v>
      </c>
      <c r="U7" s="74" t="s">
        <v>59</v>
      </c>
      <c r="V7" s="75" t="s">
        <v>31</v>
      </c>
      <c r="W7" s="21" t="s">
        <v>49</v>
      </c>
      <c r="X7" s="74" t="s">
        <v>50</v>
      </c>
    </row>
    <row r="8" spans="1:24" ht="30.75" customHeight="1" x14ac:dyDescent="0.15">
      <c r="A8" s="82"/>
      <c r="B8" s="19"/>
      <c r="C8" s="85"/>
      <c r="D8" s="85"/>
      <c r="E8" s="85"/>
      <c r="F8" s="85"/>
      <c r="G8" s="11"/>
      <c r="H8" s="10"/>
      <c r="I8" s="76"/>
      <c r="J8" s="19"/>
      <c r="K8" s="76"/>
      <c r="L8" s="76"/>
      <c r="M8" s="19"/>
      <c r="N8" s="19"/>
      <c r="O8" s="10"/>
      <c r="P8" s="10"/>
      <c r="Q8" s="76"/>
      <c r="R8" s="76"/>
      <c r="S8" s="9"/>
      <c r="T8" s="10"/>
      <c r="U8" s="76"/>
      <c r="V8" s="76"/>
      <c r="W8" s="22"/>
      <c r="X8" s="76"/>
    </row>
    <row r="9" spans="1:24" ht="18.75" customHeight="1" x14ac:dyDescent="0.15">
      <c r="A9" s="8" t="s">
        <v>29</v>
      </c>
      <c r="B9" s="34">
        <f>B10+B11</f>
        <v>-281</v>
      </c>
      <c r="C9" s="34">
        <f>C10+C11</f>
        <v>-359</v>
      </c>
      <c r="D9" s="64">
        <f>IF(B9-C9=0,"-",(1-(B9/(B9-C9)))*-1)</f>
        <v>-4.6025641025641022</v>
      </c>
      <c r="E9" s="34">
        <f>E10+E11</f>
        <v>-9</v>
      </c>
      <c r="F9" s="64">
        <f>IF(B9-E9=0,"-",(1-(B9/(B9-E9)))*-1)</f>
        <v>3.3088235294117752E-2</v>
      </c>
      <c r="G9" s="34">
        <f>G10+G11</f>
        <v>-249</v>
      </c>
      <c r="H9" s="34">
        <f>H10+H11</f>
        <v>367</v>
      </c>
      <c r="I9" s="34">
        <f>I10+I11</f>
        <v>-12</v>
      </c>
      <c r="J9" s="34">
        <f>J10+J11</f>
        <v>616</v>
      </c>
      <c r="K9" s="34">
        <f>K10+K11</f>
        <v>-24</v>
      </c>
      <c r="L9" s="51">
        <f t="shared" ref="L9:L19" si="0">M9-N9</f>
        <v>-5.2244423539393727</v>
      </c>
      <c r="M9" s="55">
        <v>7.7002825056054176</v>
      </c>
      <c r="N9" s="55">
        <v>12.92472485954479</v>
      </c>
      <c r="O9" s="34">
        <f t="shared" ref="O9:W9" si="1">O10+O11</f>
        <v>-32</v>
      </c>
      <c r="P9" s="34">
        <f t="shared" si="1"/>
        <v>1159</v>
      </c>
      <c r="Q9" s="34">
        <f t="shared" si="1"/>
        <v>84</v>
      </c>
      <c r="R9" s="34">
        <f t="shared" si="1"/>
        <v>698</v>
      </c>
      <c r="S9" s="34">
        <f t="shared" si="1"/>
        <v>461</v>
      </c>
      <c r="T9" s="34">
        <f t="shared" si="1"/>
        <v>1191</v>
      </c>
      <c r="U9" s="34">
        <f t="shared" si="1"/>
        <v>105</v>
      </c>
      <c r="V9" s="34">
        <f t="shared" si="1"/>
        <v>730</v>
      </c>
      <c r="W9" s="34">
        <f t="shared" si="1"/>
        <v>461</v>
      </c>
      <c r="X9" s="51">
        <v>-0.67141427841791312</v>
      </c>
    </row>
    <row r="10" spans="1:24" ht="18.75" customHeight="1" x14ac:dyDescent="0.15">
      <c r="A10" s="6" t="s">
        <v>28</v>
      </c>
      <c r="B10" s="35">
        <f>B20+B21+B22+B23</f>
        <v>-89</v>
      </c>
      <c r="C10" s="35">
        <f>C20+C21+C22+C23</f>
        <v>-371</v>
      </c>
      <c r="D10" s="65">
        <f t="shared" ref="D10:D38" si="2">IF(B10-C10=0,"-",(1-(B10/(B10-C10)))*-1)</f>
        <v>-1.3156028368794326</v>
      </c>
      <c r="E10" s="35">
        <f>E20+E21+E22+E23</f>
        <v>27</v>
      </c>
      <c r="F10" s="65">
        <f t="shared" ref="F10:F38" si="3">IF(B10-E10=0,"-",(1-(B10/(B10-E10)))*-1)</f>
        <v>-0.23275862068965514</v>
      </c>
      <c r="G10" s="35">
        <f>G20+G21+G22+G23</f>
        <v>-136</v>
      </c>
      <c r="H10" s="35">
        <f>H20+H21+H22+H23</f>
        <v>290</v>
      </c>
      <c r="I10" s="35">
        <f>I20+I21+I22+I23</f>
        <v>-13</v>
      </c>
      <c r="J10" s="35">
        <f>J20+J21+J22+J23</f>
        <v>426</v>
      </c>
      <c r="K10" s="35">
        <f>K20+K21+K22+K23</f>
        <v>-17</v>
      </c>
      <c r="L10" s="48">
        <f t="shared" si="0"/>
        <v>-3.8191795442158512</v>
      </c>
      <c r="M10" s="56">
        <v>8.1438387339896821</v>
      </c>
      <c r="N10" s="56">
        <v>11.963018278205533</v>
      </c>
      <c r="O10" s="35">
        <f t="shared" ref="O10:W10" si="4">O20+O21+O22+O23</f>
        <v>47</v>
      </c>
      <c r="P10" s="35">
        <f t="shared" si="4"/>
        <v>913</v>
      </c>
      <c r="Q10" s="35">
        <f t="shared" si="4"/>
        <v>126</v>
      </c>
      <c r="R10" s="35">
        <f t="shared" si="4"/>
        <v>582</v>
      </c>
      <c r="S10" s="35">
        <f t="shared" si="4"/>
        <v>331</v>
      </c>
      <c r="T10" s="35">
        <f t="shared" si="4"/>
        <v>866</v>
      </c>
      <c r="U10" s="35">
        <f t="shared" si="4"/>
        <v>103</v>
      </c>
      <c r="V10" s="35">
        <f t="shared" si="4"/>
        <v>591</v>
      </c>
      <c r="W10" s="35">
        <f t="shared" si="4"/>
        <v>275</v>
      </c>
      <c r="X10" s="48">
        <v>1.3198635189569501</v>
      </c>
    </row>
    <row r="11" spans="1:24" ht="18.75" customHeight="1" x14ac:dyDescent="0.15">
      <c r="A11" s="2" t="s">
        <v>27</v>
      </c>
      <c r="B11" s="36">
        <f>B12+B13+B14+B15+B16</f>
        <v>-192</v>
      </c>
      <c r="C11" s="36">
        <f>C12+C13+C14+C15+C16</f>
        <v>12</v>
      </c>
      <c r="D11" s="66">
        <f t="shared" si="2"/>
        <v>-5.8823529411764719E-2</v>
      </c>
      <c r="E11" s="36">
        <f>E12+E13+E14+E15+E16</f>
        <v>-36</v>
      </c>
      <c r="F11" s="66">
        <f t="shared" si="3"/>
        <v>0.23076923076923084</v>
      </c>
      <c r="G11" s="36">
        <f>G12+G13+G14+G15+G16</f>
        <v>-113</v>
      </c>
      <c r="H11" s="36">
        <f>H12+H13+H14+H15+H16</f>
        <v>77</v>
      </c>
      <c r="I11" s="36">
        <f>I12+I13+I14+I15+I16</f>
        <v>1</v>
      </c>
      <c r="J11" s="36">
        <f>J12+J13+J14+J15+J16</f>
        <v>190</v>
      </c>
      <c r="K11" s="36">
        <f>K12+K13+K14+K15+K16</f>
        <v>-7</v>
      </c>
      <c r="L11" s="50">
        <f t="shared" si="0"/>
        <v>-9.3769345824393859</v>
      </c>
      <c r="M11" s="57">
        <v>6.3895925915737406</v>
      </c>
      <c r="N11" s="57">
        <v>15.766527174013126</v>
      </c>
      <c r="O11" s="36">
        <f t="shared" ref="O11:W11" si="5">O12+O13+O14+O15+O16</f>
        <v>-79</v>
      </c>
      <c r="P11" s="36">
        <f t="shared" si="5"/>
        <v>246</v>
      </c>
      <c r="Q11" s="36">
        <f t="shared" si="5"/>
        <v>-42</v>
      </c>
      <c r="R11" s="36">
        <f t="shared" si="5"/>
        <v>116</v>
      </c>
      <c r="S11" s="36">
        <f t="shared" si="5"/>
        <v>130</v>
      </c>
      <c r="T11" s="36">
        <f t="shared" si="5"/>
        <v>325</v>
      </c>
      <c r="U11" s="36">
        <f t="shared" si="5"/>
        <v>2</v>
      </c>
      <c r="V11" s="36">
        <f t="shared" si="5"/>
        <v>139</v>
      </c>
      <c r="W11" s="36">
        <f t="shared" si="5"/>
        <v>186</v>
      </c>
      <c r="X11" s="53">
        <v>-6.5555560355107225</v>
      </c>
    </row>
    <row r="12" spans="1:24" ht="18.75" customHeight="1" x14ac:dyDescent="0.15">
      <c r="A12" s="6" t="s">
        <v>26</v>
      </c>
      <c r="B12" s="35">
        <f>B24</f>
        <v>4</v>
      </c>
      <c r="C12" s="35">
        <f>C24</f>
        <v>-25</v>
      </c>
      <c r="D12" s="65">
        <f t="shared" si="2"/>
        <v>-0.86206896551724133</v>
      </c>
      <c r="E12" s="35">
        <f>E24</f>
        <v>18</v>
      </c>
      <c r="F12" s="65">
        <f t="shared" si="3"/>
        <v>-1.2857142857142856</v>
      </c>
      <c r="G12" s="35">
        <f>G24</f>
        <v>-7</v>
      </c>
      <c r="H12" s="35">
        <f>H24</f>
        <v>6</v>
      </c>
      <c r="I12" s="35">
        <f>I24</f>
        <v>0</v>
      </c>
      <c r="J12" s="35">
        <f>J24</f>
        <v>13</v>
      </c>
      <c r="K12" s="35">
        <f>K24</f>
        <v>-5</v>
      </c>
      <c r="L12" s="48">
        <f t="shared" si="0"/>
        <v>-7.3779746521090033</v>
      </c>
      <c r="M12" s="56">
        <v>6.323978273236289</v>
      </c>
      <c r="N12" s="56">
        <v>13.701952925345292</v>
      </c>
      <c r="O12" s="35">
        <f t="shared" ref="O12:W12" si="6">O24</f>
        <v>11</v>
      </c>
      <c r="P12" s="35">
        <f t="shared" si="6"/>
        <v>26</v>
      </c>
      <c r="Q12" s="35">
        <f t="shared" si="6"/>
        <v>-3</v>
      </c>
      <c r="R12" s="35">
        <f t="shared" si="6"/>
        <v>17</v>
      </c>
      <c r="S12" s="35">
        <f t="shared" si="6"/>
        <v>9</v>
      </c>
      <c r="T12" s="35">
        <f t="shared" si="6"/>
        <v>15</v>
      </c>
      <c r="U12" s="35">
        <f t="shared" si="6"/>
        <v>-16</v>
      </c>
      <c r="V12" s="35">
        <f t="shared" si="6"/>
        <v>6</v>
      </c>
      <c r="W12" s="35">
        <f t="shared" si="6"/>
        <v>9</v>
      </c>
      <c r="X12" s="48">
        <v>11.593960167599862</v>
      </c>
    </row>
    <row r="13" spans="1:24" ht="18.75" customHeight="1" x14ac:dyDescent="0.15">
      <c r="A13" s="4" t="s">
        <v>25</v>
      </c>
      <c r="B13" s="37">
        <f>B25+B26+B27</f>
        <v>-33</v>
      </c>
      <c r="C13" s="37">
        <f>C25+C26+C27</f>
        <v>-2</v>
      </c>
      <c r="D13" s="67">
        <f t="shared" si="2"/>
        <v>6.4516129032258007E-2</v>
      </c>
      <c r="E13" s="37">
        <f>E25+E26+E27</f>
        <v>21</v>
      </c>
      <c r="F13" s="67">
        <f t="shared" si="3"/>
        <v>-0.38888888888888884</v>
      </c>
      <c r="G13" s="37">
        <f>G25+G26+G27</f>
        <v>-23</v>
      </c>
      <c r="H13" s="37">
        <f>H25+H26+H27</f>
        <v>11</v>
      </c>
      <c r="I13" s="37">
        <f>I25+I26+I27</f>
        <v>-1</v>
      </c>
      <c r="J13" s="37">
        <f>J25+J26+J27</f>
        <v>34</v>
      </c>
      <c r="K13" s="37">
        <f>K25+K26+K27</f>
        <v>-12</v>
      </c>
      <c r="L13" s="49">
        <f t="shared" si="0"/>
        <v>-10.378509623765119</v>
      </c>
      <c r="M13" s="58">
        <v>4.9636350374528826</v>
      </c>
      <c r="N13" s="58">
        <v>15.342144661218001</v>
      </c>
      <c r="O13" s="37">
        <f t="shared" ref="O13:W13" si="7">O25+O26+O27</f>
        <v>-10</v>
      </c>
      <c r="P13" s="37">
        <f t="shared" si="7"/>
        <v>45</v>
      </c>
      <c r="Q13" s="37">
        <f t="shared" si="7"/>
        <v>3</v>
      </c>
      <c r="R13" s="37">
        <f t="shared" si="7"/>
        <v>20</v>
      </c>
      <c r="S13" s="37">
        <f t="shared" si="7"/>
        <v>25</v>
      </c>
      <c r="T13" s="37">
        <f t="shared" si="7"/>
        <v>55</v>
      </c>
      <c r="U13" s="37">
        <f t="shared" si="7"/>
        <v>-7</v>
      </c>
      <c r="V13" s="37">
        <f t="shared" si="7"/>
        <v>21</v>
      </c>
      <c r="W13" s="37">
        <f t="shared" si="7"/>
        <v>34</v>
      </c>
      <c r="X13" s="49">
        <v>-4.5123954885935262</v>
      </c>
    </row>
    <row r="14" spans="1:24" ht="18.75" customHeight="1" x14ac:dyDescent="0.15">
      <c r="A14" s="4" t="s">
        <v>24</v>
      </c>
      <c r="B14" s="37">
        <f>B28+B29+B30+B31</f>
        <v>-47</v>
      </c>
      <c r="C14" s="37">
        <f>C28+C29+C30+C31</f>
        <v>8</v>
      </c>
      <c r="D14" s="67">
        <f t="shared" si="2"/>
        <v>-0.1454545454545455</v>
      </c>
      <c r="E14" s="37">
        <f>E28+E29+E30+E31</f>
        <v>-34</v>
      </c>
      <c r="F14" s="67">
        <f t="shared" si="3"/>
        <v>2.6153846153846154</v>
      </c>
      <c r="G14" s="37">
        <f>G28+G29+G30+G31</f>
        <v>-39</v>
      </c>
      <c r="H14" s="37">
        <f>H28+H29+H30+H31</f>
        <v>30</v>
      </c>
      <c r="I14" s="37">
        <f>I28+I29+I30+I31</f>
        <v>-3</v>
      </c>
      <c r="J14" s="37">
        <f>J28+J29+J30+J31</f>
        <v>69</v>
      </c>
      <c r="K14" s="37">
        <f>K28+K29+K30+K31</f>
        <v>9</v>
      </c>
      <c r="L14" s="49">
        <f t="shared" si="0"/>
        <v>-8.5522050991208669</v>
      </c>
      <c r="M14" s="58">
        <v>6.5786193070160532</v>
      </c>
      <c r="N14" s="58">
        <v>15.13082440613692</v>
      </c>
      <c r="O14" s="37">
        <f t="shared" ref="O14:W14" si="8">O28+O29+O30+O31</f>
        <v>-8</v>
      </c>
      <c r="P14" s="37">
        <f t="shared" si="8"/>
        <v>100</v>
      </c>
      <c r="Q14" s="37">
        <f t="shared" si="8"/>
        <v>-17</v>
      </c>
      <c r="R14" s="37">
        <f t="shared" si="8"/>
        <v>46</v>
      </c>
      <c r="S14" s="37">
        <f t="shared" si="8"/>
        <v>54</v>
      </c>
      <c r="T14" s="37">
        <f t="shared" si="8"/>
        <v>108</v>
      </c>
      <c r="U14" s="37">
        <f t="shared" si="8"/>
        <v>5</v>
      </c>
      <c r="V14" s="37">
        <f t="shared" si="8"/>
        <v>38</v>
      </c>
      <c r="W14" s="37">
        <f t="shared" si="8"/>
        <v>70</v>
      </c>
      <c r="X14" s="49">
        <v>-1.7542984818709506</v>
      </c>
    </row>
    <row r="15" spans="1:24" ht="18.75" customHeight="1" x14ac:dyDescent="0.15">
      <c r="A15" s="4" t="s">
        <v>23</v>
      </c>
      <c r="B15" s="37">
        <f>B32+B33+B34+B35</f>
        <v>-84</v>
      </c>
      <c r="C15" s="37">
        <f>C32+C33+C34+C35</f>
        <v>13</v>
      </c>
      <c r="D15" s="67">
        <f t="shared" si="2"/>
        <v>-0.134020618556701</v>
      </c>
      <c r="E15" s="37">
        <f>E32+E33+E34+E35</f>
        <v>-18</v>
      </c>
      <c r="F15" s="67">
        <f t="shared" si="3"/>
        <v>0.27272727272727271</v>
      </c>
      <c r="G15" s="37">
        <f>G32+G33+G34+G35</f>
        <v>-29</v>
      </c>
      <c r="H15" s="37">
        <f>H32+H33+H34+H35</f>
        <v>24</v>
      </c>
      <c r="I15" s="37">
        <f>I32+I33+I34+I35</f>
        <v>2</v>
      </c>
      <c r="J15" s="37">
        <f>J32+J33+J34+J35</f>
        <v>53</v>
      </c>
      <c r="K15" s="39">
        <f>K32+K33+K34+K35</f>
        <v>1</v>
      </c>
      <c r="L15" s="49">
        <f>M15-N15</f>
        <v>-8.3750702208296737</v>
      </c>
      <c r="M15" s="58">
        <v>6.9310925965486954</v>
      </c>
      <c r="N15" s="58">
        <v>15.30616281737837</v>
      </c>
      <c r="O15" s="39">
        <f t="shared" ref="O15:W15" si="9">O32+O33+O34+O35</f>
        <v>-55</v>
      </c>
      <c r="P15" s="37">
        <f t="shared" si="9"/>
        <v>63</v>
      </c>
      <c r="Q15" s="37">
        <f t="shared" si="9"/>
        <v>-14</v>
      </c>
      <c r="R15" s="37">
        <f t="shared" si="9"/>
        <v>26</v>
      </c>
      <c r="S15" s="37">
        <f t="shared" si="9"/>
        <v>37</v>
      </c>
      <c r="T15" s="37">
        <f>T32+T33+T34+T35</f>
        <v>118</v>
      </c>
      <c r="U15" s="37">
        <f t="shared" si="9"/>
        <v>5</v>
      </c>
      <c r="V15" s="37">
        <f t="shared" si="9"/>
        <v>58</v>
      </c>
      <c r="W15" s="37">
        <f t="shared" si="9"/>
        <v>60</v>
      </c>
      <c r="X15" s="49">
        <v>-15.883753867090764</v>
      </c>
    </row>
    <row r="16" spans="1:24" ht="18.75" customHeight="1" x14ac:dyDescent="0.15">
      <c r="A16" s="2" t="s">
        <v>22</v>
      </c>
      <c r="B16" s="36">
        <f>B36+B37+B38</f>
        <v>-32</v>
      </c>
      <c r="C16" s="36">
        <f>C36+C37+C38</f>
        <v>18</v>
      </c>
      <c r="D16" s="66">
        <f t="shared" si="2"/>
        <v>-0.36</v>
      </c>
      <c r="E16" s="36">
        <f>E36+E37+E38</f>
        <v>-23</v>
      </c>
      <c r="F16" s="66">
        <f t="shared" si="3"/>
        <v>2.5555555555555554</v>
      </c>
      <c r="G16" s="36">
        <f>G36+G37+G38</f>
        <v>-15</v>
      </c>
      <c r="H16" s="36">
        <f>H36+H37+H38</f>
        <v>6</v>
      </c>
      <c r="I16" s="36">
        <f>I36+I37+I38</f>
        <v>3</v>
      </c>
      <c r="J16" s="36">
        <f>J36+J37+J38</f>
        <v>21</v>
      </c>
      <c r="K16" s="36">
        <f>K36+K37+K38</f>
        <v>0</v>
      </c>
      <c r="L16" s="50">
        <f t="shared" si="0"/>
        <v>-17.379738557941984</v>
      </c>
      <c r="M16" s="57">
        <v>6.9518954231767935</v>
      </c>
      <c r="N16" s="57">
        <v>24.331633981118777</v>
      </c>
      <c r="O16" s="36">
        <f t="shared" ref="O16:W16" si="10">O36+O37+O38</f>
        <v>-17</v>
      </c>
      <c r="P16" s="36">
        <f t="shared" si="10"/>
        <v>12</v>
      </c>
      <c r="Q16" s="36">
        <f t="shared" si="10"/>
        <v>-11</v>
      </c>
      <c r="R16" s="36">
        <f t="shared" si="10"/>
        <v>7</v>
      </c>
      <c r="S16" s="36">
        <f t="shared" si="10"/>
        <v>5</v>
      </c>
      <c r="T16" s="36">
        <f t="shared" si="10"/>
        <v>29</v>
      </c>
      <c r="U16" s="36">
        <f t="shared" si="10"/>
        <v>15</v>
      </c>
      <c r="V16" s="36">
        <f t="shared" si="10"/>
        <v>16</v>
      </c>
      <c r="W16" s="36">
        <f t="shared" si="10"/>
        <v>13</v>
      </c>
      <c r="X16" s="53">
        <v>-19.697037032334251</v>
      </c>
    </row>
    <row r="17" spans="1:24" ht="18.75" customHeight="1" x14ac:dyDescent="0.15">
      <c r="A17" s="6" t="s">
        <v>21</v>
      </c>
      <c r="B17" s="35">
        <f>B12+B13+B20</f>
        <v>-116</v>
      </c>
      <c r="C17" s="35">
        <f>C12+C13+C20</f>
        <v>-101</v>
      </c>
      <c r="D17" s="65">
        <f t="shared" si="2"/>
        <v>6.7333333333333334</v>
      </c>
      <c r="E17" s="35">
        <f>E12+E13+E20</f>
        <v>-11</v>
      </c>
      <c r="F17" s="65">
        <f t="shared" si="3"/>
        <v>0.10476190476190483</v>
      </c>
      <c r="G17" s="35">
        <f>G12+G13+G20</f>
        <v>-96</v>
      </c>
      <c r="H17" s="35">
        <f>H12+H13+H20</f>
        <v>139</v>
      </c>
      <c r="I17" s="35">
        <f>I12+I13+I20</f>
        <v>-8</v>
      </c>
      <c r="J17" s="35">
        <f>J12+J13+J20</f>
        <v>235</v>
      </c>
      <c r="K17" s="35">
        <f>K12+K13+K20</f>
        <v>-19</v>
      </c>
      <c r="L17" s="48">
        <f t="shared" si="0"/>
        <v>-4.9665952529611417</v>
      </c>
      <c r="M17" s="56">
        <v>7.1912160433499857</v>
      </c>
      <c r="N17" s="56">
        <v>12.157811296311127</v>
      </c>
      <c r="O17" s="35">
        <f t="shared" ref="O17:W17" si="11">O12+O13+O20</f>
        <v>-20</v>
      </c>
      <c r="P17" s="35">
        <f t="shared" si="11"/>
        <v>383</v>
      </c>
      <c r="Q17" s="35">
        <f t="shared" si="11"/>
        <v>24</v>
      </c>
      <c r="R17" s="35">
        <f t="shared" si="11"/>
        <v>253</v>
      </c>
      <c r="S17" s="35">
        <f t="shared" si="11"/>
        <v>130</v>
      </c>
      <c r="T17" s="35">
        <f t="shared" si="11"/>
        <v>403</v>
      </c>
      <c r="U17" s="35">
        <f t="shared" si="11"/>
        <v>46</v>
      </c>
      <c r="V17" s="35">
        <f t="shared" si="11"/>
        <v>270</v>
      </c>
      <c r="W17" s="35">
        <f t="shared" si="11"/>
        <v>133</v>
      </c>
      <c r="X17" s="48">
        <v>-1.0347073443669039</v>
      </c>
    </row>
    <row r="18" spans="1:24" ht="18.75" customHeight="1" x14ac:dyDescent="0.15">
      <c r="A18" s="4" t="s">
        <v>20</v>
      </c>
      <c r="B18" s="37">
        <f>B14+B22</f>
        <v>-96</v>
      </c>
      <c r="C18" s="37">
        <f>C14+C22</f>
        <v>9</v>
      </c>
      <c r="D18" s="67">
        <f t="shared" si="2"/>
        <v>-8.5714285714285743E-2</v>
      </c>
      <c r="E18" s="37">
        <f>E14+E22</f>
        <v>-67</v>
      </c>
      <c r="F18" s="67">
        <f t="shared" si="3"/>
        <v>2.3103448275862069</v>
      </c>
      <c r="G18" s="37">
        <f>G14+G22</f>
        <v>-57</v>
      </c>
      <c r="H18" s="37">
        <f>H14+H22</f>
        <v>62</v>
      </c>
      <c r="I18" s="37">
        <f>I14+I22</f>
        <v>-7</v>
      </c>
      <c r="J18" s="37">
        <f>J14+J22</f>
        <v>119</v>
      </c>
      <c r="K18" s="37">
        <f>K14+K22</f>
        <v>9</v>
      </c>
      <c r="L18" s="49">
        <f t="shared" si="0"/>
        <v>-6.6322996339404163</v>
      </c>
      <c r="M18" s="58">
        <v>7.2140803035843106</v>
      </c>
      <c r="N18" s="58">
        <v>13.846379937524727</v>
      </c>
      <c r="O18" s="37">
        <f t="shared" ref="O18:W18" si="12">O14+O22</f>
        <v>-39</v>
      </c>
      <c r="P18" s="37">
        <f t="shared" si="12"/>
        <v>192</v>
      </c>
      <c r="Q18" s="37">
        <f t="shared" si="12"/>
        <v>-10</v>
      </c>
      <c r="R18" s="37">
        <f t="shared" si="12"/>
        <v>92</v>
      </c>
      <c r="S18" s="37">
        <f t="shared" si="12"/>
        <v>100</v>
      </c>
      <c r="T18" s="37">
        <f t="shared" si="12"/>
        <v>231</v>
      </c>
      <c r="U18" s="37">
        <f t="shared" si="12"/>
        <v>41</v>
      </c>
      <c r="V18" s="37">
        <f t="shared" si="12"/>
        <v>104</v>
      </c>
      <c r="W18" s="37">
        <f t="shared" si="12"/>
        <v>127</v>
      </c>
      <c r="X18" s="49">
        <v>-4.5378892232223862</v>
      </c>
    </row>
    <row r="19" spans="1:24" ht="18.75" customHeight="1" x14ac:dyDescent="0.15">
      <c r="A19" s="2" t="s">
        <v>19</v>
      </c>
      <c r="B19" s="36">
        <f>B15+B16+B21+B23</f>
        <v>-69</v>
      </c>
      <c r="C19" s="36">
        <f>C15+C16+C21+C23</f>
        <v>-267</v>
      </c>
      <c r="D19" s="66">
        <f t="shared" si="2"/>
        <v>-1.3484848484848486</v>
      </c>
      <c r="E19" s="36">
        <f>E15+E16+E21+E23</f>
        <v>69</v>
      </c>
      <c r="F19" s="66">
        <f t="shared" si="3"/>
        <v>-0.5</v>
      </c>
      <c r="G19" s="36">
        <f>G15+G16+G21+G23</f>
        <v>-96</v>
      </c>
      <c r="H19" s="36">
        <f>H15+H16+H21+H23</f>
        <v>166</v>
      </c>
      <c r="I19" s="36">
        <f>I15+I16+I21+I23</f>
        <v>3</v>
      </c>
      <c r="J19" s="36">
        <f>J15+J16+J21+J23</f>
        <v>262</v>
      </c>
      <c r="K19" s="38">
        <f>K15+K16+K21+K23</f>
        <v>-14</v>
      </c>
      <c r="L19" s="50">
        <f t="shared" si="0"/>
        <v>-4.8639246291569798</v>
      </c>
      <c r="M19" s="57">
        <v>8.4105363379172768</v>
      </c>
      <c r="N19" s="57">
        <v>13.274460967074257</v>
      </c>
      <c r="O19" s="38">
        <f t="shared" ref="O19:W19" si="13">O15+O16+O21+O23</f>
        <v>27</v>
      </c>
      <c r="P19" s="38">
        <f>P15+P16+P21+P23</f>
        <v>584</v>
      </c>
      <c r="Q19" s="36">
        <f t="shared" si="13"/>
        <v>70</v>
      </c>
      <c r="R19" s="36">
        <f t="shared" si="13"/>
        <v>353</v>
      </c>
      <c r="S19" s="36">
        <f t="shared" si="13"/>
        <v>231</v>
      </c>
      <c r="T19" s="36">
        <f t="shared" si="13"/>
        <v>557</v>
      </c>
      <c r="U19" s="36">
        <f t="shared" si="13"/>
        <v>18</v>
      </c>
      <c r="V19" s="36">
        <f t="shared" si="13"/>
        <v>356</v>
      </c>
      <c r="W19" s="36">
        <f t="shared" si="13"/>
        <v>201</v>
      </c>
      <c r="X19" s="53">
        <v>1.3679788019504002</v>
      </c>
    </row>
    <row r="20" spans="1:24" ht="18.75" customHeight="1" x14ac:dyDescent="0.15">
      <c r="A20" s="5" t="s">
        <v>18</v>
      </c>
      <c r="B20" s="40">
        <f>G20+O20</f>
        <v>-87</v>
      </c>
      <c r="C20" s="40">
        <v>-74</v>
      </c>
      <c r="D20" s="68">
        <f t="shared" si="2"/>
        <v>5.6923076923076925</v>
      </c>
      <c r="E20" s="40">
        <f>I20-K20+Q20-U20</f>
        <v>-50</v>
      </c>
      <c r="F20" s="68">
        <f t="shared" si="3"/>
        <v>1.3513513513513513</v>
      </c>
      <c r="G20" s="40">
        <f>H20-J20</f>
        <v>-66</v>
      </c>
      <c r="H20" s="40">
        <v>122</v>
      </c>
      <c r="I20" s="40">
        <v>-7</v>
      </c>
      <c r="J20" s="40">
        <v>188</v>
      </c>
      <c r="K20" s="40">
        <v>-2</v>
      </c>
      <c r="L20" s="48">
        <f>M20-N20</f>
        <v>-4.0830847578225642</v>
      </c>
      <c r="M20" s="56">
        <v>7.5475203099144386</v>
      </c>
      <c r="N20" s="56">
        <v>11.630605067737003</v>
      </c>
      <c r="O20" s="40">
        <f>P20-T20</f>
        <v>-21</v>
      </c>
      <c r="P20" s="40">
        <f>R20+S20</f>
        <v>312</v>
      </c>
      <c r="Q20" s="41">
        <v>24</v>
      </c>
      <c r="R20" s="41">
        <v>216</v>
      </c>
      <c r="S20" s="41">
        <v>96</v>
      </c>
      <c r="T20" s="41">
        <f>SUM(V20:W20)</f>
        <v>333</v>
      </c>
      <c r="U20" s="41">
        <v>69</v>
      </c>
      <c r="V20" s="41">
        <v>243</v>
      </c>
      <c r="W20" s="41">
        <v>90</v>
      </c>
      <c r="X20" s="52">
        <v>-1.2991633320344533</v>
      </c>
    </row>
    <row r="21" spans="1:24" ht="18.75" customHeight="1" x14ac:dyDescent="0.15">
      <c r="A21" s="3" t="s">
        <v>17</v>
      </c>
      <c r="B21" s="42">
        <f t="shared" ref="B21:B38" si="14">G21+O21</f>
        <v>52</v>
      </c>
      <c r="C21" s="42">
        <v>-236</v>
      </c>
      <c r="D21" s="69">
        <f t="shared" si="2"/>
        <v>-0.81944444444444442</v>
      </c>
      <c r="E21" s="42">
        <f t="shared" ref="E21:E38" si="15">I21-K21+Q21-U21</f>
        <v>51</v>
      </c>
      <c r="F21" s="69">
        <f t="shared" si="3"/>
        <v>51</v>
      </c>
      <c r="G21" s="42">
        <f t="shared" ref="G21:G38" si="16">H21-J21</f>
        <v>-38</v>
      </c>
      <c r="H21" s="42">
        <v>120</v>
      </c>
      <c r="I21" s="42">
        <v>4</v>
      </c>
      <c r="J21" s="42">
        <v>158</v>
      </c>
      <c r="K21" s="42">
        <v>-10</v>
      </c>
      <c r="L21" s="49">
        <f t="shared" ref="L21:L38" si="17">M21-N21</f>
        <v>-3.0177818498371742</v>
      </c>
      <c r="M21" s="58">
        <v>9.5298374205384544</v>
      </c>
      <c r="N21" s="58">
        <v>12.547619270375629</v>
      </c>
      <c r="O21" s="42">
        <f t="shared" ref="O21:O38" si="18">P21-T21</f>
        <v>90</v>
      </c>
      <c r="P21" s="42">
        <f t="shared" ref="P21:P38" si="19">R21+S21</f>
        <v>407</v>
      </c>
      <c r="Q21" s="42">
        <v>56</v>
      </c>
      <c r="R21" s="42">
        <v>250</v>
      </c>
      <c r="S21" s="42">
        <v>157</v>
      </c>
      <c r="T21" s="42">
        <f t="shared" ref="T21:T38" si="20">SUM(V21:W21)</f>
        <v>317</v>
      </c>
      <c r="U21" s="42">
        <v>19</v>
      </c>
      <c r="V21" s="42">
        <v>231</v>
      </c>
      <c r="W21" s="42">
        <v>86</v>
      </c>
      <c r="X21" s="49">
        <v>7.147378065403835</v>
      </c>
    </row>
    <row r="22" spans="1:24" ht="18.75" customHeight="1" x14ac:dyDescent="0.15">
      <c r="A22" s="3" t="s">
        <v>16</v>
      </c>
      <c r="B22" s="42">
        <f t="shared" si="14"/>
        <v>-49</v>
      </c>
      <c r="C22" s="42">
        <v>1</v>
      </c>
      <c r="D22" s="69">
        <f t="shared" si="2"/>
        <v>-2.0000000000000018E-2</v>
      </c>
      <c r="E22" s="42">
        <f t="shared" si="15"/>
        <v>-33</v>
      </c>
      <c r="F22" s="69">
        <f t="shared" si="3"/>
        <v>2.0625</v>
      </c>
      <c r="G22" s="42">
        <f t="shared" si="16"/>
        <v>-18</v>
      </c>
      <c r="H22" s="42">
        <v>32</v>
      </c>
      <c r="I22" s="42">
        <v>-4</v>
      </c>
      <c r="J22" s="42">
        <v>50</v>
      </c>
      <c r="K22" s="42">
        <v>0</v>
      </c>
      <c r="L22" s="49">
        <f t="shared" si="17"/>
        <v>-4.4619875336007357</v>
      </c>
      <c r="M22" s="58">
        <v>7.9324222819568622</v>
      </c>
      <c r="N22" s="58">
        <v>12.394409815557598</v>
      </c>
      <c r="O22" s="42">
        <f t="shared" si="18"/>
        <v>-31</v>
      </c>
      <c r="P22" s="42">
        <f t="shared" si="19"/>
        <v>92</v>
      </c>
      <c r="Q22" s="42">
        <v>7</v>
      </c>
      <c r="R22" s="42">
        <v>46</v>
      </c>
      <c r="S22" s="42">
        <v>46</v>
      </c>
      <c r="T22" s="42">
        <f t="shared" si="20"/>
        <v>123</v>
      </c>
      <c r="U22" s="42">
        <v>36</v>
      </c>
      <c r="V22" s="42">
        <v>66</v>
      </c>
      <c r="W22" s="42">
        <v>57</v>
      </c>
      <c r="X22" s="49">
        <v>-7.6845340856457121</v>
      </c>
    </row>
    <row r="23" spans="1:24" ht="18.75" customHeight="1" x14ac:dyDescent="0.15">
      <c r="A23" s="1" t="s">
        <v>15</v>
      </c>
      <c r="B23" s="43">
        <f t="shared" si="14"/>
        <v>-5</v>
      </c>
      <c r="C23" s="43">
        <v>-62</v>
      </c>
      <c r="D23" s="70">
        <f t="shared" si="2"/>
        <v>-1.0877192982456141</v>
      </c>
      <c r="E23" s="43">
        <f t="shared" si="15"/>
        <v>59</v>
      </c>
      <c r="F23" s="70">
        <f t="shared" si="3"/>
        <v>-0.921875</v>
      </c>
      <c r="G23" s="43">
        <f t="shared" si="16"/>
        <v>-14</v>
      </c>
      <c r="H23" s="43">
        <v>16</v>
      </c>
      <c r="I23" s="43">
        <v>-6</v>
      </c>
      <c r="J23" s="43">
        <v>30</v>
      </c>
      <c r="K23" s="44">
        <v>-5</v>
      </c>
      <c r="L23" s="50">
        <f t="shared" si="17"/>
        <v>-4.9656196432527837</v>
      </c>
      <c r="M23" s="57">
        <v>5.6749938780031792</v>
      </c>
      <c r="N23" s="57">
        <v>10.640613521255963</v>
      </c>
      <c r="O23" s="44">
        <f t="shared" si="18"/>
        <v>9</v>
      </c>
      <c r="P23" s="44">
        <f t="shared" si="19"/>
        <v>102</v>
      </c>
      <c r="Q23" s="43">
        <v>39</v>
      </c>
      <c r="R23" s="43">
        <v>70</v>
      </c>
      <c r="S23" s="43">
        <v>32</v>
      </c>
      <c r="T23" s="43">
        <f t="shared" si="20"/>
        <v>93</v>
      </c>
      <c r="U23" s="43">
        <v>-21</v>
      </c>
      <c r="V23" s="43">
        <v>51</v>
      </c>
      <c r="W23" s="43">
        <v>42</v>
      </c>
      <c r="X23" s="54">
        <v>3.1921840563767816</v>
      </c>
    </row>
    <row r="24" spans="1:24" ht="18.75" customHeight="1" x14ac:dyDescent="0.15">
      <c r="A24" s="7" t="s">
        <v>14</v>
      </c>
      <c r="B24" s="45">
        <f t="shared" si="14"/>
        <v>4</v>
      </c>
      <c r="C24" s="45">
        <v>-25</v>
      </c>
      <c r="D24" s="71">
        <f t="shared" si="2"/>
        <v>-0.86206896551724133</v>
      </c>
      <c r="E24" s="40">
        <f t="shared" si="15"/>
        <v>18</v>
      </c>
      <c r="F24" s="71">
        <f t="shared" si="3"/>
        <v>-1.2857142857142856</v>
      </c>
      <c r="G24" s="40">
        <f t="shared" si="16"/>
        <v>-7</v>
      </c>
      <c r="H24" s="45">
        <v>6</v>
      </c>
      <c r="I24" s="45">
        <v>0</v>
      </c>
      <c r="J24" s="45">
        <v>13</v>
      </c>
      <c r="K24" s="46">
        <v>-5</v>
      </c>
      <c r="L24" s="51">
        <f t="shared" si="17"/>
        <v>-7.3779746521090033</v>
      </c>
      <c r="M24" s="55">
        <v>6.323978273236289</v>
      </c>
      <c r="N24" s="55">
        <v>13.701952925345292</v>
      </c>
      <c r="O24" s="40">
        <f t="shared" si="18"/>
        <v>11</v>
      </c>
      <c r="P24" s="45">
        <f t="shared" si="19"/>
        <v>26</v>
      </c>
      <c r="Q24" s="45">
        <v>-3</v>
      </c>
      <c r="R24" s="45">
        <v>17</v>
      </c>
      <c r="S24" s="45">
        <v>9</v>
      </c>
      <c r="T24" s="45">
        <f t="shared" si="20"/>
        <v>15</v>
      </c>
      <c r="U24" s="45">
        <v>-16</v>
      </c>
      <c r="V24" s="45">
        <v>6</v>
      </c>
      <c r="W24" s="45">
        <v>9</v>
      </c>
      <c r="X24" s="51">
        <v>11.593960167599862</v>
      </c>
    </row>
    <row r="25" spans="1:24" ht="18.75" customHeight="1" x14ac:dyDescent="0.15">
      <c r="A25" s="5" t="s">
        <v>13</v>
      </c>
      <c r="B25" s="40">
        <f t="shared" si="14"/>
        <v>0</v>
      </c>
      <c r="C25" s="40">
        <v>8</v>
      </c>
      <c r="D25" s="68">
        <f t="shared" si="2"/>
        <v>-1</v>
      </c>
      <c r="E25" s="40">
        <f t="shared" si="15"/>
        <v>13</v>
      </c>
      <c r="F25" s="68">
        <f t="shared" si="3"/>
        <v>-1</v>
      </c>
      <c r="G25" s="40">
        <f t="shared" si="16"/>
        <v>-5</v>
      </c>
      <c r="H25" s="40">
        <v>1</v>
      </c>
      <c r="I25" s="40">
        <v>-1</v>
      </c>
      <c r="J25" s="40">
        <v>6</v>
      </c>
      <c r="K25" s="40">
        <v>-2</v>
      </c>
      <c r="L25" s="48">
        <f t="shared" si="17"/>
        <v>-19.194968288860608</v>
      </c>
      <c r="M25" s="56">
        <v>3.8389936577721211</v>
      </c>
      <c r="N25" s="56">
        <v>23.033961946632729</v>
      </c>
      <c r="O25" s="40">
        <f t="shared" si="18"/>
        <v>5</v>
      </c>
      <c r="P25" s="40">
        <f t="shared" si="19"/>
        <v>12</v>
      </c>
      <c r="Q25" s="40">
        <v>6</v>
      </c>
      <c r="R25" s="40">
        <v>6</v>
      </c>
      <c r="S25" s="40">
        <v>6</v>
      </c>
      <c r="T25" s="40">
        <f t="shared" si="20"/>
        <v>7</v>
      </c>
      <c r="U25" s="40">
        <v>-6</v>
      </c>
      <c r="V25" s="40">
        <v>2</v>
      </c>
      <c r="W25" s="40">
        <v>5</v>
      </c>
      <c r="X25" s="52">
        <v>19.194968288860604</v>
      </c>
    </row>
    <row r="26" spans="1:24" ht="18.75" customHeight="1" x14ac:dyDescent="0.15">
      <c r="A26" s="3" t="s">
        <v>12</v>
      </c>
      <c r="B26" s="42">
        <f t="shared" si="14"/>
        <v>-23</v>
      </c>
      <c r="C26" s="42">
        <v>2</v>
      </c>
      <c r="D26" s="69">
        <f t="shared" si="2"/>
        <v>-7.999999999999996E-2</v>
      </c>
      <c r="E26" s="42">
        <f t="shared" si="15"/>
        <v>-14</v>
      </c>
      <c r="F26" s="69">
        <f t="shared" si="3"/>
        <v>1.5555555555555554</v>
      </c>
      <c r="G26" s="42">
        <f t="shared" si="16"/>
        <v>-9</v>
      </c>
      <c r="H26" s="42">
        <v>5</v>
      </c>
      <c r="I26" s="42">
        <v>0</v>
      </c>
      <c r="J26" s="42">
        <v>14</v>
      </c>
      <c r="K26" s="42">
        <v>-2</v>
      </c>
      <c r="L26" s="49">
        <f t="shared" si="17"/>
        <v>-15.747918254641684</v>
      </c>
      <c r="M26" s="58">
        <v>8.7488434748009336</v>
      </c>
      <c r="N26" s="58">
        <v>24.496761729442618</v>
      </c>
      <c r="O26" s="42">
        <f t="shared" si="18"/>
        <v>-14</v>
      </c>
      <c r="P26" s="42">
        <f t="shared" si="19"/>
        <v>7</v>
      </c>
      <c r="Q26" s="42">
        <v>-5</v>
      </c>
      <c r="R26" s="42">
        <v>1</v>
      </c>
      <c r="S26" s="42">
        <v>6</v>
      </c>
      <c r="T26" s="42">
        <f t="shared" si="20"/>
        <v>21</v>
      </c>
      <c r="U26" s="42">
        <v>11</v>
      </c>
      <c r="V26" s="42">
        <v>13</v>
      </c>
      <c r="W26" s="42">
        <v>8</v>
      </c>
      <c r="X26" s="49">
        <v>-24.496761729442614</v>
      </c>
    </row>
    <row r="27" spans="1:24" ht="18.75" customHeight="1" x14ac:dyDescent="0.15">
      <c r="A27" s="1" t="s">
        <v>11</v>
      </c>
      <c r="B27" s="43">
        <f t="shared" si="14"/>
        <v>-10</v>
      </c>
      <c r="C27" s="43">
        <v>-12</v>
      </c>
      <c r="D27" s="70">
        <f t="shared" si="2"/>
        <v>-6</v>
      </c>
      <c r="E27" s="43">
        <f t="shared" si="15"/>
        <v>22</v>
      </c>
      <c r="F27" s="70">
        <f t="shared" si="3"/>
        <v>-0.6875</v>
      </c>
      <c r="G27" s="43">
        <f t="shared" si="16"/>
        <v>-9</v>
      </c>
      <c r="H27" s="43">
        <v>5</v>
      </c>
      <c r="I27" s="43">
        <v>0</v>
      </c>
      <c r="J27" s="44">
        <v>14</v>
      </c>
      <c r="K27" s="44">
        <v>-8</v>
      </c>
      <c r="L27" s="50">
        <f t="shared" si="17"/>
        <v>-6.5022852019073385</v>
      </c>
      <c r="M27" s="57">
        <v>3.6123806677262982</v>
      </c>
      <c r="N27" s="57">
        <v>10.114665869633637</v>
      </c>
      <c r="O27" s="44">
        <f t="shared" si="18"/>
        <v>-1</v>
      </c>
      <c r="P27" s="44">
        <f t="shared" si="19"/>
        <v>26</v>
      </c>
      <c r="Q27" s="47">
        <v>2</v>
      </c>
      <c r="R27" s="47">
        <v>13</v>
      </c>
      <c r="S27" s="47">
        <v>13</v>
      </c>
      <c r="T27" s="47">
        <f t="shared" si="20"/>
        <v>27</v>
      </c>
      <c r="U27" s="47">
        <v>-12</v>
      </c>
      <c r="V27" s="47">
        <v>6</v>
      </c>
      <c r="W27" s="47">
        <v>21</v>
      </c>
      <c r="X27" s="54">
        <v>-0.72247613354526052</v>
      </c>
    </row>
    <row r="28" spans="1:24" ht="18.75" customHeight="1" x14ac:dyDescent="0.15">
      <c r="A28" s="5" t="s">
        <v>10</v>
      </c>
      <c r="B28" s="40">
        <f t="shared" si="14"/>
        <v>-11</v>
      </c>
      <c r="C28" s="40">
        <v>-6</v>
      </c>
      <c r="D28" s="68">
        <f t="shared" si="2"/>
        <v>1.2000000000000002</v>
      </c>
      <c r="E28" s="40">
        <f t="shared" si="15"/>
        <v>-11</v>
      </c>
      <c r="F28" s="68" t="str">
        <f t="shared" si="3"/>
        <v>-</v>
      </c>
      <c r="G28" s="40">
        <f>H28-J28</f>
        <v>-7</v>
      </c>
      <c r="H28" s="40">
        <v>3</v>
      </c>
      <c r="I28" s="40">
        <v>-2</v>
      </c>
      <c r="J28" s="40">
        <v>10</v>
      </c>
      <c r="K28" s="40">
        <v>1</v>
      </c>
      <c r="L28" s="48">
        <f t="shared" si="17"/>
        <v>-13.21034698488695</v>
      </c>
      <c r="M28" s="56">
        <v>5.6615772792372638</v>
      </c>
      <c r="N28" s="56">
        <v>18.871924264124214</v>
      </c>
      <c r="O28" s="40">
        <f t="shared" si="18"/>
        <v>-4</v>
      </c>
      <c r="P28" s="40">
        <f t="shared" si="19"/>
        <v>10</v>
      </c>
      <c r="Q28" s="40">
        <v>-8</v>
      </c>
      <c r="R28" s="40">
        <v>5</v>
      </c>
      <c r="S28" s="40">
        <v>5</v>
      </c>
      <c r="T28" s="40">
        <f t="shared" si="20"/>
        <v>14</v>
      </c>
      <c r="U28" s="40">
        <v>0</v>
      </c>
      <c r="V28" s="40">
        <v>6</v>
      </c>
      <c r="W28" s="40">
        <v>8</v>
      </c>
      <c r="X28" s="48">
        <v>-7.5487697056496863</v>
      </c>
    </row>
    <row r="29" spans="1:24" ht="18.75" customHeight="1" x14ac:dyDescent="0.15">
      <c r="A29" s="3" t="s">
        <v>9</v>
      </c>
      <c r="B29" s="42">
        <f t="shared" si="14"/>
        <v>0</v>
      </c>
      <c r="C29" s="42">
        <v>18</v>
      </c>
      <c r="D29" s="69">
        <f t="shared" si="2"/>
        <v>-1</v>
      </c>
      <c r="E29" s="42">
        <f t="shared" si="15"/>
        <v>-6</v>
      </c>
      <c r="F29" s="69">
        <f t="shared" si="3"/>
        <v>-1</v>
      </c>
      <c r="G29" s="42">
        <f t="shared" si="16"/>
        <v>-13</v>
      </c>
      <c r="H29" s="42">
        <v>9</v>
      </c>
      <c r="I29" s="42">
        <v>-4</v>
      </c>
      <c r="J29" s="42">
        <v>22</v>
      </c>
      <c r="K29" s="42">
        <v>7</v>
      </c>
      <c r="L29" s="49">
        <f t="shared" si="17"/>
        <v>-9.445511640174777</v>
      </c>
      <c r="M29" s="58">
        <v>6.5392003662748461</v>
      </c>
      <c r="N29" s="58">
        <v>15.984712006449623</v>
      </c>
      <c r="O29" s="41">
        <f t="shared" si="18"/>
        <v>13</v>
      </c>
      <c r="P29" s="41">
        <f t="shared" si="19"/>
        <v>35</v>
      </c>
      <c r="Q29" s="42">
        <v>-9</v>
      </c>
      <c r="R29" s="42">
        <v>18</v>
      </c>
      <c r="S29" s="42">
        <v>17</v>
      </c>
      <c r="T29" s="42">
        <f t="shared" si="20"/>
        <v>22</v>
      </c>
      <c r="U29" s="42">
        <v>-14</v>
      </c>
      <c r="V29" s="42">
        <v>6</v>
      </c>
      <c r="W29" s="42">
        <v>16</v>
      </c>
      <c r="X29" s="49">
        <v>9.4455116401747787</v>
      </c>
    </row>
    <row r="30" spans="1:24" ht="18.75" customHeight="1" x14ac:dyDescent="0.15">
      <c r="A30" s="3" t="s">
        <v>8</v>
      </c>
      <c r="B30" s="42">
        <f t="shared" si="14"/>
        <v>-12</v>
      </c>
      <c r="C30" s="42">
        <v>15</v>
      </c>
      <c r="D30" s="69">
        <f t="shared" si="2"/>
        <v>-0.55555555555555558</v>
      </c>
      <c r="E30" s="42">
        <f t="shared" si="15"/>
        <v>-13</v>
      </c>
      <c r="F30" s="69">
        <f t="shared" si="3"/>
        <v>-13</v>
      </c>
      <c r="G30" s="42">
        <f t="shared" si="16"/>
        <v>-6</v>
      </c>
      <c r="H30" s="42">
        <v>14</v>
      </c>
      <c r="I30" s="42">
        <v>3</v>
      </c>
      <c r="J30" s="42">
        <v>20</v>
      </c>
      <c r="K30" s="42">
        <v>-4</v>
      </c>
      <c r="L30" s="52">
        <f t="shared" si="17"/>
        <v>-4.2033177420314498</v>
      </c>
      <c r="M30" s="59">
        <v>9.8077413980733841</v>
      </c>
      <c r="N30" s="59">
        <v>14.011059140104834</v>
      </c>
      <c r="O30" s="42">
        <f t="shared" si="18"/>
        <v>-6</v>
      </c>
      <c r="P30" s="42">
        <f t="shared" si="19"/>
        <v>30</v>
      </c>
      <c r="Q30" s="42">
        <v>-8</v>
      </c>
      <c r="R30" s="42">
        <v>13</v>
      </c>
      <c r="S30" s="42">
        <v>17</v>
      </c>
      <c r="T30" s="42">
        <f t="shared" si="20"/>
        <v>36</v>
      </c>
      <c r="U30" s="42">
        <v>12</v>
      </c>
      <c r="V30" s="42">
        <v>10</v>
      </c>
      <c r="W30" s="42">
        <v>26</v>
      </c>
      <c r="X30" s="49">
        <v>-4.203317742031448</v>
      </c>
    </row>
    <row r="31" spans="1:24" ht="18.75" customHeight="1" x14ac:dyDescent="0.15">
      <c r="A31" s="1" t="s">
        <v>7</v>
      </c>
      <c r="B31" s="43">
        <f t="shared" si="14"/>
        <v>-24</v>
      </c>
      <c r="C31" s="43">
        <v>-19</v>
      </c>
      <c r="D31" s="70">
        <f t="shared" si="2"/>
        <v>3.8</v>
      </c>
      <c r="E31" s="43">
        <f t="shared" si="15"/>
        <v>-4</v>
      </c>
      <c r="F31" s="70">
        <f t="shared" si="3"/>
        <v>0.19999999999999996</v>
      </c>
      <c r="G31" s="43">
        <f t="shared" si="16"/>
        <v>-13</v>
      </c>
      <c r="H31" s="43">
        <v>4</v>
      </c>
      <c r="I31" s="43">
        <v>0</v>
      </c>
      <c r="J31" s="43">
        <v>17</v>
      </c>
      <c r="K31" s="44">
        <v>5</v>
      </c>
      <c r="L31" s="50">
        <f t="shared" si="17"/>
        <v>-10.598567797329473</v>
      </c>
      <c r="M31" s="57">
        <v>3.2610977837936841</v>
      </c>
      <c r="N31" s="57">
        <v>13.859665581123156</v>
      </c>
      <c r="O31" s="43">
        <f t="shared" si="18"/>
        <v>-11</v>
      </c>
      <c r="P31" s="43">
        <f t="shared" si="19"/>
        <v>25</v>
      </c>
      <c r="Q31" s="43">
        <v>8</v>
      </c>
      <c r="R31" s="43">
        <v>10</v>
      </c>
      <c r="S31" s="43">
        <v>15</v>
      </c>
      <c r="T31" s="43">
        <f t="shared" si="20"/>
        <v>36</v>
      </c>
      <c r="U31" s="43">
        <v>7</v>
      </c>
      <c r="V31" s="43">
        <v>16</v>
      </c>
      <c r="W31" s="43">
        <v>20</v>
      </c>
      <c r="X31" s="53">
        <v>-8.9680189054326327</v>
      </c>
    </row>
    <row r="32" spans="1:24" ht="18.75" customHeight="1" x14ac:dyDescent="0.15">
      <c r="A32" s="5" t="s">
        <v>6</v>
      </c>
      <c r="B32" s="40">
        <f t="shared" si="14"/>
        <v>-1</v>
      </c>
      <c r="C32" s="40">
        <v>7</v>
      </c>
      <c r="D32" s="68">
        <f t="shared" si="2"/>
        <v>-0.875</v>
      </c>
      <c r="E32" s="40">
        <f t="shared" si="15"/>
        <v>-2</v>
      </c>
      <c r="F32" s="68">
        <f t="shared" si="3"/>
        <v>-2</v>
      </c>
      <c r="G32" s="40">
        <f t="shared" si="16"/>
        <v>0</v>
      </c>
      <c r="H32" s="40">
        <v>1</v>
      </c>
      <c r="I32" s="40">
        <v>-3</v>
      </c>
      <c r="J32" s="40">
        <v>1</v>
      </c>
      <c r="K32" s="40">
        <v>0</v>
      </c>
      <c r="L32" s="48">
        <f t="shared" si="17"/>
        <v>0</v>
      </c>
      <c r="M32" s="56">
        <v>3.3679043330626706</v>
      </c>
      <c r="N32" s="56">
        <v>3.3679043330626706</v>
      </c>
      <c r="O32" s="40">
        <f t="shared" si="18"/>
        <v>-1</v>
      </c>
      <c r="P32" s="40">
        <f t="shared" si="19"/>
        <v>13</v>
      </c>
      <c r="Q32" s="41">
        <v>4</v>
      </c>
      <c r="R32" s="41">
        <v>6</v>
      </c>
      <c r="S32" s="41">
        <v>7</v>
      </c>
      <c r="T32" s="41">
        <f t="shared" si="20"/>
        <v>14</v>
      </c>
      <c r="U32" s="41">
        <v>3</v>
      </c>
      <c r="V32" s="41">
        <v>5</v>
      </c>
      <c r="W32" s="41">
        <v>9</v>
      </c>
      <c r="X32" s="52">
        <v>-3.3679043330626754</v>
      </c>
    </row>
    <row r="33" spans="1:24" ht="18.75" customHeight="1" x14ac:dyDescent="0.15">
      <c r="A33" s="3" t="s">
        <v>5</v>
      </c>
      <c r="B33" s="42">
        <f t="shared" si="14"/>
        <v>-27</v>
      </c>
      <c r="C33" s="42">
        <v>-16</v>
      </c>
      <c r="D33" s="69">
        <f t="shared" si="2"/>
        <v>1.4545454545454546</v>
      </c>
      <c r="E33" s="42">
        <f t="shared" si="15"/>
        <v>9</v>
      </c>
      <c r="F33" s="69">
        <f t="shared" si="3"/>
        <v>-0.25</v>
      </c>
      <c r="G33" s="42">
        <f t="shared" si="16"/>
        <v>-14</v>
      </c>
      <c r="H33" s="42">
        <v>5</v>
      </c>
      <c r="I33" s="42">
        <v>-2</v>
      </c>
      <c r="J33" s="42">
        <v>19</v>
      </c>
      <c r="K33" s="42">
        <v>-11</v>
      </c>
      <c r="L33" s="49">
        <f t="shared" si="17"/>
        <v>-10.372433279475167</v>
      </c>
      <c r="M33" s="58">
        <v>3.7044404569554166</v>
      </c>
      <c r="N33" s="58">
        <v>14.076873736430585</v>
      </c>
      <c r="O33" s="42">
        <f t="shared" si="18"/>
        <v>-13</v>
      </c>
      <c r="P33" s="42">
        <f t="shared" si="19"/>
        <v>19</v>
      </c>
      <c r="Q33" s="42">
        <v>-5</v>
      </c>
      <c r="R33" s="42">
        <v>3</v>
      </c>
      <c r="S33" s="42">
        <v>16</v>
      </c>
      <c r="T33" s="42">
        <f t="shared" si="20"/>
        <v>32</v>
      </c>
      <c r="U33" s="42">
        <v>-5</v>
      </c>
      <c r="V33" s="42">
        <v>14</v>
      </c>
      <c r="W33" s="42">
        <v>18</v>
      </c>
      <c r="X33" s="49">
        <v>-9.631545188084079</v>
      </c>
    </row>
    <row r="34" spans="1:24" ht="18.75" customHeight="1" x14ac:dyDescent="0.15">
      <c r="A34" s="3" t="s">
        <v>4</v>
      </c>
      <c r="B34" s="42">
        <f t="shared" si="14"/>
        <v>-34</v>
      </c>
      <c r="C34" s="42">
        <v>13</v>
      </c>
      <c r="D34" s="69">
        <f t="shared" si="2"/>
        <v>-0.27659574468085102</v>
      </c>
      <c r="E34" s="42">
        <f t="shared" si="15"/>
        <v>-14</v>
      </c>
      <c r="F34" s="69">
        <f t="shared" si="3"/>
        <v>0.7</v>
      </c>
      <c r="G34" s="42">
        <f t="shared" si="16"/>
        <v>-8</v>
      </c>
      <c r="H34" s="42">
        <v>11</v>
      </c>
      <c r="I34" s="42">
        <v>8</v>
      </c>
      <c r="J34" s="42">
        <v>19</v>
      </c>
      <c r="K34" s="42">
        <v>6</v>
      </c>
      <c r="L34" s="49">
        <f t="shared" si="17"/>
        <v>-8.8544414727483325</v>
      </c>
      <c r="M34" s="58">
        <v>12.174857025028961</v>
      </c>
      <c r="N34" s="58">
        <v>21.029298497777294</v>
      </c>
      <c r="O34" s="42">
        <f>P34-T34</f>
        <v>-26</v>
      </c>
      <c r="P34" s="42">
        <f t="shared" si="19"/>
        <v>15</v>
      </c>
      <c r="Q34" s="42">
        <v>-13</v>
      </c>
      <c r="R34" s="42">
        <v>10</v>
      </c>
      <c r="S34" s="42">
        <v>5</v>
      </c>
      <c r="T34" s="42">
        <f t="shared" si="20"/>
        <v>41</v>
      </c>
      <c r="U34" s="42">
        <v>3</v>
      </c>
      <c r="V34" s="42">
        <v>24</v>
      </c>
      <c r="W34" s="42">
        <v>17</v>
      </c>
      <c r="X34" s="49">
        <v>-28.776934786432076</v>
      </c>
    </row>
    <row r="35" spans="1:24" ht="18.75" customHeight="1" x14ac:dyDescent="0.15">
      <c r="A35" s="1" t="s">
        <v>3</v>
      </c>
      <c r="B35" s="43">
        <f t="shared" si="14"/>
        <v>-22</v>
      </c>
      <c r="C35" s="43">
        <v>9</v>
      </c>
      <c r="D35" s="70">
        <f t="shared" si="2"/>
        <v>-0.29032258064516125</v>
      </c>
      <c r="E35" s="43">
        <f t="shared" si="15"/>
        <v>-11</v>
      </c>
      <c r="F35" s="70">
        <f t="shared" si="3"/>
        <v>1</v>
      </c>
      <c r="G35" s="43">
        <f t="shared" si="16"/>
        <v>-7</v>
      </c>
      <c r="H35" s="43">
        <v>7</v>
      </c>
      <c r="I35" s="43">
        <v>-1</v>
      </c>
      <c r="J35" s="43">
        <v>14</v>
      </c>
      <c r="K35" s="44">
        <v>6</v>
      </c>
      <c r="L35" s="50">
        <f t="shared" si="17"/>
        <v>-7.6711983282492255</v>
      </c>
      <c r="M35" s="57">
        <v>7.6711983282492255</v>
      </c>
      <c r="N35" s="57">
        <v>15.342396656498451</v>
      </c>
      <c r="O35" s="44">
        <f t="shared" si="18"/>
        <v>-15</v>
      </c>
      <c r="P35" s="44">
        <f t="shared" si="19"/>
        <v>16</v>
      </c>
      <c r="Q35" s="47">
        <v>0</v>
      </c>
      <c r="R35" s="47">
        <v>7</v>
      </c>
      <c r="S35" s="47">
        <v>9</v>
      </c>
      <c r="T35" s="47">
        <f t="shared" si="20"/>
        <v>31</v>
      </c>
      <c r="U35" s="47">
        <v>4</v>
      </c>
      <c r="V35" s="47">
        <v>15</v>
      </c>
      <c r="W35" s="47">
        <v>16</v>
      </c>
      <c r="X35" s="54">
        <v>-16.438282131962627</v>
      </c>
    </row>
    <row r="36" spans="1:24" ht="18.75" customHeight="1" x14ac:dyDescent="0.15">
      <c r="A36" s="5" t="s">
        <v>2</v>
      </c>
      <c r="B36" s="40">
        <f t="shared" si="14"/>
        <v>-13</v>
      </c>
      <c r="C36" s="40">
        <v>8</v>
      </c>
      <c r="D36" s="68">
        <f t="shared" si="2"/>
        <v>-0.38095238095238093</v>
      </c>
      <c r="E36" s="40">
        <f t="shared" si="15"/>
        <v>-7</v>
      </c>
      <c r="F36" s="68">
        <f t="shared" si="3"/>
        <v>1.1666666666666665</v>
      </c>
      <c r="G36" s="40">
        <f t="shared" si="16"/>
        <v>-7</v>
      </c>
      <c r="H36" s="40">
        <v>1</v>
      </c>
      <c r="I36" s="40">
        <v>-1</v>
      </c>
      <c r="J36" s="40">
        <v>8</v>
      </c>
      <c r="K36" s="40">
        <v>-3</v>
      </c>
      <c r="L36" s="48">
        <f t="shared" si="17"/>
        <v>-19.034493034344035</v>
      </c>
      <c r="M36" s="56">
        <v>2.7192132906205764</v>
      </c>
      <c r="N36" s="56">
        <v>21.753706324964611</v>
      </c>
      <c r="O36" s="40">
        <f t="shared" si="18"/>
        <v>-6</v>
      </c>
      <c r="P36" s="40">
        <f t="shared" si="19"/>
        <v>6</v>
      </c>
      <c r="Q36" s="40">
        <v>-3</v>
      </c>
      <c r="R36" s="40">
        <v>2</v>
      </c>
      <c r="S36" s="40">
        <v>4</v>
      </c>
      <c r="T36" s="40">
        <f t="shared" si="20"/>
        <v>12</v>
      </c>
      <c r="U36" s="40">
        <v>6</v>
      </c>
      <c r="V36" s="40">
        <v>6</v>
      </c>
      <c r="W36" s="40">
        <v>6</v>
      </c>
      <c r="X36" s="48">
        <v>-16.315279743723458</v>
      </c>
    </row>
    <row r="37" spans="1:24" ht="18.75" customHeight="1" x14ac:dyDescent="0.15">
      <c r="A37" s="3" t="s">
        <v>1</v>
      </c>
      <c r="B37" s="42">
        <f t="shared" si="14"/>
        <v>-14</v>
      </c>
      <c r="C37" s="42">
        <v>0</v>
      </c>
      <c r="D37" s="69">
        <f t="shared" si="2"/>
        <v>0</v>
      </c>
      <c r="E37" s="42">
        <f t="shared" si="15"/>
        <v>-10</v>
      </c>
      <c r="F37" s="69">
        <f t="shared" si="3"/>
        <v>2.5</v>
      </c>
      <c r="G37" s="42">
        <f t="shared" si="16"/>
        <v>-4</v>
      </c>
      <c r="H37" s="42">
        <v>3</v>
      </c>
      <c r="I37" s="42">
        <v>3</v>
      </c>
      <c r="J37" s="42">
        <v>7</v>
      </c>
      <c r="K37" s="42">
        <v>-1</v>
      </c>
      <c r="L37" s="49">
        <f t="shared" si="17"/>
        <v>-15.574330090459126</v>
      </c>
      <c r="M37" s="58">
        <v>11.680747567844341</v>
      </c>
      <c r="N37" s="58">
        <v>27.255077658303467</v>
      </c>
      <c r="O37" s="42">
        <f>P37-T37</f>
        <v>-10</v>
      </c>
      <c r="P37" s="41">
        <f t="shared" si="19"/>
        <v>3</v>
      </c>
      <c r="Q37" s="42">
        <v>-5</v>
      </c>
      <c r="R37" s="42">
        <v>2</v>
      </c>
      <c r="S37" s="42">
        <v>1</v>
      </c>
      <c r="T37" s="42">
        <f t="shared" si="20"/>
        <v>13</v>
      </c>
      <c r="U37" s="42">
        <v>9</v>
      </c>
      <c r="V37" s="42">
        <v>8</v>
      </c>
      <c r="W37" s="42">
        <v>5</v>
      </c>
      <c r="X37" s="49">
        <v>-38.935825226147806</v>
      </c>
    </row>
    <row r="38" spans="1:24" ht="18.75" customHeight="1" x14ac:dyDescent="0.15">
      <c r="A38" s="1" t="s">
        <v>0</v>
      </c>
      <c r="B38" s="43">
        <f t="shared" si="14"/>
        <v>-5</v>
      </c>
      <c r="C38" s="43">
        <v>10</v>
      </c>
      <c r="D38" s="70">
        <f t="shared" si="2"/>
        <v>-0.66666666666666674</v>
      </c>
      <c r="E38" s="43">
        <f t="shared" si="15"/>
        <v>-6</v>
      </c>
      <c r="F38" s="70">
        <f t="shared" si="3"/>
        <v>-6</v>
      </c>
      <c r="G38" s="43">
        <f t="shared" si="16"/>
        <v>-4</v>
      </c>
      <c r="H38" s="43">
        <v>2</v>
      </c>
      <c r="I38" s="43">
        <v>1</v>
      </c>
      <c r="J38" s="43">
        <v>6</v>
      </c>
      <c r="K38" s="44">
        <v>4</v>
      </c>
      <c r="L38" s="50">
        <f t="shared" si="17"/>
        <v>-16.7723554820329</v>
      </c>
      <c r="M38" s="57">
        <v>8.38617774101645</v>
      </c>
      <c r="N38" s="57">
        <v>25.15853322304935</v>
      </c>
      <c r="O38" s="44">
        <f t="shared" si="18"/>
        <v>-1</v>
      </c>
      <c r="P38" s="43">
        <f t="shared" si="19"/>
        <v>3</v>
      </c>
      <c r="Q38" s="43">
        <v>-3</v>
      </c>
      <c r="R38" s="43">
        <v>3</v>
      </c>
      <c r="S38" s="43">
        <v>0</v>
      </c>
      <c r="T38" s="43">
        <f t="shared" si="20"/>
        <v>4</v>
      </c>
      <c r="U38" s="43">
        <v>0</v>
      </c>
      <c r="V38" s="43">
        <v>2</v>
      </c>
      <c r="W38" s="43">
        <v>2</v>
      </c>
      <c r="X38" s="53">
        <v>-4.193088870508225</v>
      </c>
    </row>
    <row r="39" spans="1:24" x14ac:dyDescent="0.15">
      <c r="A39" s="60" t="s">
        <v>60</v>
      </c>
      <c r="F39" s="72"/>
    </row>
    <row r="40" spans="1:24" x14ac:dyDescent="0.15">
      <c r="A40" s="60" t="s">
        <v>61</v>
      </c>
    </row>
    <row r="41" spans="1:24" x14ac:dyDescent="0.15">
      <c r="A41" s="60" t="s">
        <v>62</v>
      </c>
    </row>
  </sheetData>
  <mergeCells count="19">
    <mergeCell ref="A5:A8"/>
    <mergeCell ref="C6:C8"/>
    <mergeCell ref="P6:S6"/>
    <mergeCell ref="V7:V8"/>
    <mergeCell ref="F6:F8"/>
    <mergeCell ref="R7:R8"/>
    <mergeCell ref="O5:X5"/>
    <mergeCell ref="D6:D8"/>
    <mergeCell ref="E6:E8"/>
    <mergeCell ref="U7:U8"/>
    <mergeCell ref="B5:F5"/>
    <mergeCell ref="L6:N6"/>
    <mergeCell ref="G5:N5"/>
    <mergeCell ref="I6:I8"/>
    <mergeCell ref="K6:K8"/>
    <mergeCell ref="Q7:Q8"/>
    <mergeCell ref="L7:L8"/>
    <mergeCell ref="T6:W6"/>
    <mergeCell ref="X7:X8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landscape" r:id="rId1"/>
  <rowBreaks count="2" manualBreakCount="2">
    <brk id="31" max="16383" man="1"/>
    <brk id="39" max="1638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1"/>
  <sheetViews>
    <sheetView view="pageBreakPreview" zoomScale="85" zoomScaleNormal="100" zoomScaleSheetLayoutView="85" workbookViewId="0">
      <selection activeCell="V9" sqref="V9:V38"/>
    </sheetView>
  </sheetViews>
  <sheetFormatPr defaultRowHeight="13.5" x14ac:dyDescent="0.15"/>
  <cols>
    <col min="1" max="2" width="8.625" customWidth="1"/>
    <col min="3" max="21" width="6.625" customWidth="1"/>
    <col min="22" max="22" width="11.75" customWidth="1"/>
  </cols>
  <sheetData>
    <row r="2" spans="1:22" x14ac:dyDescent="0.15">
      <c r="A2" t="s">
        <v>53</v>
      </c>
      <c r="C2" s="16"/>
      <c r="D2" s="16"/>
    </row>
    <row r="3" spans="1:22" x14ac:dyDescent="0.15">
      <c r="C3" s="16"/>
      <c r="D3" s="16"/>
    </row>
    <row r="4" spans="1:22" x14ac:dyDescent="0.15">
      <c r="A4" t="s">
        <v>52</v>
      </c>
      <c r="C4" s="16"/>
      <c r="D4" s="16"/>
    </row>
    <row r="5" spans="1:22" ht="13.5" customHeight="1" x14ac:dyDescent="0.15">
      <c r="A5" s="80" t="s">
        <v>39</v>
      </c>
      <c r="B5" s="86" t="s">
        <v>42</v>
      </c>
      <c r="C5" s="87"/>
      <c r="D5" s="88"/>
      <c r="E5" s="77" t="s">
        <v>41</v>
      </c>
      <c r="F5" s="78"/>
      <c r="G5" s="78"/>
      <c r="H5" s="78"/>
      <c r="I5" s="78"/>
      <c r="J5" s="78"/>
      <c r="K5" s="78"/>
      <c r="L5" s="79"/>
      <c r="M5" s="86" t="s">
        <v>40</v>
      </c>
      <c r="N5" s="87"/>
      <c r="O5" s="87"/>
      <c r="P5" s="87"/>
      <c r="Q5" s="87"/>
      <c r="R5" s="87"/>
      <c r="S5" s="87"/>
      <c r="T5" s="87"/>
      <c r="U5" s="87"/>
      <c r="V5" s="88"/>
    </row>
    <row r="6" spans="1:22" x14ac:dyDescent="0.15">
      <c r="A6" s="81"/>
      <c r="B6" s="25"/>
      <c r="C6" s="83" t="s">
        <v>38</v>
      </c>
      <c r="D6" s="83" t="s">
        <v>37</v>
      </c>
      <c r="E6" s="25"/>
      <c r="F6" s="25"/>
      <c r="G6" s="74" t="s">
        <v>54</v>
      </c>
      <c r="H6" s="33"/>
      <c r="I6" s="74" t="s">
        <v>54</v>
      </c>
      <c r="J6" s="86" t="s">
        <v>48</v>
      </c>
      <c r="K6" s="87"/>
      <c r="L6" s="88"/>
      <c r="M6" s="27"/>
      <c r="N6" s="77" t="s">
        <v>36</v>
      </c>
      <c r="O6" s="78"/>
      <c r="P6" s="78"/>
      <c r="Q6" s="79"/>
      <c r="R6" s="77" t="s">
        <v>35</v>
      </c>
      <c r="S6" s="78"/>
      <c r="T6" s="78"/>
      <c r="U6" s="79"/>
      <c r="V6" s="26" t="s">
        <v>48</v>
      </c>
    </row>
    <row r="7" spans="1:22" ht="13.5" customHeight="1" x14ac:dyDescent="0.15">
      <c r="A7" s="81"/>
      <c r="B7" s="23" t="s">
        <v>43</v>
      </c>
      <c r="C7" s="84"/>
      <c r="D7" s="84"/>
      <c r="E7" s="11" t="s">
        <v>32</v>
      </c>
      <c r="F7" s="23" t="s">
        <v>34</v>
      </c>
      <c r="G7" s="75"/>
      <c r="H7" s="28" t="s">
        <v>33</v>
      </c>
      <c r="I7" s="75"/>
      <c r="J7" s="74" t="s">
        <v>45</v>
      </c>
      <c r="K7" s="27" t="s">
        <v>46</v>
      </c>
      <c r="L7" s="27" t="s">
        <v>47</v>
      </c>
      <c r="M7" s="28" t="s">
        <v>32</v>
      </c>
      <c r="N7" s="27" t="s">
        <v>32</v>
      </c>
      <c r="O7" s="74" t="s">
        <v>54</v>
      </c>
      <c r="P7" s="74" t="s">
        <v>31</v>
      </c>
      <c r="Q7" s="32" t="s">
        <v>30</v>
      </c>
      <c r="R7" s="28" t="s">
        <v>32</v>
      </c>
      <c r="S7" s="74" t="s">
        <v>54</v>
      </c>
      <c r="T7" s="75" t="s">
        <v>31</v>
      </c>
      <c r="U7" s="30" t="s">
        <v>49</v>
      </c>
      <c r="V7" s="74" t="s">
        <v>50</v>
      </c>
    </row>
    <row r="8" spans="1:22" x14ac:dyDescent="0.15">
      <c r="A8" s="82"/>
      <c r="B8" s="24"/>
      <c r="C8" s="85"/>
      <c r="D8" s="85"/>
      <c r="E8" s="11"/>
      <c r="F8" s="24"/>
      <c r="G8" s="76"/>
      <c r="H8" s="29"/>
      <c r="I8" s="76"/>
      <c r="J8" s="76"/>
      <c r="K8" s="29"/>
      <c r="L8" s="29"/>
      <c r="M8" s="29"/>
      <c r="N8" s="29"/>
      <c r="O8" s="76"/>
      <c r="P8" s="76"/>
      <c r="Q8" s="31"/>
      <c r="R8" s="29"/>
      <c r="S8" s="76"/>
      <c r="T8" s="76"/>
      <c r="U8" s="31"/>
      <c r="V8" s="76"/>
    </row>
    <row r="9" spans="1:22" ht="15" customHeight="1" x14ac:dyDescent="0.15">
      <c r="A9" s="8" t="s">
        <v>29</v>
      </c>
      <c r="B9" s="34">
        <f t="shared" ref="B9:H9" si="0">B10+B11</f>
        <v>-122</v>
      </c>
      <c r="C9" s="34">
        <f t="shared" si="0"/>
        <v>-303</v>
      </c>
      <c r="D9" s="34">
        <f t="shared" si="0"/>
        <v>-55</v>
      </c>
      <c r="E9" s="34">
        <f t="shared" si="0"/>
        <v>-87</v>
      </c>
      <c r="F9" s="34">
        <f t="shared" si="0"/>
        <v>206</v>
      </c>
      <c r="G9" s="34">
        <f t="shared" si="0"/>
        <v>-12</v>
      </c>
      <c r="H9" s="34">
        <f t="shared" si="0"/>
        <v>293</v>
      </c>
      <c r="I9" s="34">
        <f>I10+I11</f>
        <v>-17</v>
      </c>
      <c r="J9" s="51">
        <f>K9-L9</f>
        <v>-3.8190275244186829</v>
      </c>
      <c r="K9" s="51">
        <v>9.0427548279338978</v>
      </c>
      <c r="L9" s="51">
        <v>12.861782352352581</v>
      </c>
      <c r="M9" s="34">
        <f t="shared" ref="M9:U9" si="1">M10+M11</f>
        <v>-35</v>
      </c>
      <c r="N9" s="34">
        <f t="shared" si="1"/>
        <v>579</v>
      </c>
      <c r="O9" s="34">
        <f t="shared" si="1"/>
        <v>-2</v>
      </c>
      <c r="P9" s="34">
        <f t="shared" si="1"/>
        <v>354</v>
      </c>
      <c r="Q9" s="34">
        <f t="shared" si="1"/>
        <v>225</v>
      </c>
      <c r="R9" s="34">
        <f>R10+R11</f>
        <v>614</v>
      </c>
      <c r="S9" s="34">
        <f t="shared" si="1"/>
        <v>58</v>
      </c>
      <c r="T9" s="34">
        <f t="shared" si="1"/>
        <v>389</v>
      </c>
      <c r="U9" s="34">
        <f t="shared" si="1"/>
        <v>225</v>
      </c>
      <c r="V9" s="51">
        <v>-1.5363903833868306</v>
      </c>
    </row>
    <row r="10" spans="1:22" ht="15" customHeight="1" x14ac:dyDescent="0.15">
      <c r="A10" s="6" t="s">
        <v>28</v>
      </c>
      <c r="B10" s="35">
        <f t="shared" ref="B10:I10" si="2">B20+B21+B22+B23</f>
        <v>-52</v>
      </c>
      <c r="C10" s="35">
        <f t="shared" si="2"/>
        <v>-308</v>
      </c>
      <c r="D10" s="35">
        <f t="shared" si="2"/>
        <v>-37</v>
      </c>
      <c r="E10" s="35">
        <f t="shared" si="2"/>
        <v>-47</v>
      </c>
      <c r="F10" s="35">
        <f t="shared" si="2"/>
        <v>162</v>
      </c>
      <c r="G10" s="35">
        <f t="shared" si="2"/>
        <v>-14</v>
      </c>
      <c r="H10" s="35">
        <f t="shared" si="2"/>
        <v>209</v>
      </c>
      <c r="I10" s="35">
        <f t="shared" si="2"/>
        <v>-6</v>
      </c>
      <c r="J10" s="48">
        <f t="shared" ref="J10:J38" si="3">K10-L10</f>
        <v>-2.7518416325166157</v>
      </c>
      <c r="K10" s="48">
        <v>9.4850711588870524</v>
      </c>
      <c r="L10" s="48">
        <v>12.236912791403668</v>
      </c>
      <c r="M10" s="35">
        <f t="shared" ref="M10:U10" si="4">M20+M21+M22+M23</f>
        <v>-5</v>
      </c>
      <c r="N10" s="35">
        <f t="shared" si="4"/>
        <v>467</v>
      </c>
      <c r="O10" s="35">
        <f t="shared" si="4"/>
        <v>36</v>
      </c>
      <c r="P10" s="35">
        <f t="shared" si="4"/>
        <v>302</v>
      </c>
      <c r="Q10" s="35">
        <f t="shared" si="4"/>
        <v>165</v>
      </c>
      <c r="R10" s="35">
        <f t="shared" si="4"/>
        <v>472</v>
      </c>
      <c r="S10" s="35">
        <f t="shared" si="4"/>
        <v>65</v>
      </c>
      <c r="T10" s="35">
        <f t="shared" si="4"/>
        <v>325</v>
      </c>
      <c r="U10" s="35">
        <f t="shared" si="4"/>
        <v>147</v>
      </c>
      <c r="V10" s="48">
        <v>-0.29274910984219105</v>
      </c>
    </row>
    <row r="11" spans="1:22" ht="15" customHeight="1" x14ac:dyDescent="0.15">
      <c r="A11" s="2" t="s">
        <v>27</v>
      </c>
      <c r="B11" s="36">
        <f t="shared" ref="B11:I11" si="5">B12+B13+B14+B15+B16</f>
        <v>-70</v>
      </c>
      <c r="C11" s="36">
        <f t="shared" si="5"/>
        <v>5</v>
      </c>
      <c r="D11" s="36">
        <f t="shared" si="5"/>
        <v>-18</v>
      </c>
      <c r="E11" s="36">
        <f t="shared" si="5"/>
        <v>-40</v>
      </c>
      <c r="F11" s="36">
        <f t="shared" si="5"/>
        <v>44</v>
      </c>
      <c r="G11" s="36">
        <f t="shared" si="5"/>
        <v>2</v>
      </c>
      <c r="H11" s="36">
        <f t="shared" si="5"/>
        <v>84</v>
      </c>
      <c r="I11" s="36">
        <f t="shared" si="5"/>
        <v>-11</v>
      </c>
      <c r="J11" s="53">
        <f t="shared" si="3"/>
        <v>-7.0160701645460657</v>
      </c>
      <c r="K11" s="53">
        <v>7.717677181000675</v>
      </c>
      <c r="L11" s="53">
        <v>14.733747345546741</v>
      </c>
      <c r="M11" s="36">
        <f t="shared" ref="M11:U11" si="6">M12+M13+M14+M15+M16</f>
        <v>-30</v>
      </c>
      <c r="N11" s="36">
        <f t="shared" si="6"/>
        <v>112</v>
      </c>
      <c r="O11" s="36">
        <f t="shared" si="6"/>
        <v>-38</v>
      </c>
      <c r="P11" s="36">
        <f t="shared" si="6"/>
        <v>52</v>
      </c>
      <c r="Q11" s="36">
        <f t="shared" si="6"/>
        <v>60</v>
      </c>
      <c r="R11" s="36">
        <f t="shared" si="6"/>
        <v>142</v>
      </c>
      <c r="S11" s="36">
        <f t="shared" si="6"/>
        <v>-7</v>
      </c>
      <c r="T11" s="36">
        <f t="shared" si="6"/>
        <v>64</v>
      </c>
      <c r="U11" s="36">
        <f t="shared" si="6"/>
        <v>78</v>
      </c>
      <c r="V11" s="53">
        <v>-5.2620526234095522</v>
      </c>
    </row>
    <row r="12" spans="1:22" ht="15" customHeight="1" x14ac:dyDescent="0.15">
      <c r="A12" s="6" t="s">
        <v>26</v>
      </c>
      <c r="B12" s="35">
        <f t="shared" ref="B12:I12" si="7">B24</f>
        <v>0</v>
      </c>
      <c r="C12" s="35">
        <f t="shared" si="7"/>
        <v>-16</v>
      </c>
      <c r="D12" s="35">
        <f t="shared" si="7"/>
        <v>5</v>
      </c>
      <c r="E12" s="35">
        <f t="shared" si="7"/>
        <v>-3</v>
      </c>
      <c r="F12" s="35">
        <f t="shared" si="7"/>
        <v>4</v>
      </c>
      <c r="G12" s="35">
        <f t="shared" si="7"/>
        <v>0</v>
      </c>
      <c r="H12" s="35">
        <f t="shared" si="7"/>
        <v>7</v>
      </c>
      <c r="I12" s="35">
        <f t="shared" si="7"/>
        <v>0</v>
      </c>
      <c r="J12" s="48">
        <f t="shared" si="3"/>
        <v>-6.6684124306515571</v>
      </c>
      <c r="K12" s="48">
        <v>8.8912165742020726</v>
      </c>
      <c r="L12" s="48">
        <v>15.55962900485363</v>
      </c>
      <c r="M12" s="35">
        <f t="shared" ref="M12:U12" si="8">M24</f>
        <v>3</v>
      </c>
      <c r="N12" s="35">
        <f t="shared" si="8"/>
        <v>9</v>
      </c>
      <c r="O12" s="35">
        <f t="shared" si="8"/>
        <v>-7</v>
      </c>
      <c r="P12" s="35">
        <f t="shared" si="8"/>
        <v>5</v>
      </c>
      <c r="Q12" s="35">
        <f t="shared" si="8"/>
        <v>4</v>
      </c>
      <c r="R12" s="35">
        <f t="shared" si="8"/>
        <v>6</v>
      </c>
      <c r="S12" s="35">
        <f t="shared" si="8"/>
        <v>-12</v>
      </c>
      <c r="T12" s="35">
        <f t="shared" si="8"/>
        <v>3</v>
      </c>
      <c r="U12" s="35">
        <f t="shared" si="8"/>
        <v>3</v>
      </c>
      <c r="V12" s="48">
        <v>6.6684124306515571</v>
      </c>
    </row>
    <row r="13" spans="1:22" ht="15" customHeight="1" x14ac:dyDescent="0.15">
      <c r="A13" s="4" t="s">
        <v>25</v>
      </c>
      <c r="B13" s="37">
        <f t="shared" ref="B13:I13" si="9">B25+B26+B27</f>
        <v>-11</v>
      </c>
      <c r="C13" s="37">
        <f t="shared" si="9"/>
        <v>4</v>
      </c>
      <c r="D13" s="37">
        <f t="shared" si="9"/>
        <v>7</v>
      </c>
      <c r="E13" s="37">
        <f t="shared" si="9"/>
        <v>-11</v>
      </c>
      <c r="F13" s="37">
        <f t="shared" si="9"/>
        <v>4</v>
      </c>
      <c r="G13" s="37">
        <f t="shared" si="9"/>
        <v>-4</v>
      </c>
      <c r="H13" s="37">
        <f t="shared" si="9"/>
        <v>15</v>
      </c>
      <c r="I13" s="37">
        <f t="shared" si="9"/>
        <v>-9</v>
      </c>
      <c r="J13" s="49">
        <f t="shared" si="3"/>
        <v>-10.46341323576168</v>
      </c>
      <c r="K13" s="49">
        <v>3.8048775402769741</v>
      </c>
      <c r="L13" s="49">
        <v>14.268290776038654</v>
      </c>
      <c r="M13" s="37">
        <f t="shared" ref="M13:U13" si="10">M25+M26+M27</f>
        <v>0</v>
      </c>
      <c r="N13" s="37">
        <f t="shared" si="10"/>
        <v>21</v>
      </c>
      <c r="O13" s="37">
        <f t="shared" si="10"/>
        <v>-7</v>
      </c>
      <c r="P13" s="37">
        <f t="shared" si="10"/>
        <v>9</v>
      </c>
      <c r="Q13" s="37">
        <f t="shared" si="10"/>
        <v>12</v>
      </c>
      <c r="R13" s="37">
        <f t="shared" si="10"/>
        <v>21</v>
      </c>
      <c r="S13" s="37">
        <f t="shared" si="10"/>
        <v>-9</v>
      </c>
      <c r="T13" s="37">
        <f t="shared" si="10"/>
        <v>9</v>
      </c>
      <c r="U13" s="37">
        <f t="shared" si="10"/>
        <v>12</v>
      </c>
      <c r="V13" s="49">
        <v>0</v>
      </c>
    </row>
    <row r="14" spans="1:22" ht="15" customHeight="1" x14ac:dyDescent="0.15">
      <c r="A14" s="4" t="s">
        <v>24</v>
      </c>
      <c r="B14" s="37">
        <f t="shared" ref="B14:I14" si="11">B28+B29+B30+B31</f>
        <v>3</v>
      </c>
      <c r="C14" s="37">
        <f t="shared" si="11"/>
        <v>29</v>
      </c>
      <c r="D14" s="37">
        <f t="shared" si="11"/>
        <v>6</v>
      </c>
      <c r="E14" s="37">
        <f t="shared" si="11"/>
        <v>-4</v>
      </c>
      <c r="F14" s="37">
        <f t="shared" si="11"/>
        <v>20</v>
      </c>
      <c r="G14" s="37">
        <f t="shared" si="11"/>
        <v>5</v>
      </c>
      <c r="H14" s="37">
        <f t="shared" si="11"/>
        <v>24</v>
      </c>
      <c r="I14" s="37">
        <f t="shared" si="11"/>
        <v>-10</v>
      </c>
      <c r="J14" s="49">
        <f t="shared" si="3"/>
        <v>-1.8478018751392167</v>
      </c>
      <c r="K14" s="49">
        <v>9.2390093756960905</v>
      </c>
      <c r="L14" s="49">
        <v>11.086811250835307</v>
      </c>
      <c r="M14" s="37">
        <f t="shared" ref="M14:U14" si="12">M28+M29+M30+M31</f>
        <v>7</v>
      </c>
      <c r="N14" s="37">
        <f t="shared" si="12"/>
        <v>50</v>
      </c>
      <c r="O14" s="37">
        <f t="shared" si="12"/>
        <v>-9</v>
      </c>
      <c r="P14" s="37">
        <f t="shared" si="12"/>
        <v>22</v>
      </c>
      <c r="Q14" s="37">
        <f t="shared" si="12"/>
        <v>28</v>
      </c>
      <c r="R14" s="37">
        <f t="shared" si="12"/>
        <v>43</v>
      </c>
      <c r="S14" s="37">
        <f t="shared" si="12"/>
        <v>0</v>
      </c>
      <c r="T14" s="37">
        <f t="shared" si="12"/>
        <v>16</v>
      </c>
      <c r="U14" s="37">
        <f t="shared" si="12"/>
        <v>27</v>
      </c>
      <c r="V14" s="49">
        <v>3.2336532814936305</v>
      </c>
    </row>
    <row r="15" spans="1:22" ht="15" customHeight="1" x14ac:dyDescent="0.15">
      <c r="A15" s="4" t="s">
        <v>23</v>
      </c>
      <c r="B15" s="37">
        <f t="shared" ref="B15:I15" si="13">B32+B33+B34+B35</f>
        <v>-52</v>
      </c>
      <c r="C15" s="37">
        <f t="shared" si="13"/>
        <v>-13</v>
      </c>
      <c r="D15" s="37">
        <f t="shared" si="13"/>
        <v>-28</v>
      </c>
      <c r="E15" s="37">
        <f t="shared" si="13"/>
        <v>-18</v>
      </c>
      <c r="F15" s="37">
        <f t="shared" si="13"/>
        <v>11</v>
      </c>
      <c r="G15" s="37">
        <f t="shared" si="13"/>
        <v>-3</v>
      </c>
      <c r="H15" s="37">
        <f t="shared" si="13"/>
        <v>29</v>
      </c>
      <c r="I15" s="37">
        <f t="shared" si="13"/>
        <v>9</v>
      </c>
      <c r="J15" s="49">
        <f t="shared" si="3"/>
        <v>-11.015357789551334</v>
      </c>
      <c r="K15" s="49">
        <v>6.7316075380591514</v>
      </c>
      <c r="L15" s="49">
        <v>17.746965327610486</v>
      </c>
      <c r="M15" s="37">
        <f t="shared" ref="M15:U15" si="14">M32+M33+M34+M35</f>
        <v>-34</v>
      </c>
      <c r="N15" s="37">
        <f t="shared" si="14"/>
        <v>27</v>
      </c>
      <c r="O15" s="37">
        <f t="shared" si="14"/>
        <v>-6</v>
      </c>
      <c r="P15" s="37">
        <f t="shared" si="14"/>
        <v>14</v>
      </c>
      <c r="Q15" s="37">
        <f t="shared" si="14"/>
        <v>13</v>
      </c>
      <c r="R15" s="37">
        <f t="shared" si="14"/>
        <v>61</v>
      </c>
      <c r="S15" s="37">
        <f t="shared" si="14"/>
        <v>10</v>
      </c>
      <c r="T15" s="37">
        <f t="shared" si="14"/>
        <v>31</v>
      </c>
      <c r="U15" s="37">
        <f t="shared" si="14"/>
        <v>30</v>
      </c>
      <c r="V15" s="49">
        <v>-20.806786935819193</v>
      </c>
    </row>
    <row r="16" spans="1:22" ht="15" customHeight="1" x14ac:dyDescent="0.15">
      <c r="A16" s="2" t="s">
        <v>22</v>
      </c>
      <c r="B16" s="36">
        <f t="shared" ref="B16:I16" si="15">B36+B37+B38</f>
        <v>-10</v>
      </c>
      <c r="C16" s="36">
        <f t="shared" si="15"/>
        <v>1</v>
      </c>
      <c r="D16" s="36">
        <f t="shared" si="15"/>
        <v>-8</v>
      </c>
      <c r="E16" s="36">
        <f t="shared" si="15"/>
        <v>-4</v>
      </c>
      <c r="F16" s="36">
        <f t="shared" si="15"/>
        <v>5</v>
      </c>
      <c r="G16" s="36">
        <f t="shared" si="15"/>
        <v>4</v>
      </c>
      <c r="H16" s="36">
        <f t="shared" si="15"/>
        <v>9</v>
      </c>
      <c r="I16" s="36">
        <f t="shared" si="15"/>
        <v>-1</v>
      </c>
      <c r="J16" s="53">
        <f t="shared" si="3"/>
        <v>-9.9696812433421638</v>
      </c>
      <c r="K16" s="53">
        <v>12.462101554177705</v>
      </c>
      <c r="L16" s="53">
        <v>22.431782797519869</v>
      </c>
      <c r="M16" s="36">
        <f t="shared" ref="M16:U16" si="16">M36+M37+M38</f>
        <v>-6</v>
      </c>
      <c r="N16" s="36">
        <f t="shared" si="16"/>
        <v>5</v>
      </c>
      <c r="O16" s="36">
        <f t="shared" si="16"/>
        <v>-9</v>
      </c>
      <c r="P16" s="36">
        <f t="shared" si="16"/>
        <v>2</v>
      </c>
      <c r="Q16" s="36">
        <f t="shared" si="16"/>
        <v>3</v>
      </c>
      <c r="R16" s="36">
        <f t="shared" si="16"/>
        <v>11</v>
      </c>
      <c r="S16" s="36">
        <f t="shared" si="16"/>
        <v>4</v>
      </c>
      <c r="T16" s="36">
        <f t="shared" si="16"/>
        <v>5</v>
      </c>
      <c r="U16" s="36">
        <f t="shared" si="16"/>
        <v>6</v>
      </c>
      <c r="V16" s="53">
        <v>-14.954521865013254</v>
      </c>
    </row>
    <row r="17" spans="1:22" ht="15" customHeight="1" x14ac:dyDescent="0.15">
      <c r="A17" s="6" t="s">
        <v>21</v>
      </c>
      <c r="B17" s="35">
        <f t="shared" ref="B17:I17" si="17">B12+B13+B20</f>
        <v>-62</v>
      </c>
      <c r="C17" s="35">
        <f t="shared" si="17"/>
        <v>-103</v>
      </c>
      <c r="D17" s="35">
        <f t="shared" si="17"/>
        <v>-27</v>
      </c>
      <c r="E17" s="35">
        <f t="shared" si="17"/>
        <v>-40</v>
      </c>
      <c r="F17" s="35">
        <f t="shared" si="17"/>
        <v>73</v>
      </c>
      <c r="G17" s="35">
        <f t="shared" si="17"/>
        <v>-12</v>
      </c>
      <c r="H17" s="35">
        <f t="shared" si="17"/>
        <v>113</v>
      </c>
      <c r="I17" s="35">
        <f t="shared" si="17"/>
        <v>-22</v>
      </c>
      <c r="J17" s="48">
        <f t="shared" si="3"/>
        <v>-4.2734442321381749</v>
      </c>
      <c r="K17" s="48">
        <v>7.7990357236521675</v>
      </c>
      <c r="L17" s="48">
        <v>12.072479955790342</v>
      </c>
      <c r="M17" s="35">
        <f t="shared" ref="M17:U17" si="18">M12+M13+M20</f>
        <v>-22</v>
      </c>
      <c r="N17" s="35">
        <f t="shared" si="18"/>
        <v>195</v>
      </c>
      <c r="O17" s="35">
        <f t="shared" si="18"/>
        <v>-12</v>
      </c>
      <c r="P17" s="35">
        <f t="shared" si="18"/>
        <v>132</v>
      </c>
      <c r="Q17" s="35">
        <f t="shared" si="18"/>
        <v>63</v>
      </c>
      <c r="R17" s="35">
        <f t="shared" si="18"/>
        <v>217</v>
      </c>
      <c r="S17" s="35">
        <f t="shared" si="18"/>
        <v>25</v>
      </c>
      <c r="T17" s="35">
        <f t="shared" si="18"/>
        <v>151</v>
      </c>
      <c r="U17" s="35">
        <f t="shared" si="18"/>
        <v>66</v>
      </c>
      <c r="V17" s="48">
        <v>-2.3503943276759927</v>
      </c>
    </row>
    <row r="18" spans="1:22" ht="15" customHeight="1" x14ac:dyDescent="0.15">
      <c r="A18" s="4" t="s">
        <v>20</v>
      </c>
      <c r="B18" s="37">
        <f t="shared" ref="B18:I18" si="19">B14+B22</f>
        <v>-45</v>
      </c>
      <c r="C18" s="37">
        <f t="shared" si="19"/>
        <v>9</v>
      </c>
      <c r="D18" s="37">
        <f t="shared" si="19"/>
        <v>-42</v>
      </c>
      <c r="E18" s="37">
        <f t="shared" si="19"/>
        <v>-21</v>
      </c>
      <c r="F18" s="37">
        <f t="shared" si="19"/>
        <v>34</v>
      </c>
      <c r="G18" s="37">
        <f t="shared" si="19"/>
        <v>-1</v>
      </c>
      <c r="H18" s="37">
        <f t="shared" si="19"/>
        <v>55</v>
      </c>
      <c r="I18" s="37">
        <f t="shared" si="19"/>
        <v>-2</v>
      </c>
      <c r="J18" s="49">
        <f t="shared" si="3"/>
        <v>-5.1642278350869706</v>
      </c>
      <c r="K18" s="49">
        <v>8.3611307806169997</v>
      </c>
      <c r="L18" s="49">
        <v>13.52535861570397</v>
      </c>
      <c r="M18" s="37">
        <f t="shared" ref="M18:U18" si="20">M14+M22</f>
        <v>-24</v>
      </c>
      <c r="N18" s="37">
        <f t="shared" si="20"/>
        <v>84</v>
      </c>
      <c r="O18" s="37">
        <f t="shared" si="20"/>
        <v>-22</v>
      </c>
      <c r="P18" s="37">
        <f t="shared" si="20"/>
        <v>41</v>
      </c>
      <c r="Q18" s="37">
        <f t="shared" si="20"/>
        <v>43</v>
      </c>
      <c r="R18" s="37">
        <f t="shared" si="20"/>
        <v>108</v>
      </c>
      <c r="S18" s="37">
        <f t="shared" si="20"/>
        <v>21</v>
      </c>
      <c r="T18" s="37">
        <f t="shared" si="20"/>
        <v>50</v>
      </c>
      <c r="U18" s="37">
        <f t="shared" si="20"/>
        <v>58</v>
      </c>
      <c r="V18" s="49">
        <v>-5.901974668670821</v>
      </c>
    </row>
    <row r="19" spans="1:22" ht="15" customHeight="1" x14ac:dyDescent="0.15">
      <c r="A19" s="2" t="s">
        <v>19</v>
      </c>
      <c r="B19" s="36">
        <f t="shared" ref="B19:I19" si="21">B15+B16+B21+B23</f>
        <v>-15</v>
      </c>
      <c r="C19" s="36">
        <f t="shared" si="21"/>
        <v>-209</v>
      </c>
      <c r="D19" s="36">
        <f t="shared" si="21"/>
        <v>14</v>
      </c>
      <c r="E19" s="36">
        <f t="shared" si="21"/>
        <v>-26</v>
      </c>
      <c r="F19" s="36">
        <f t="shared" si="21"/>
        <v>99</v>
      </c>
      <c r="G19" s="36">
        <f t="shared" si="21"/>
        <v>1</v>
      </c>
      <c r="H19" s="36">
        <f t="shared" si="21"/>
        <v>125</v>
      </c>
      <c r="I19" s="36">
        <f t="shared" si="21"/>
        <v>7</v>
      </c>
      <c r="J19" s="53">
        <f t="shared" si="3"/>
        <v>-2.7795294247897147</v>
      </c>
      <c r="K19" s="53">
        <v>10.58359280977621</v>
      </c>
      <c r="L19" s="53">
        <v>13.363122234565925</v>
      </c>
      <c r="M19" s="36">
        <f t="shared" ref="M19:U19" si="22">M15+M16+M21+M23</f>
        <v>11</v>
      </c>
      <c r="N19" s="36">
        <f t="shared" si="22"/>
        <v>300</v>
      </c>
      <c r="O19" s="36">
        <f t="shared" si="22"/>
        <v>32</v>
      </c>
      <c r="P19" s="36">
        <f t="shared" si="22"/>
        <v>181</v>
      </c>
      <c r="Q19" s="36">
        <f t="shared" si="22"/>
        <v>119</v>
      </c>
      <c r="R19" s="36">
        <f t="shared" si="22"/>
        <v>289</v>
      </c>
      <c r="S19" s="36">
        <f t="shared" si="22"/>
        <v>12</v>
      </c>
      <c r="T19" s="36">
        <f t="shared" si="22"/>
        <v>188</v>
      </c>
      <c r="U19" s="36">
        <f t="shared" si="22"/>
        <v>101</v>
      </c>
      <c r="V19" s="53">
        <v>1.1759547566418078</v>
      </c>
    </row>
    <row r="20" spans="1:22" ht="15" customHeight="1" x14ac:dyDescent="0.15">
      <c r="A20" s="5" t="s">
        <v>18</v>
      </c>
      <c r="B20" s="40">
        <f>E20+M20</f>
        <v>-51</v>
      </c>
      <c r="C20" s="40">
        <v>-91</v>
      </c>
      <c r="D20" s="40">
        <f>G20-I20+O20-S20</f>
        <v>-39</v>
      </c>
      <c r="E20" s="40">
        <f>F20-H20</f>
        <v>-26</v>
      </c>
      <c r="F20" s="40">
        <v>65</v>
      </c>
      <c r="G20" s="40">
        <v>-8</v>
      </c>
      <c r="H20" s="40">
        <v>91</v>
      </c>
      <c r="I20" s="40">
        <v>-13</v>
      </c>
      <c r="J20" s="61">
        <f t="shared" si="3"/>
        <v>-3.3083227849314785</v>
      </c>
      <c r="K20" s="61">
        <v>8.2708069623286971</v>
      </c>
      <c r="L20" s="61">
        <v>11.579129747260176</v>
      </c>
      <c r="M20" s="40">
        <f>N20-R20</f>
        <v>-25</v>
      </c>
      <c r="N20" s="40">
        <f>SUM(P20:Q20)</f>
        <v>165</v>
      </c>
      <c r="O20" s="41">
        <v>2</v>
      </c>
      <c r="P20" s="41">
        <v>118</v>
      </c>
      <c r="Q20" s="41">
        <v>47</v>
      </c>
      <c r="R20" s="41">
        <f>SUM(T20:U20)</f>
        <v>190</v>
      </c>
      <c r="S20" s="41">
        <v>46</v>
      </c>
      <c r="T20" s="41">
        <v>139</v>
      </c>
      <c r="U20" s="41">
        <v>51</v>
      </c>
      <c r="V20" s="52">
        <v>-3.1810796008956501</v>
      </c>
    </row>
    <row r="21" spans="1:22" ht="15" customHeight="1" x14ac:dyDescent="0.15">
      <c r="A21" s="3" t="s">
        <v>17</v>
      </c>
      <c r="B21" s="42">
        <f t="shared" ref="B21:B38" si="23">E21+M21</f>
        <v>60</v>
      </c>
      <c r="C21" s="42">
        <v>-139</v>
      </c>
      <c r="D21" s="42">
        <f t="shared" ref="D21:D38" si="24">G21-I21+O21-S21</f>
        <v>46</v>
      </c>
      <c r="E21" s="42">
        <f t="shared" ref="E21:E38" si="25">F21-H21</f>
        <v>5</v>
      </c>
      <c r="F21" s="42">
        <v>74</v>
      </c>
      <c r="G21" s="42">
        <v>4</v>
      </c>
      <c r="H21" s="42">
        <v>69</v>
      </c>
      <c r="I21" s="42">
        <v>-4</v>
      </c>
      <c r="J21" s="62">
        <f t="shared" si="3"/>
        <v>0.83732957475586822</v>
      </c>
      <c r="K21" s="62">
        <v>12.392477706386829</v>
      </c>
      <c r="L21" s="62">
        <v>11.555148131630961</v>
      </c>
      <c r="M21" s="42">
        <f t="shared" ref="M21:M38" si="26">N21-R21</f>
        <v>55</v>
      </c>
      <c r="N21" s="42">
        <f>SUM(P21:Q21)</f>
        <v>223</v>
      </c>
      <c r="O21" s="42">
        <v>40</v>
      </c>
      <c r="P21" s="42">
        <v>133</v>
      </c>
      <c r="Q21" s="42">
        <v>90</v>
      </c>
      <c r="R21" s="42">
        <f t="shared" ref="R21:R38" si="27">SUM(T21:U21)</f>
        <v>168</v>
      </c>
      <c r="S21" s="42">
        <v>2</v>
      </c>
      <c r="T21" s="42">
        <v>129</v>
      </c>
      <c r="U21" s="42">
        <v>39</v>
      </c>
      <c r="V21" s="49">
        <v>9.2106253223145345</v>
      </c>
    </row>
    <row r="22" spans="1:22" ht="15" customHeight="1" x14ac:dyDescent="0.15">
      <c r="A22" s="3" t="s">
        <v>16</v>
      </c>
      <c r="B22" s="42">
        <f t="shared" si="23"/>
        <v>-48</v>
      </c>
      <c r="C22" s="42">
        <v>-20</v>
      </c>
      <c r="D22" s="42">
        <f t="shared" si="24"/>
        <v>-48</v>
      </c>
      <c r="E22" s="42">
        <f t="shared" si="25"/>
        <v>-17</v>
      </c>
      <c r="F22" s="42">
        <v>14</v>
      </c>
      <c r="G22" s="42">
        <v>-6</v>
      </c>
      <c r="H22" s="42">
        <v>31</v>
      </c>
      <c r="I22" s="42">
        <v>8</v>
      </c>
      <c r="J22" s="62">
        <f t="shared" si="3"/>
        <v>-8.9393635979893986</v>
      </c>
      <c r="K22" s="62">
        <v>7.3618288454030347</v>
      </c>
      <c r="L22" s="62">
        <v>16.301192443392434</v>
      </c>
      <c r="M22" s="42">
        <f>N22-R22</f>
        <v>-31</v>
      </c>
      <c r="N22" s="42">
        <f t="shared" ref="N22:N38" si="28">SUM(P22:Q22)</f>
        <v>34</v>
      </c>
      <c r="O22" s="42">
        <v>-13</v>
      </c>
      <c r="P22" s="42">
        <v>19</v>
      </c>
      <c r="Q22" s="42">
        <v>15</v>
      </c>
      <c r="R22" s="42">
        <f t="shared" si="27"/>
        <v>65</v>
      </c>
      <c r="S22" s="42">
        <v>21</v>
      </c>
      <c r="T22" s="42">
        <v>34</v>
      </c>
      <c r="U22" s="42">
        <v>31</v>
      </c>
      <c r="V22" s="49">
        <v>-16.301192443392434</v>
      </c>
    </row>
    <row r="23" spans="1:22" ht="15" customHeight="1" x14ac:dyDescent="0.15">
      <c r="A23" s="1" t="s">
        <v>15</v>
      </c>
      <c r="B23" s="43">
        <f t="shared" si="23"/>
        <v>-13</v>
      </c>
      <c r="C23" s="43">
        <v>-58</v>
      </c>
      <c r="D23" s="43">
        <f t="shared" si="24"/>
        <v>4</v>
      </c>
      <c r="E23" s="43">
        <f t="shared" si="25"/>
        <v>-9</v>
      </c>
      <c r="F23" s="43">
        <v>9</v>
      </c>
      <c r="G23" s="43">
        <v>-4</v>
      </c>
      <c r="H23" s="43">
        <v>18</v>
      </c>
      <c r="I23" s="43">
        <v>3</v>
      </c>
      <c r="J23" s="63">
        <f t="shared" si="3"/>
        <v>-6.6793408090440511</v>
      </c>
      <c r="K23" s="63">
        <v>6.6793408090440511</v>
      </c>
      <c r="L23" s="63">
        <v>13.358681618088102</v>
      </c>
      <c r="M23" s="43">
        <f t="shared" si="26"/>
        <v>-4</v>
      </c>
      <c r="N23" s="43">
        <f t="shared" si="28"/>
        <v>45</v>
      </c>
      <c r="O23" s="43">
        <v>7</v>
      </c>
      <c r="P23" s="43">
        <v>32</v>
      </c>
      <c r="Q23" s="43">
        <v>13</v>
      </c>
      <c r="R23" s="43">
        <f t="shared" si="27"/>
        <v>49</v>
      </c>
      <c r="S23" s="47">
        <v>-4</v>
      </c>
      <c r="T23" s="47">
        <v>23</v>
      </c>
      <c r="U23" s="47">
        <v>26</v>
      </c>
      <c r="V23" s="54">
        <v>-2.9685959151306847</v>
      </c>
    </row>
    <row r="24" spans="1:22" ht="15" customHeight="1" x14ac:dyDescent="0.15">
      <c r="A24" s="7" t="s">
        <v>14</v>
      </c>
      <c r="B24" s="45">
        <f t="shared" si="23"/>
        <v>0</v>
      </c>
      <c r="C24" s="45">
        <v>-16</v>
      </c>
      <c r="D24" s="45">
        <f t="shared" si="24"/>
        <v>5</v>
      </c>
      <c r="E24" s="40">
        <f t="shared" si="25"/>
        <v>-3</v>
      </c>
      <c r="F24" s="45">
        <v>4</v>
      </c>
      <c r="G24" s="45">
        <v>0</v>
      </c>
      <c r="H24" s="45">
        <v>7</v>
      </c>
      <c r="I24" s="46">
        <v>0</v>
      </c>
      <c r="J24" s="73">
        <f t="shared" si="3"/>
        <v>-6.6684124306515571</v>
      </c>
      <c r="K24" s="73">
        <v>8.8912165742020726</v>
      </c>
      <c r="L24" s="73">
        <v>15.55962900485363</v>
      </c>
      <c r="M24" s="40">
        <f t="shared" si="26"/>
        <v>3</v>
      </c>
      <c r="N24" s="45">
        <f t="shared" si="28"/>
        <v>9</v>
      </c>
      <c r="O24" s="45">
        <v>-7</v>
      </c>
      <c r="P24" s="45">
        <v>5</v>
      </c>
      <c r="Q24" s="45">
        <v>4</v>
      </c>
      <c r="R24" s="45">
        <f t="shared" si="27"/>
        <v>6</v>
      </c>
      <c r="S24" s="45">
        <v>-12</v>
      </c>
      <c r="T24" s="45">
        <v>3</v>
      </c>
      <c r="U24" s="45">
        <v>3</v>
      </c>
      <c r="V24" s="51">
        <v>6.6684124306515571</v>
      </c>
    </row>
    <row r="25" spans="1:22" ht="15" customHeight="1" x14ac:dyDescent="0.15">
      <c r="A25" s="5" t="s">
        <v>13</v>
      </c>
      <c r="B25" s="40">
        <f t="shared" si="23"/>
        <v>-1</v>
      </c>
      <c r="C25" s="40">
        <v>1</v>
      </c>
      <c r="D25" s="40">
        <f t="shared" si="24"/>
        <v>3</v>
      </c>
      <c r="E25" s="40">
        <f t="shared" si="25"/>
        <v>-2</v>
      </c>
      <c r="F25" s="40">
        <v>0</v>
      </c>
      <c r="G25" s="40">
        <v>-2</v>
      </c>
      <c r="H25" s="40">
        <v>2</v>
      </c>
      <c r="I25" s="40">
        <v>-1</v>
      </c>
      <c r="J25" s="61">
        <f t="shared" si="3"/>
        <v>-16.307747296935037</v>
      </c>
      <c r="K25" s="61">
        <v>0</v>
      </c>
      <c r="L25" s="61">
        <v>16.307747296935037</v>
      </c>
      <c r="M25" s="40">
        <f t="shared" si="26"/>
        <v>1</v>
      </c>
      <c r="N25" s="40">
        <f t="shared" si="28"/>
        <v>5</v>
      </c>
      <c r="O25" s="40">
        <v>0</v>
      </c>
      <c r="P25" s="40">
        <v>2</v>
      </c>
      <c r="Q25" s="40">
        <v>3</v>
      </c>
      <c r="R25" s="40">
        <f t="shared" si="27"/>
        <v>4</v>
      </c>
      <c r="S25" s="41">
        <v>-4</v>
      </c>
      <c r="T25" s="41">
        <v>2</v>
      </c>
      <c r="U25" s="41">
        <v>2</v>
      </c>
      <c r="V25" s="52">
        <v>8.1538736484675098</v>
      </c>
    </row>
    <row r="26" spans="1:22" ht="15" customHeight="1" x14ac:dyDescent="0.15">
      <c r="A26" s="3" t="s">
        <v>12</v>
      </c>
      <c r="B26" s="42">
        <f t="shared" si="23"/>
        <v>-10</v>
      </c>
      <c r="C26" s="42">
        <v>1</v>
      </c>
      <c r="D26" s="42">
        <f t="shared" si="24"/>
        <v>-9</v>
      </c>
      <c r="E26" s="42">
        <f t="shared" si="25"/>
        <v>-5</v>
      </c>
      <c r="F26" s="42">
        <v>2</v>
      </c>
      <c r="G26" s="42">
        <v>0</v>
      </c>
      <c r="H26" s="42">
        <v>7</v>
      </c>
      <c r="I26" s="42">
        <v>-1</v>
      </c>
      <c r="J26" s="62">
        <f t="shared" si="3"/>
        <v>-18.808615891992169</v>
      </c>
      <c r="K26" s="62">
        <v>7.5234463567968666</v>
      </c>
      <c r="L26" s="62">
        <v>26.332062248789036</v>
      </c>
      <c r="M26" s="42">
        <f t="shared" si="26"/>
        <v>-5</v>
      </c>
      <c r="N26" s="42">
        <f t="shared" si="28"/>
        <v>3</v>
      </c>
      <c r="O26" s="42">
        <v>-5</v>
      </c>
      <c r="P26" s="42">
        <v>1</v>
      </c>
      <c r="Q26" s="42">
        <v>2</v>
      </c>
      <c r="R26" s="42">
        <f t="shared" si="27"/>
        <v>8</v>
      </c>
      <c r="S26" s="42">
        <v>5</v>
      </c>
      <c r="T26" s="42">
        <v>5</v>
      </c>
      <c r="U26" s="42">
        <v>3</v>
      </c>
      <c r="V26" s="49">
        <v>-18.808615891992169</v>
      </c>
    </row>
    <row r="27" spans="1:22" ht="15" customHeight="1" x14ac:dyDescent="0.15">
      <c r="A27" s="1" t="s">
        <v>11</v>
      </c>
      <c r="B27" s="43">
        <f t="shared" si="23"/>
        <v>0</v>
      </c>
      <c r="C27" s="43">
        <v>2</v>
      </c>
      <c r="D27" s="43">
        <f t="shared" si="24"/>
        <v>13</v>
      </c>
      <c r="E27" s="43">
        <f t="shared" si="25"/>
        <v>-4</v>
      </c>
      <c r="F27" s="43">
        <v>2</v>
      </c>
      <c r="G27" s="43">
        <v>-2</v>
      </c>
      <c r="H27" s="43">
        <v>6</v>
      </c>
      <c r="I27" s="43">
        <v>-7</v>
      </c>
      <c r="J27" s="63">
        <f t="shared" si="3"/>
        <v>-6.0349531257750364</v>
      </c>
      <c r="K27" s="63">
        <v>3.0174765628875182</v>
      </c>
      <c r="L27" s="63">
        <v>9.0524296886625546</v>
      </c>
      <c r="M27" s="43">
        <f t="shared" si="26"/>
        <v>4</v>
      </c>
      <c r="N27" s="43">
        <f t="shared" si="28"/>
        <v>13</v>
      </c>
      <c r="O27" s="47">
        <v>-2</v>
      </c>
      <c r="P27" s="47">
        <v>6</v>
      </c>
      <c r="Q27" s="47">
        <v>7</v>
      </c>
      <c r="R27" s="47">
        <f t="shared" si="27"/>
        <v>9</v>
      </c>
      <c r="S27" s="47">
        <v>-10</v>
      </c>
      <c r="T27" s="47">
        <v>2</v>
      </c>
      <c r="U27" s="47">
        <v>7</v>
      </c>
      <c r="V27" s="54">
        <v>6.0349531257750382</v>
      </c>
    </row>
    <row r="28" spans="1:22" ht="15" customHeight="1" x14ac:dyDescent="0.15">
      <c r="A28" s="5" t="s">
        <v>10</v>
      </c>
      <c r="B28" s="40">
        <f t="shared" si="23"/>
        <v>2</v>
      </c>
      <c r="C28" s="40">
        <v>8</v>
      </c>
      <c r="D28" s="40">
        <f t="shared" si="24"/>
        <v>0</v>
      </c>
      <c r="E28" s="40">
        <f t="shared" si="25"/>
        <v>1</v>
      </c>
      <c r="F28" s="40">
        <v>3</v>
      </c>
      <c r="G28" s="40">
        <v>0</v>
      </c>
      <c r="H28" s="40">
        <v>2</v>
      </c>
      <c r="I28" s="40">
        <v>-4</v>
      </c>
      <c r="J28" s="61">
        <f t="shared" si="3"/>
        <v>3.9898995419813952</v>
      </c>
      <c r="K28" s="61">
        <v>11.969698625944185</v>
      </c>
      <c r="L28" s="61">
        <v>7.9797990839627895</v>
      </c>
      <c r="M28" s="40">
        <f t="shared" si="26"/>
        <v>1</v>
      </c>
      <c r="N28" s="40">
        <f t="shared" si="28"/>
        <v>4</v>
      </c>
      <c r="O28" s="40">
        <v>-6</v>
      </c>
      <c r="P28" s="40">
        <v>3</v>
      </c>
      <c r="Q28" s="40">
        <v>1</v>
      </c>
      <c r="R28" s="40">
        <f t="shared" si="27"/>
        <v>3</v>
      </c>
      <c r="S28" s="40">
        <v>-2</v>
      </c>
      <c r="T28" s="40">
        <v>1</v>
      </c>
      <c r="U28" s="40">
        <v>2</v>
      </c>
      <c r="V28" s="48">
        <v>3.9898995419813943</v>
      </c>
    </row>
    <row r="29" spans="1:22" ht="15" customHeight="1" x14ac:dyDescent="0.15">
      <c r="A29" s="3" t="s">
        <v>9</v>
      </c>
      <c r="B29" s="42">
        <f t="shared" si="23"/>
        <v>9</v>
      </c>
      <c r="C29" s="42">
        <v>14</v>
      </c>
      <c r="D29" s="42">
        <f t="shared" si="24"/>
        <v>10</v>
      </c>
      <c r="E29" s="42">
        <f>F29-H29</f>
        <v>-3</v>
      </c>
      <c r="F29" s="42">
        <v>3</v>
      </c>
      <c r="G29" s="42">
        <v>-2</v>
      </c>
      <c r="H29" s="42">
        <v>6</v>
      </c>
      <c r="I29" s="42">
        <v>-1</v>
      </c>
      <c r="J29" s="62">
        <f t="shared" si="3"/>
        <v>-4.5654104491613401</v>
      </c>
      <c r="K29" s="62">
        <v>4.5654104491613401</v>
      </c>
      <c r="L29" s="62">
        <v>9.1308208983226802</v>
      </c>
      <c r="M29" s="42">
        <f t="shared" si="26"/>
        <v>12</v>
      </c>
      <c r="N29" s="42">
        <f t="shared" si="28"/>
        <v>22</v>
      </c>
      <c r="O29" s="42">
        <v>3</v>
      </c>
      <c r="P29" s="42">
        <v>11</v>
      </c>
      <c r="Q29" s="42">
        <v>11</v>
      </c>
      <c r="R29" s="42">
        <f t="shared" si="27"/>
        <v>10</v>
      </c>
      <c r="S29" s="42">
        <v>-8</v>
      </c>
      <c r="T29" s="42">
        <v>3</v>
      </c>
      <c r="U29" s="42">
        <v>7</v>
      </c>
      <c r="V29" s="49">
        <v>18.261641796645367</v>
      </c>
    </row>
    <row r="30" spans="1:22" ht="15" customHeight="1" x14ac:dyDescent="0.15">
      <c r="A30" s="3" t="s">
        <v>8</v>
      </c>
      <c r="B30" s="42">
        <f t="shared" si="23"/>
        <v>-4</v>
      </c>
      <c r="C30" s="42">
        <v>11</v>
      </c>
      <c r="D30" s="42">
        <f t="shared" si="24"/>
        <v>-5</v>
      </c>
      <c r="E30" s="42">
        <f t="shared" si="25"/>
        <v>0</v>
      </c>
      <c r="F30" s="42">
        <v>10</v>
      </c>
      <c r="G30" s="42">
        <v>6</v>
      </c>
      <c r="H30" s="42">
        <v>10</v>
      </c>
      <c r="I30" s="42">
        <v>-2</v>
      </c>
      <c r="J30" s="62">
        <f t="shared" si="3"/>
        <v>0</v>
      </c>
      <c r="K30" s="62">
        <v>14.890848043995316</v>
      </c>
      <c r="L30" s="62">
        <v>14.890848043995316</v>
      </c>
      <c r="M30" s="42">
        <f t="shared" si="26"/>
        <v>-4</v>
      </c>
      <c r="N30" s="42">
        <f t="shared" si="28"/>
        <v>13</v>
      </c>
      <c r="O30" s="42">
        <v>-6</v>
      </c>
      <c r="P30" s="42">
        <v>4</v>
      </c>
      <c r="Q30" s="42">
        <v>9</v>
      </c>
      <c r="R30" s="42">
        <f t="shared" si="27"/>
        <v>17</v>
      </c>
      <c r="S30" s="42">
        <v>7</v>
      </c>
      <c r="T30" s="42">
        <v>7</v>
      </c>
      <c r="U30" s="42">
        <v>10</v>
      </c>
      <c r="V30" s="49">
        <v>-5.9563392175981313</v>
      </c>
    </row>
    <row r="31" spans="1:22" ht="15" customHeight="1" x14ac:dyDescent="0.15">
      <c r="A31" s="1" t="s">
        <v>7</v>
      </c>
      <c r="B31" s="43">
        <f t="shared" si="23"/>
        <v>-4</v>
      </c>
      <c r="C31" s="43">
        <v>-4</v>
      </c>
      <c r="D31" s="43">
        <f t="shared" si="24"/>
        <v>1</v>
      </c>
      <c r="E31" s="43">
        <f t="shared" si="25"/>
        <v>-2</v>
      </c>
      <c r="F31" s="43">
        <v>4</v>
      </c>
      <c r="G31" s="43">
        <v>1</v>
      </c>
      <c r="H31" s="43">
        <v>6</v>
      </c>
      <c r="I31" s="43">
        <v>-3</v>
      </c>
      <c r="J31" s="63">
        <f t="shared" si="3"/>
        <v>-3.4162755109203813</v>
      </c>
      <c r="K31" s="63">
        <v>6.8325510218407635</v>
      </c>
      <c r="L31" s="63">
        <v>10.248826532761145</v>
      </c>
      <c r="M31" s="43">
        <f t="shared" si="26"/>
        <v>-2</v>
      </c>
      <c r="N31" s="43">
        <f t="shared" si="28"/>
        <v>11</v>
      </c>
      <c r="O31" s="43">
        <v>0</v>
      </c>
      <c r="P31" s="43">
        <v>4</v>
      </c>
      <c r="Q31" s="43">
        <v>7</v>
      </c>
      <c r="R31" s="43">
        <f t="shared" si="27"/>
        <v>13</v>
      </c>
      <c r="S31" s="43">
        <v>3</v>
      </c>
      <c r="T31" s="43">
        <v>5</v>
      </c>
      <c r="U31" s="43">
        <v>8</v>
      </c>
      <c r="V31" s="53">
        <v>-3.4162755109203786</v>
      </c>
    </row>
    <row r="32" spans="1:22" ht="15" customHeight="1" x14ac:dyDescent="0.15">
      <c r="A32" s="5" t="s">
        <v>6</v>
      </c>
      <c r="B32" s="40">
        <f t="shared" si="23"/>
        <v>-2</v>
      </c>
      <c r="C32" s="40">
        <v>0</v>
      </c>
      <c r="D32" s="40">
        <f t="shared" si="24"/>
        <v>-3</v>
      </c>
      <c r="E32" s="40">
        <f t="shared" si="25"/>
        <v>1</v>
      </c>
      <c r="F32" s="40">
        <v>1</v>
      </c>
      <c r="G32" s="40">
        <v>-1</v>
      </c>
      <c r="H32" s="40">
        <v>0</v>
      </c>
      <c r="I32" s="40">
        <v>-1</v>
      </c>
      <c r="J32" s="61">
        <f t="shared" si="3"/>
        <v>7.3268161470983797</v>
      </c>
      <c r="K32" s="61">
        <v>7.3268161470983797</v>
      </c>
      <c r="L32" s="61">
        <v>0</v>
      </c>
      <c r="M32" s="40">
        <f t="shared" si="26"/>
        <v>-3</v>
      </c>
      <c r="N32" s="40">
        <f t="shared" si="28"/>
        <v>5</v>
      </c>
      <c r="O32" s="41">
        <v>3</v>
      </c>
      <c r="P32" s="41">
        <v>3</v>
      </c>
      <c r="Q32" s="41">
        <v>2</v>
      </c>
      <c r="R32" s="41">
        <f t="shared" si="27"/>
        <v>8</v>
      </c>
      <c r="S32" s="41">
        <v>6</v>
      </c>
      <c r="T32" s="41">
        <v>3</v>
      </c>
      <c r="U32" s="41">
        <v>5</v>
      </c>
      <c r="V32" s="52">
        <v>-21.980448441295138</v>
      </c>
    </row>
    <row r="33" spans="1:22" ht="15" customHeight="1" x14ac:dyDescent="0.15">
      <c r="A33" s="3" t="s">
        <v>5</v>
      </c>
      <c r="B33" s="42">
        <f t="shared" si="23"/>
        <v>-24</v>
      </c>
      <c r="C33" s="42">
        <v>-25</v>
      </c>
      <c r="D33" s="42">
        <f t="shared" si="24"/>
        <v>-8</v>
      </c>
      <c r="E33" s="42">
        <f t="shared" si="25"/>
        <v>-9</v>
      </c>
      <c r="F33" s="42">
        <v>2</v>
      </c>
      <c r="G33" s="42">
        <v>-4</v>
      </c>
      <c r="H33" s="42">
        <v>11</v>
      </c>
      <c r="I33" s="42">
        <v>0</v>
      </c>
      <c r="J33" s="62">
        <f t="shared" si="3"/>
        <v>-14.003930479117733</v>
      </c>
      <c r="K33" s="62">
        <v>3.1119845509150514</v>
      </c>
      <c r="L33" s="62">
        <v>17.115915030032784</v>
      </c>
      <c r="M33" s="42">
        <f t="shared" si="26"/>
        <v>-15</v>
      </c>
      <c r="N33" s="42">
        <f t="shared" si="28"/>
        <v>6</v>
      </c>
      <c r="O33" s="42">
        <v>-4</v>
      </c>
      <c r="P33" s="42">
        <v>1</v>
      </c>
      <c r="Q33" s="42">
        <v>5</v>
      </c>
      <c r="R33" s="42">
        <f t="shared" si="27"/>
        <v>21</v>
      </c>
      <c r="S33" s="42">
        <v>0</v>
      </c>
      <c r="T33" s="42">
        <v>9</v>
      </c>
      <c r="U33" s="42">
        <v>12</v>
      </c>
      <c r="V33" s="49">
        <v>-23.339884131862881</v>
      </c>
    </row>
    <row r="34" spans="1:22" ht="15" customHeight="1" x14ac:dyDescent="0.15">
      <c r="A34" s="3" t="s">
        <v>4</v>
      </c>
      <c r="B34" s="42">
        <f t="shared" si="23"/>
        <v>-20</v>
      </c>
      <c r="C34" s="42">
        <v>4</v>
      </c>
      <c r="D34" s="42">
        <f t="shared" si="24"/>
        <v>-18</v>
      </c>
      <c r="E34" s="42">
        <f t="shared" si="25"/>
        <v>-8</v>
      </c>
      <c r="F34" s="42">
        <v>3</v>
      </c>
      <c r="G34" s="42">
        <v>1</v>
      </c>
      <c r="H34" s="42">
        <v>11</v>
      </c>
      <c r="I34" s="42">
        <v>5</v>
      </c>
      <c r="J34" s="62">
        <f t="shared" si="3"/>
        <v>-18.744984753651103</v>
      </c>
      <c r="K34" s="62">
        <v>7.0293692826191618</v>
      </c>
      <c r="L34" s="62">
        <v>25.774354036270264</v>
      </c>
      <c r="M34" s="42">
        <f t="shared" si="26"/>
        <v>-12</v>
      </c>
      <c r="N34" s="42">
        <f t="shared" si="28"/>
        <v>8</v>
      </c>
      <c r="O34" s="42">
        <v>-6</v>
      </c>
      <c r="P34" s="42">
        <v>5</v>
      </c>
      <c r="Q34" s="42">
        <v>3</v>
      </c>
      <c r="R34" s="42">
        <f t="shared" si="27"/>
        <v>20</v>
      </c>
      <c r="S34" s="42">
        <v>8</v>
      </c>
      <c r="T34" s="42">
        <v>12</v>
      </c>
      <c r="U34" s="42">
        <v>8</v>
      </c>
      <c r="V34" s="49">
        <v>-28.117477130476647</v>
      </c>
    </row>
    <row r="35" spans="1:22" ht="15" customHeight="1" x14ac:dyDescent="0.15">
      <c r="A35" s="1" t="s">
        <v>3</v>
      </c>
      <c r="B35" s="43">
        <f t="shared" si="23"/>
        <v>-6</v>
      </c>
      <c r="C35" s="43">
        <v>8</v>
      </c>
      <c r="D35" s="43">
        <f t="shared" si="24"/>
        <v>1</v>
      </c>
      <c r="E35" s="43">
        <f t="shared" si="25"/>
        <v>-2</v>
      </c>
      <c r="F35" s="43">
        <v>5</v>
      </c>
      <c r="G35" s="43">
        <v>1</v>
      </c>
      <c r="H35" s="43">
        <v>7</v>
      </c>
      <c r="I35" s="43">
        <v>5</v>
      </c>
      <c r="J35" s="63">
        <f t="shared" si="3"/>
        <v>-4.6713721675806763</v>
      </c>
      <c r="K35" s="63">
        <v>11.678430418951693</v>
      </c>
      <c r="L35" s="63">
        <v>16.34980258653237</v>
      </c>
      <c r="M35" s="43">
        <f>N35-R35</f>
        <v>-4</v>
      </c>
      <c r="N35" s="43">
        <f t="shared" si="28"/>
        <v>8</v>
      </c>
      <c r="O35" s="47">
        <v>1</v>
      </c>
      <c r="P35" s="47">
        <v>5</v>
      </c>
      <c r="Q35" s="47">
        <v>3</v>
      </c>
      <c r="R35" s="47">
        <f t="shared" si="27"/>
        <v>12</v>
      </c>
      <c r="S35" s="47">
        <v>-4</v>
      </c>
      <c r="T35" s="47">
        <v>7</v>
      </c>
      <c r="U35" s="47">
        <v>5</v>
      </c>
      <c r="V35" s="54">
        <v>-9.3427443351613526</v>
      </c>
    </row>
    <row r="36" spans="1:22" ht="15" customHeight="1" x14ac:dyDescent="0.15">
      <c r="A36" s="5" t="s">
        <v>2</v>
      </c>
      <c r="B36" s="40">
        <f t="shared" si="23"/>
        <v>-4</v>
      </c>
      <c r="C36" s="40">
        <v>-1</v>
      </c>
      <c r="D36" s="40">
        <f t="shared" si="24"/>
        <v>-3</v>
      </c>
      <c r="E36" s="40">
        <f t="shared" si="25"/>
        <v>-2</v>
      </c>
      <c r="F36" s="40">
        <v>1</v>
      </c>
      <c r="G36" s="40">
        <v>1</v>
      </c>
      <c r="H36" s="40">
        <v>3</v>
      </c>
      <c r="I36" s="40">
        <v>0</v>
      </c>
      <c r="J36" s="61">
        <f t="shared" si="3"/>
        <v>-11.58307284642115</v>
      </c>
      <c r="K36" s="61">
        <v>5.791536423210573</v>
      </c>
      <c r="L36" s="61">
        <v>17.374609269631723</v>
      </c>
      <c r="M36" s="40">
        <f t="shared" si="26"/>
        <v>-2</v>
      </c>
      <c r="N36" s="40">
        <f t="shared" si="28"/>
        <v>3</v>
      </c>
      <c r="O36" s="40">
        <v>-2</v>
      </c>
      <c r="P36" s="40">
        <v>1</v>
      </c>
      <c r="Q36" s="40">
        <v>2</v>
      </c>
      <c r="R36" s="40">
        <f t="shared" si="27"/>
        <v>5</v>
      </c>
      <c r="S36" s="40">
        <v>2</v>
      </c>
      <c r="T36" s="40">
        <v>2</v>
      </c>
      <c r="U36" s="40">
        <v>3</v>
      </c>
      <c r="V36" s="48">
        <v>-11.583072846421146</v>
      </c>
    </row>
    <row r="37" spans="1:22" ht="15" customHeight="1" x14ac:dyDescent="0.15">
      <c r="A37" s="3" t="s">
        <v>1</v>
      </c>
      <c r="B37" s="42">
        <f t="shared" si="23"/>
        <v>-4</v>
      </c>
      <c r="C37" s="42">
        <v>-2</v>
      </c>
      <c r="D37" s="42">
        <f t="shared" si="24"/>
        <v>-2</v>
      </c>
      <c r="E37" s="42">
        <f t="shared" si="25"/>
        <v>0</v>
      </c>
      <c r="F37" s="42">
        <v>2</v>
      </c>
      <c r="G37" s="42">
        <v>2</v>
      </c>
      <c r="H37" s="42">
        <v>2</v>
      </c>
      <c r="I37" s="42">
        <v>-4</v>
      </c>
      <c r="J37" s="62">
        <f t="shared" si="3"/>
        <v>0</v>
      </c>
      <c r="K37" s="62">
        <v>16.904800500196835</v>
      </c>
      <c r="L37" s="62">
        <v>16.904800500196835</v>
      </c>
      <c r="M37" s="42">
        <f t="shared" si="26"/>
        <v>-4</v>
      </c>
      <c r="N37" s="42">
        <f t="shared" si="28"/>
        <v>1</v>
      </c>
      <c r="O37" s="42">
        <v>-5</v>
      </c>
      <c r="P37" s="42">
        <v>0</v>
      </c>
      <c r="Q37" s="42">
        <v>1</v>
      </c>
      <c r="R37" s="42">
        <f t="shared" si="27"/>
        <v>5</v>
      </c>
      <c r="S37" s="42">
        <v>3</v>
      </c>
      <c r="T37" s="42">
        <v>3</v>
      </c>
      <c r="U37" s="42">
        <v>2</v>
      </c>
      <c r="V37" s="49">
        <v>-33.80960100039367</v>
      </c>
    </row>
    <row r="38" spans="1:22" ht="15" customHeight="1" x14ac:dyDescent="0.15">
      <c r="A38" s="1" t="s">
        <v>0</v>
      </c>
      <c r="B38" s="43">
        <f t="shared" si="23"/>
        <v>-2</v>
      </c>
      <c r="C38" s="43">
        <v>4</v>
      </c>
      <c r="D38" s="43">
        <f t="shared" si="24"/>
        <v>-3</v>
      </c>
      <c r="E38" s="43">
        <f t="shared" si="25"/>
        <v>-2</v>
      </c>
      <c r="F38" s="43">
        <v>2</v>
      </c>
      <c r="G38" s="43">
        <v>1</v>
      </c>
      <c r="H38" s="43">
        <v>4</v>
      </c>
      <c r="I38" s="43">
        <v>3</v>
      </c>
      <c r="J38" s="63">
        <f t="shared" si="3"/>
        <v>-18.142054774094138</v>
      </c>
      <c r="K38" s="63">
        <v>18.142054774094138</v>
      </c>
      <c r="L38" s="63">
        <v>36.284109548188276</v>
      </c>
      <c r="M38" s="43">
        <f t="shared" si="26"/>
        <v>0</v>
      </c>
      <c r="N38" s="43">
        <f t="shared" si="28"/>
        <v>1</v>
      </c>
      <c r="O38" s="43">
        <v>-2</v>
      </c>
      <c r="P38" s="43">
        <v>1</v>
      </c>
      <c r="Q38" s="43">
        <v>0</v>
      </c>
      <c r="R38" s="43">
        <f t="shared" si="27"/>
        <v>1</v>
      </c>
      <c r="S38" s="43">
        <v>-1</v>
      </c>
      <c r="T38" s="43">
        <v>0</v>
      </c>
      <c r="U38" s="43">
        <v>1</v>
      </c>
      <c r="V38" s="53">
        <v>0</v>
      </c>
    </row>
    <row r="39" spans="1:22" x14ac:dyDescent="0.15">
      <c r="A39" s="60" t="s">
        <v>60</v>
      </c>
    </row>
    <row r="40" spans="1:22" x14ac:dyDescent="0.15">
      <c r="A40" s="60" t="s">
        <v>61</v>
      </c>
    </row>
    <row r="41" spans="1:22" x14ac:dyDescent="0.15">
      <c r="A41" s="60" t="s">
        <v>62</v>
      </c>
    </row>
  </sheetData>
  <mergeCells count="17">
    <mergeCell ref="A5:A8"/>
    <mergeCell ref="B5:D5"/>
    <mergeCell ref="E5:L5"/>
    <mergeCell ref="M5:V5"/>
    <mergeCell ref="C6:C8"/>
    <mergeCell ref="D6:D8"/>
    <mergeCell ref="J6:L6"/>
    <mergeCell ref="G6:G8"/>
    <mergeCell ref="I6:I8"/>
    <mergeCell ref="O7:O8"/>
    <mergeCell ref="N6:Q6"/>
    <mergeCell ref="R6:U6"/>
    <mergeCell ref="J7:J8"/>
    <mergeCell ref="P7:P8"/>
    <mergeCell ref="T7:T8"/>
    <mergeCell ref="V7:V8"/>
    <mergeCell ref="S7:S8"/>
  </mergeCells>
  <phoneticPr fontId="3"/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22" max="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1"/>
  <sheetViews>
    <sheetView view="pageBreakPreview" zoomScale="90" zoomScaleNormal="100" zoomScaleSheetLayoutView="90" workbookViewId="0">
      <selection activeCell="S21" sqref="S21"/>
    </sheetView>
  </sheetViews>
  <sheetFormatPr defaultRowHeight="13.5" x14ac:dyDescent="0.15"/>
  <cols>
    <col min="1" max="2" width="8.625" customWidth="1"/>
    <col min="3" max="21" width="6.625" customWidth="1"/>
    <col min="22" max="22" width="11.75" customWidth="1"/>
  </cols>
  <sheetData>
    <row r="2" spans="1:22" x14ac:dyDescent="0.15">
      <c r="A2" t="s">
        <v>53</v>
      </c>
      <c r="C2" s="16"/>
      <c r="D2" s="16"/>
    </row>
    <row r="3" spans="1:22" x14ac:dyDescent="0.15">
      <c r="C3" s="16"/>
      <c r="D3" s="16"/>
    </row>
    <row r="4" spans="1:22" x14ac:dyDescent="0.15">
      <c r="A4" t="s">
        <v>51</v>
      </c>
      <c r="C4" s="16"/>
      <c r="D4" s="16"/>
    </row>
    <row r="5" spans="1:22" ht="13.5" customHeight="1" x14ac:dyDescent="0.15">
      <c r="A5" s="80" t="s">
        <v>39</v>
      </c>
      <c r="B5" s="86" t="s">
        <v>42</v>
      </c>
      <c r="C5" s="87"/>
      <c r="D5" s="88"/>
      <c r="E5" s="77" t="s">
        <v>41</v>
      </c>
      <c r="F5" s="78"/>
      <c r="G5" s="78"/>
      <c r="H5" s="78"/>
      <c r="I5" s="78"/>
      <c r="J5" s="78"/>
      <c r="K5" s="78"/>
      <c r="L5" s="79"/>
      <c r="M5" s="86" t="s">
        <v>40</v>
      </c>
      <c r="N5" s="87"/>
      <c r="O5" s="87"/>
      <c r="P5" s="87"/>
      <c r="Q5" s="87"/>
      <c r="R5" s="87"/>
      <c r="S5" s="87"/>
      <c r="T5" s="87"/>
      <c r="U5" s="87"/>
      <c r="V5" s="88"/>
    </row>
    <row r="6" spans="1:22" ht="13.5" customHeight="1" x14ac:dyDescent="0.15">
      <c r="A6" s="81"/>
      <c r="B6" s="25"/>
      <c r="C6" s="83" t="s">
        <v>38</v>
      </c>
      <c r="D6" s="83" t="s">
        <v>37</v>
      </c>
      <c r="E6" s="25"/>
      <c r="F6" s="25"/>
      <c r="G6" s="74" t="s">
        <v>54</v>
      </c>
      <c r="H6" s="33"/>
      <c r="I6" s="74" t="s">
        <v>54</v>
      </c>
      <c r="J6" s="86" t="s">
        <v>48</v>
      </c>
      <c r="K6" s="87"/>
      <c r="L6" s="88"/>
      <c r="M6" s="27"/>
      <c r="N6" s="77" t="s">
        <v>36</v>
      </c>
      <c r="O6" s="78"/>
      <c r="P6" s="78"/>
      <c r="Q6" s="79"/>
      <c r="R6" s="77" t="s">
        <v>35</v>
      </c>
      <c r="S6" s="78"/>
      <c r="T6" s="78"/>
      <c r="U6" s="79"/>
      <c r="V6" s="26" t="s">
        <v>48</v>
      </c>
    </row>
    <row r="7" spans="1:22" ht="13.5" customHeight="1" x14ac:dyDescent="0.15">
      <c r="A7" s="81"/>
      <c r="B7" s="23" t="s">
        <v>43</v>
      </c>
      <c r="C7" s="84"/>
      <c r="D7" s="84"/>
      <c r="E7" s="11" t="s">
        <v>32</v>
      </c>
      <c r="F7" s="23" t="s">
        <v>34</v>
      </c>
      <c r="G7" s="75"/>
      <c r="H7" s="28" t="s">
        <v>33</v>
      </c>
      <c r="I7" s="75"/>
      <c r="J7" s="74" t="s">
        <v>45</v>
      </c>
      <c r="K7" s="27" t="s">
        <v>46</v>
      </c>
      <c r="L7" s="27" t="s">
        <v>47</v>
      </c>
      <c r="M7" s="28" t="s">
        <v>32</v>
      </c>
      <c r="N7" s="27" t="s">
        <v>32</v>
      </c>
      <c r="O7" s="74" t="s">
        <v>54</v>
      </c>
      <c r="P7" s="74" t="s">
        <v>31</v>
      </c>
      <c r="Q7" s="32" t="s">
        <v>30</v>
      </c>
      <c r="R7" s="28" t="s">
        <v>32</v>
      </c>
      <c r="S7" s="74" t="s">
        <v>54</v>
      </c>
      <c r="T7" s="75" t="s">
        <v>31</v>
      </c>
      <c r="U7" s="30" t="s">
        <v>49</v>
      </c>
      <c r="V7" s="74" t="s">
        <v>50</v>
      </c>
    </row>
    <row r="8" spans="1:22" x14ac:dyDescent="0.15">
      <c r="A8" s="82"/>
      <c r="B8" s="24"/>
      <c r="C8" s="85"/>
      <c r="D8" s="85"/>
      <c r="E8" s="11"/>
      <c r="F8" s="24"/>
      <c r="G8" s="76"/>
      <c r="H8" s="29"/>
      <c r="I8" s="76"/>
      <c r="J8" s="76"/>
      <c r="K8" s="29"/>
      <c r="L8" s="29"/>
      <c r="M8" s="29"/>
      <c r="N8" s="29"/>
      <c r="O8" s="76"/>
      <c r="P8" s="76"/>
      <c r="Q8" s="31"/>
      <c r="R8" s="29"/>
      <c r="S8" s="76"/>
      <c r="T8" s="76"/>
      <c r="U8" s="31"/>
      <c r="V8" s="76"/>
    </row>
    <row r="9" spans="1:22" ht="15" customHeight="1" x14ac:dyDescent="0.15">
      <c r="A9" s="8" t="s">
        <v>29</v>
      </c>
      <c r="B9" s="34">
        <f t="shared" ref="B9:I9" si="0">B10+B11</f>
        <v>-159</v>
      </c>
      <c r="C9" s="34">
        <f t="shared" si="0"/>
        <v>-56</v>
      </c>
      <c r="D9" s="34">
        <f t="shared" si="0"/>
        <v>46</v>
      </c>
      <c r="E9" s="34">
        <f t="shared" si="0"/>
        <v>-162</v>
      </c>
      <c r="F9" s="34">
        <f t="shared" si="0"/>
        <v>161</v>
      </c>
      <c r="G9" s="34">
        <f t="shared" si="0"/>
        <v>0</v>
      </c>
      <c r="H9" s="34">
        <f t="shared" si="0"/>
        <v>323</v>
      </c>
      <c r="I9" s="34">
        <f t="shared" si="0"/>
        <v>-7</v>
      </c>
      <c r="J9" s="51">
        <f>K9-L9</f>
        <v>-6.5112748124663673</v>
      </c>
      <c r="K9" s="51">
        <v>6.4710817580684248</v>
      </c>
      <c r="L9" s="51">
        <v>12.982356570534792</v>
      </c>
      <c r="M9" s="34">
        <f t="shared" ref="M9:U9" si="1">M10+M11</f>
        <v>3</v>
      </c>
      <c r="N9" s="34">
        <f t="shared" si="1"/>
        <v>580</v>
      </c>
      <c r="O9" s="34">
        <f t="shared" si="1"/>
        <v>86</v>
      </c>
      <c r="P9" s="34">
        <f t="shared" si="1"/>
        <v>344</v>
      </c>
      <c r="Q9" s="34">
        <f t="shared" si="1"/>
        <v>236</v>
      </c>
      <c r="R9" s="34">
        <f>R10+R11</f>
        <v>577</v>
      </c>
      <c r="S9" s="34">
        <f t="shared" si="1"/>
        <v>47</v>
      </c>
      <c r="T9" s="34">
        <f t="shared" si="1"/>
        <v>341</v>
      </c>
      <c r="U9" s="34">
        <f t="shared" si="1"/>
        <v>236</v>
      </c>
      <c r="V9" s="51">
        <v>0.1205791631938169</v>
      </c>
    </row>
    <row r="10" spans="1:22" ht="15" customHeight="1" x14ac:dyDescent="0.15">
      <c r="A10" s="6" t="s">
        <v>28</v>
      </c>
      <c r="B10" s="35">
        <f t="shared" ref="B10:I10" si="2">B20+B21+B22+B23</f>
        <v>-37</v>
      </c>
      <c r="C10" s="35">
        <f t="shared" si="2"/>
        <v>-63</v>
      </c>
      <c r="D10" s="35">
        <f t="shared" si="2"/>
        <v>64</v>
      </c>
      <c r="E10" s="35">
        <f t="shared" si="2"/>
        <v>-89</v>
      </c>
      <c r="F10" s="35">
        <f t="shared" si="2"/>
        <v>128</v>
      </c>
      <c r="G10" s="35">
        <f t="shared" si="2"/>
        <v>1</v>
      </c>
      <c r="H10" s="35">
        <f t="shared" si="2"/>
        <v>217</v>
      </c>
      <c r="I10" s="35">
        <f t="shared" si="2"/>
        <v>-11</v>
      </c>
      <c r="J10" s="48">
        <f t="shared" ref="J10:J38" si="3">K10-L10</f>
        <v>-4.8029518230739532</v>
      </c>
      <c r="K10" s="48">
        <v>6.9076161050951201</v>
      </c>
      <c r="L10" s="48">
        <v>11.710567928169073</v>
      </c>
      <c r="M10" s="35">
        <f t="shared" ref="M10:U10" si="4">M20+M21+M22+M23</f>
        <v>52</v>
      </c>
      <c r="N10" s="35">
        <f t="shared" si="4"/>
        <v>446</v>
      </c>
      <c r="O10" s="35">
        <f t="shared" si="4"/>
        <v>90</v>
      </c>
      <c r="P10" s="35">
        <f t="shared" si="4"/>
        <v>280</v>
      </c>
      <c r="Q10" s="35">
        <f t="shared" si="4"/>
        <v>166</v>
      </c>
      <c r="R10" s="35">
        <f t="shared" si="4"/>
        <v>394</v>
      </c>
      <c r="S10" s="35">
        <f t="shared" si="4"/>
        <v>38</v>
      </c>
      <c r="T10" s="35">
        <f t="shared" si="4"/>
        <v>266</v>
      </c>
      <c r="U10" s="35">
        <f t="shared" si="4"/>
        <v>128</v>
      </c>
      <c r="V10" s="48">
        <v>2.8062190426948916</v>
      </c>
    </row>
    <row r="11" spans="1:22" ht="15" customHeight="1" x14ac:dyDescent="0.15">
      <c r="A11" s="2" t="s">
        <v>27</v>
      </c>
      <c r="B11" s="36">
        <f t="shared" ref="B11:I11" si="5">B12+B13+B14+B15+B16</f>
        <v>-122</v>
      </c>
      <c r="C11" s="36">
        <f t="shared" si="5"/>
        <v>7</v>
      </c>
      <c r="D11" s="36">
        <f t="shared" si="5"/>
        <v>-18</v>
      </c>
      <c r="E11" s="36">
        <f t="shared" si="5"/>
        <v>-73</v>
      </c>
      <c r="F11" s="36">
        <f t="shared" si="5"/>
        <v>33</v>
      </c>
      <c r="G11" s="36">
        <f t="shared" si="5"/>
        <v>-1</v>
      </c>
      <c r="H11" s="36">
        <f t="shared" si="5"/>
        <v>106</v>
      </c>
      <c r="I11" s="36">
        <f t="shared" si="5"/>
        <v>4</v>
      </c>
      <c r="J11" s="53">
        <f t="shared" si="3"/>
        <v>-11.496697908459616</v>
      </c>
      <c r="K11" s="53">
        <v>5.197137410673526</v>
      </c>
      <c r="L11" s="53">
        <v>16.693835319133143</v>
      </c>
      <c r="M11" s="36">
        <f t="shared" ref="M11:U11" si="6">M12+M13+M14+M15+M16</f>
        <v>-49</v>
      </c>
      <c r="N11" s="36">
        <f t="shared" si="6"/>
        <v>134</v>
      </c>
      <c r="O11" s="36">
        <f t="shared" si="6"/>
        <v>-4</v>
      </c>
      <c r="P11" s="36">
        <f t="shared" si="6"/>
        <v>64</v>
      </c>
      <c r="Q11" s="36">
        <f t="shared" si="6"/>
        <v>70</v>
      </c>
      <c r="R11" s="36">
        <f t="shared" si="6"/>
        <v>183</v>
      </c>
      <c r="S11" s="36">
        <f t="shared" si="6"/>
        <v>9</v>
      </c>
      <c r="T11" s="36">
        <f t="shared" si="6"/>
        <v>75</v>
      </c>
      <c r="U11" s="36">
        <f t="shared" si="6"/>
        <v>108</v>
      </c>
      <c r="V11" s="53">
        <v>-7.7169616097879583</v>
      </c>
    </row>
    <row r="12" spans="1:22" ht="15" customHeight="1" x14ac:dyDescent="0.15">
      <c r="A12" s="6" t="s">
        <v>26</v>
      </c>
      <c r="B12" s="35">
        <f t="shared" ref="B12:I12" si="7">B24</f>
        <v>4</v>
      </c>
      <c r="C12" s="35">
        <f t="shared" si="7"/>
        <v>-9</v>
      </c>
      <c r="D12" s="35">
        <f t="shared" si="7"/>
        <v>13</v>
      </c>
      <c r="E12" s="35">
        <f t="shared" si="7"/>
        <v>-4</v>
      </c>
      <c r="F12" s="35">
        <f t="shared" si="7"/>
        <v>2</v>
      </c>
      <c r="G12" s="35">
        <f t="shared" si="7"/>
        <v>0</v>
      </c>
      <c r="H12" s="35">
        <f t="shared" si="7"/>
        <v>6</v>
      </c>
      <c r="I12" s="35">
        <f t="shared" si="7"/>
        <v>-5</v>
      </c>
      <c r="J12" s="48">
        <f t="shared" si="3"/>
        <v>-8.0178369413599579</v>
      </c>
      <c r="K12" s="48">
        <v>4.0089184706799781</v>
      </c>
      <c r="L12" s="48">
        <v>12.026755412039936</v>
      </c>
      <c r="M12" s="35">
        <f t="shared" ref="M12:U12" si="8">M24</f>
        <v>8</v>
      </c>
      <c r="N12" s="35">
        <f t="shared" si="8"/>
        <v>17</v>
      </c>
      <c r="O12" s="35">
        <f t="shared" si="8"/>
        <v>4</v>
      </c>
      <c r="P12" s="35">
        <f t="shared" si="8"/>
        <v>12</v>
      </c>
      <c r="Q12" s="35">
        <f t="shared" si="8"/>
        <v>5</v>
      </c>
      <c r="R12" s="35">
        <f t="shared" si="8"/>
        <v>9</v>
      </c>
      <c r="S12" s="35">
        <f t="shared" si="8"/>
        <v>-4</v>
      </c>
      <c r="T12" s="35">
        <f t="shared" si="8"/>
        <v>3</v>
      </c>
      <c r="U12" s="35">
        <f t="shared" si="8"/>
        <v>6</v>
      </c>
      <c r="V12" s="48">
        <v>16.035673882719909</v>
      </c>
    </row>
    <row r="13" spans="1:22" ht="15" customHeight="1" x14ac:dyDescent="0.15">
      <c r="A13" s="4" t="s">
        <v>25</v>
      </c>
      <c r="B13" s="37">
        <f t="shared" ref="B13:I13" si="9">B25+B26+B27</f>
        <v>-22</v>
      </c>
      <c r="C13" s="37">
        <f t="shared" si="9"/>
        <v>-6</v>
      </c>
      <c r="D13" s="37">
        <f t="shared" si="9"/>
        <v>14</v>
      </c>
      <c r="E13" s="37">
        <f t="shared" si="9"/>
        <v>-12</v>
      </c>
      <c r="F13" s="37">
        <f t="shared" si="9"/>
        <v>7</v>
      </c>
      <c r="G13" s="37">
        <f t="shared" si="9"/>
        <v>3</v>
      </c>
      <c r="H13" s="37">
        <f t="shared" si="9"/>
        <v>19</v>
      </c>
      <c r="I13" s="37">
        <f t="shared" si="9"/>
        <v>-3</v>
      </c>
      <c r="J13" s="49">
        <f t="shared" si="3"/>
        <v>-10.301882798442957</v>
      </c>
      <c r="K13" s="49">
        <v>6.0094316324250583</v>
      </c>
      <c r="L13" s="49">
        <v>16.311314430868016</v>
      </c>
      <c r="M13" s="37">
        <f t="shared" ref="M13:U13" si="10">M25+M26+M27</f>
        <v>-10</v>
      </c>
      <c r="N13" s="37">
        <f t="shared" si="10"/>
        <v>24</v>
      </c>
      <c r="O13" s="37">
        <f t="shared" si="10"/>
        <v>10</v>
      </c>
      <c r="P13" s="37">
        <f t="shared" si="10"/>
        <v>11</v>
      </c>
      <c r="Q13" s="37">
        <f t="shared" si="10"/>
        <v>13</v>
      </c>
      <c r="R13" s="37">
        <f t="shared" si="10"/>
        <v>34</v>
      </c>
      <c r="S13" s="37">
        <f t="shared" si="10"/>
        <v>2</v>
      </c>
      <c r="T13" s="37">
        <f t="shared" si="10"/>
        <v>12</v>
      </c>
      <c r="U13" s="37">
        <f t="shared" si="10"/>
        <v>22</v>
      </c>
      <c r="V13" s="49">
        <v>-8.5849023320357993</v>
      </c>
    </row>
    <row r="14" spans="1:22" ht="15" customHeight="1" x14ac:dyDescent="0.15">
      <c r="A14" s="4" t="s">
        <v>24</v>
      </c>
      <c r="B14" s="37">
        <f t="shared" ref="B14:I14" si="11">B28+B29+B30+B31</f>
        <v>-50</v>
      </c>
      <c r="C14" s="37">
        <f t="shared" si="11"/>
        <v>-21</v>
      </c>
      <c r="D14" s="37">
        <f t="shared" si="11"/>
        <v>-40</v>
      </c>
      <c r="E14" s="37">
        <f t="shared" si="11"/>
        <v>-35</v>
      </c>
      <c r="F14" s="37">
        <f t="shared" si="11"/>
        <v>10</v>
      </c>
      <c r="G14" s="37">
        <f t="shared" si="11"/>
        <v>-8</v>
      </c>
      <c r="H14" s="37">
        <f t="shared" si="11"/>
        <v>45</v>
      </c>
      <c r="I14" s="37">
        <f t="shared" si="11"/>
        <v>19</v>
      </c>
      <c r="J14" s="49">
        <f t="shared" si="3"/>
        <v>-14.610770224908649</v>
      </c>
      <c r="K14" s="49">
        <v>4.1745057785453277</v>
      </c>
      <c r="L14" s="49">
        <v>18.785276003453976</v>
      </c>
      <c r="M14" s="37">
        <f t="shared" ref="M14:U14" si="12">M28+M29+M30+M31</f>
        <v>-15</v>
      </c>
      <c r="N14" s="37">
        <f t="shared" si="12"/>
        <v>50</v>
      </c>
      <c r="O14" s="37">
        <f t="shared" si="12"/>
        <v>-8</v>
      </c>
      <c r="P14" s="37">
        <f t="shared" si="12"/>
        <v>24</v>
      </c>
      <c r="Q14" s="37">
        <f t="shared" si="12"/>
        <v>26</v>
      </c>
      <c r="R14" s="37">
        <f t="shared" si="12"/>
        <v>65</v>
      </c>
      <c r="S14" s="37">
        <f t="shared" si="12"/>
        <v>5</v>
      </c>
      <c r="T14" s="37">
        <f t="shared" si="12"/>
        <v>22</v>
      </c>
      <c r="U14" s="37">
        <f t="shared" si="12"/>
        <v>43</v>
      </c>
      <c r="V14" s="49">
        <v>-6.2617586678179897</v>
      </c>
    </row>
    <row r="15" spans="1:22" ht="15" customHeight="1" x14ac:dyDescent="0.15">
      <c r="A15" s="4" t="s">
        <v>23</v>
      </c>
      <c r="B15" s="37">
        <f t="shared" ref="B15:I15" si="13">B32+B33+B34+B35</f>
        <v>-32</v>
      </c>
      <c r="C15" s="37">
        <f t="shared" si="13"/>
        <v>26</v>
      </c>
      <c r="D15" s="37">
        <f t="shared" si="13"/>
        <v>10</v>
      </c>
      <c r="E15" s="37">
        <f t="shared" si="13"/>
        <v>-11</v>
      </c>
      <c r="F15" s="37">
        <f t="shared" si="13"/>
        <v>13</v>
      </c>
      <c r="G15" s="37">
        <f t="shared" si="13"/>
        <v>5</v>
      </c>
      <c r="H15" s="37">
        <f t="shared" si="13"/>
        <v>24</v>
      </c>
      <c r="I15" s="37">
        <f t="shared" si="13"/>
        <v>-8</v>
      </c>
      <c r="J15" s="49">
        <f t="shared" si="3"/>
        <v>-6.0156121241178857</v>
      </c>
      <c r="K15" s="49">
        <v>7.1093597830484088</v>
      </c>
      <c r="L15" s="49">
        <v>13.124971907166294</v>
      </c>
      <c r="M15" s="37">
        <f t="shared" ref="M15:U15" si="14">M32+M33+M34+M35</f>
        <v>-21</v>
      </c>
      <c r="N15" s="37">
        <f t="shared" si="14"/>
        <v>36</v>
      </c>
      <c r="O15" s="37">
        <f t="shared" si="14"/>
        <v>-8</v>
      </c>
      <c r="P15" s="37">
        <f t="shared" si="14"/>
        <v>12</v>
      </c>
      <c r="Q15" s="37">
        <f t="shared" si="14"/>
        <v>24</v>
      </c>
      <c r="R15" s="37">
        <f t="shared" si="14"/>
        <v>57</v>
      </c>
      <c r="S15" s="37">
        <f t="shared" si="14"/>
        <v>-5</v>
      </c>
      <c r="T15" s="37">
        <f t="shared" si="14"/>
        <v>27</v>
      </c>
      <c r="U15" s="37">
        <f t="shared" si="14"/>
        <v>30</v>
      </c>
      <c r="V15" s="49">
        <v>-11.484350418770507</v>
      </c>
    </row>
    <row r="16" spans="1:22" ht="15" customHeight="1" x14ac:dyDescent="0.15">
      <c r="A16" s="2" t="s">
        <v>22</v>
      </c>
      <c r="B16" s="36">
        <f t="shared" ref="B16:I16" si="15">B36+B37+B38</f>
        <v>-22</v>
      </c>
      <c r="C16" s="36">
        <f t="shared" si="15"/>
        <v>17</v>
      </c>
      <c r="D16" s="36">
        <f t="shared" si="15"/>
        <v>-15</v>
      </c>
      <c r="E16" s="36">
        <f t="shared" si="15"/>
        <v>-11</v>
      </c>
      <c r="F16" s="36">
        <f t="shared" si="15"/>
        <v>1</v>
      </c>
      <c r="G16" s="36">
        <f t="shared" si="15"/>
        <v>-1</v>
      </c>
      <c r="H16" s="36">
        <f t="shared" si="15"/>
        <v>12</v>
      </c>
      <c r="I16" s="36">
        <f t="shared" si="15"/>
        <v>1</v>
      </c>
      <c r="J16" s="53">
        <f t="shared" si="3"/>
        <v>-23.816868155987141</v>
      </c>
      <c r="K16" s="53">
        <v>2.1651698323624671</v>
      </c>
      <c r="L16" s="53">
        <v>25.982037988349607</v>
      </c>
      <c r="M16" s="36">
        <f t="shared" ref="M16:U16" si="16">M36+M37+M38</f>
        <v>-11</v>
      </c>
      <c r="N16" s="36">
        <f t="shared" si="16"/>
        <v>7</v>
      </c>
      <c r="O16" s="36">
        <f t="shared" si="16"/>
        <v>-2</v>
      </c>
      <c r="P16" s="36">
        <f t="shared" si="16"/>
        <v>5</v>
      </c>
      <c r="Q16" s="36">
        <f t="shared" si="16"/>
        <v>2</v>
      </c>
      <c r="R16" s="36">
        <f t="shared" si="16"/>
        <v>18</v>
      </c>
      <c r="S16" s="36">
        <f t="shared" si="16"/>
        <v>11</v>
      </c>
      <c r="T16" s="36">
        <f t="shared" si="16"/>
        <v>11</v>
      </c>
      <c r="U16" s="36">
        <f t="shared" si="16"/>
        <v>7</v>
      </c>
      <c r="V16" s="53">
        <v>-23.816868155987134</v>
      </c>
    </row>
    <row r="17" spans="1:22" ht="15" customHeight="1" x14ac:dyDescent="0.15">
      <c r="A17" s="6" t="s">
        <v>21</v>
      </c>
      <c r="B17" s="35">
        <f t="shared" ref="B17:I17" si="17">B12+B13+B20</f>
        <v>-54</v>
      </c>
      <c r="C17" s="35">
        <f t="shared" si="17"/>
        <v>2</v>
      </c>
      <c r="D17" s="35">
        <f t="shared" si="17"/>
        <v>16</v>
      </c>
      <c r="E17" s="35">
        <f t="shared" si="17"/>
        <v>-56</v>
      </c>
      <c r="F17" s="35">
        <f t="shared" si="17"/>
        <v>66</v>
      </c>
      <c r="G17" s="35">
        <f t="shared" si="17"/>
        <v>4</v>
      </c>
      <c r="H17" s="35">
        <f t="shared" si="17"/>
        <v>122</v>
      </c>
      <c r="I17" s="35">
        <f t="shared" si="17"/>
        <v>3</v>
      </c>
      <c r="J17" s="48">
        <f t="shared" si="3"/>
        <v>-5.6174108957434399</v>
      </c>
      <c r="K17" s="48">
        <v>6.6205199842690501</v>
      </c>
      <c r="L17" s="48">
        <v>12.23793088001249</v>
      </c>
      <c r="M17" s="35">
        <f t="shared" ref="M17:U17" si="18">M12+M13+M20</f>
        <v>2</v>
      </c>
      <c r="N17" s="35">
        <f t="shared" si="18"/>
        <v>188</v>
      </c>
      <c r="O17" s="35">
        <f t="shared" si="18"/>
        <v>36</v>
      </c>
      <c r="P17" s="35">
        <f t="shared" si="18"/>
        <v>121</v>
      </c>
      <c r="Q17" s="35">
        <f t="shared" si="18"/>
        <v>67</v>
      </c>
      <c r="R17" s="35">
        <f t="shared" si="18"/>
        <v>186</v>
      </c>
      <c r="S17" s="35">
        <f t="shared" si="18"/>
        <v>21</v>
      </c>
      <c r="T17" s="35">
        <f t="shared" si="18"/>
        <v>119</v>
      </c>
      <c r="U17" s="35">
        <f t="shared" si="18"/>
        <v>67</v>
      </c>
      <c r="V17" s="48">
        <v>0.20062181770511955</v>
      </c>
    </row>
    <row r="18" spans="1:22" ht="15" customHeight="1" x14ac:dyDescent="0.15">
      <c r="A18" s="4" t="s">
        <v>20</v>
      </c>
      <c r="B18" s="37">
        <f t="shared" ref="B18:I18" si="19">B14+B22</f>
        <v>-51</v>
      </c>
      <c r="C18" s="37">
        <f t="shared" si="19"/>
        <v>0</v>
      </c>
      <c r="D18" s="37">
        <f t="shared" si="19"/>
        <v>-25</v>
      </c>
      <c r="E18" s="37">
        <f t="shared" si="19"/>
        <v>-36</v>
      </c>
      <c r="F18" s="37">
        <f t="shared" si="19"/>
        <v>28</v>
      </c>
      <c r="G18" s="37">
        <f t="shared" si="19"/>
        <v>-6</v>
      </c>
      <c r="H18" s="37">
        <f t="shared" si="19"/>
        <v>64</v>
      </c>
      <c r="I18" s="37">
        <f t="shared" si="19"/>
        <v>11</v>
      </c>
      <c r="J18" s="49">
        <f t="shared" si="3"/>
        <v>-7.950760949541106</v>
      </c>
      <c r="K18" s="49">
        <v>6.1839251829764166</v>
      </c>
      <c r="L18" s="49">
        <v>14.134686132517523</v>
      </c>
      <c r="M18" s="37">
        <f t="shared" ref="M18:U18" si="20">M14+M22</f>
        <v>-15</v>
      </c>
      <c r="N18" s="37">
        <f t="shared" si="20"/>
        <v>108</v>
      </c>
      <c r="O18" s="37">
        <f t="shared" si="20"/>
        <v>12</v>
      </c>
      <c r="P18" s="37">
        <f t="shared" si="20"/>
        <v>51</v>
      </c>
      <c r="Q18" s="37">
        <f t="shared" si="20"/>
        <v>57</v>
      </c>
      <c r="R18" s="37">
        <f t="shared" si="20"/>
        <v>123</v>
      </c>
      <c r="S18" s="37">
        <f t="shared" si="20"/>
        <v>20</v>
      </c>
      <c r="T18" s="37">
        <f t="shared" si="20"/>
        <v>54</v>
      </c>
      <c r="U18" s="37">
        <f t="shared" si="20"/>
        <v>69</v>
      </c>
      <c r="V18" s="49">
        <v>-3.3128170623087954</v>
      </c>
    </row>
    <row r="19" spans="1:22" ht="15" customHeight="1" x14ac:dyDescent="0.15">
      <c r="A19" s="2" t="s">
        <v>19</v>
      </c>
      <c r="B19" s="36">
        <f t="shared" ref="B19:I19" si="21">B15+B16+B21+B23</f>
        <v>-54</v>
      </c>
      <c r="C19" s="36">
        <f t="shared" si="21"/>
        <v>-58</v>
      </c>
      <c r="D19" s="36">
        <f t="shared" si="21"/>
        <v>55</v>
      </c>
      <c r="E19" s="36">
        <f t="shared" si="21"/>
        <v>-70</v>
      </c>
      <c r="F19" s="36">
        <f t="shared" si="21"/>
        <v>67</v>
      </c>
      <c r="G19" s="36">
        <f t="shared" si="21"/>
        <v>2</v>
      </c>
      <c r="H19" s="36">
        <f t="shared" si="21"/>
        <v>137</v>
      </c>
      <c r="I19" s="36">
        <f t="shared" si="21"/>
        <v>-21</v>
      </c>
      <c r="J19" s="53">
        <f t="shared" si="3"/>
        <v>-6.7417592218294713</v>
      </c>
      <c r="K19" s="53">
        <v>6.4528266837510673</v>
      </c>
      <c r="L19" s="53">
        <v>13.194585905580539</v>
      </c>
      <c r="M19" s="36">
        <f t="shared" ref="M19:U19" si="22">M15+M16+M21+M23</f>
        <v>16</v>
      </c>
      <c r="N19" s="36">
        <f t="shared" si="22"/>
        <v>284</v>
      </c>
      <c r="O19" s="36">
        <f t="shared" si="22"/>
        <v>38</v>
      </c>
      <c r="P19" s="36">
        <f t="shared" si="22"/>
        <v>172</v>
      </c>
      <c r="Q19" s="36">
        <f t="shared" si="22"/>
        <v>112</v>
      </c>
      <c r="R19" s="36">
        <f t="shared" si="22"/>
        <v>268</v>
      </c>
      <c r="S19" s="36">
        <f t="shared" si="22"/>
        <v>6</v>
      </c>
      <c r="T19" s="36">
        <f t="shared" si="22"/>
        <v>168</v>
      </c>
      <c r="U19" s="36">
        <f t="shared" si="22"/>
        <v>100</v>
      </c>
      <c r="V19" s="53">
        <v>1.5409735364181678</v>
      </c>
    </row>
    <row r="20" spans="1:22" ht="15" customHeight="1" x14ac:dyDescent="0.15">
      <c r="A20" s="5" t="s">
        <v>18</v>
      </c>
      <c r="B20" s="40">
        <f>E20+M20</f>
        <v>-36</v>
      </c>
      <c r="C20" s="40">
        <v>17</v>
      </c>
      <c r="D20" s="40">
        <f>G20-I20+O20-S20</f>
        <v>-11</v>
      </c>
      <c r="E20" s="40">
        <f>F20-H20</f>
        <v>-40</v>
      </c>
      <c r="F20" s="40">
        <v>57</v>
      </c>
      <c r="G20" s="40">
        <v>1</v>
      </c>
      <c r="H20" s="40">
        <v>97</v>
      </c>
      <c r="I20" s="40">
        <v>11</v>
      </c>
      <c r="J20" s="61">
        <f t="shared" si="3"/>
        <v>-4.816212029446187</v>
      </c>
      <c r="K20" s="61">
        <v>6.8631021419608187</v>
      </c>
      <c r="L20" s="61">
        <v>11.679314171407006</v>
      </c>
      <c r="M20" s="40">
        <f>N20-R20</f>
        <v>4</v>
      </c>
      <c r="N20" s="40">
        <f>SUM(P20:Q20)</f>
        <v>147</v>
      </c>
      <c r="O20" s="41">
        <v>22</v>
      </c>
      <c r="P20" s="41">
        <v>98</v>
      </c>
      <c r="Q20" s="41">
        <v>49</v>
      </c>
      <c r="R20" s="41">
        <f>SUM(T20:U20)</f>
        <v>143</v>
      </c>
      <c r="S20" s="41">
        <v>23</v>
      </c>
      <c r="T20" s="41">
        <v>104</v>
      </c>
      <c r="U20" s="41">
        <v>39</v>
      </c>
      <c r="V20" s="52">
        <v>0.48162120294461985</v>
      </c>
    </row>
    <row r="21" spans="1:22" ht="15" customHeight="1" x14ac:dyDescent="0.15">
      <c r="A21" s="3" t="s">
        <v>17</v>
      </c>
      <c r="B21" s="42">
        <f t="shared" ref="B21:B38" si="23">E21+M21</f>
        <v>-8</v>
      </c>
      <c r="C21" s="42">
        <v>-97</v>
      </c>
      <c r="D21" s="42">
        <f t="shared" ref="D21:D38" si="24">G21-I21+O21-S21</f>
        <v>5</v>
      </c>
      <c r="E21" s="42">
        <f t="shared" ref="E21:E38" si="25">F21-H21</f>
        <v>-43</v>
      </c>
      <c r="F21" s="42">
        <v>46</v>
      </c>
      <c r="G21" s="42">
        <v>0</v>
      </c>
      <c r="H21" s="42">
        <v>89</v>
      </c>
      <c r="I21" s="42">
        <v>-6</v>
      </c>
      <c r="J21" s="62">
        <f t="shared" si="3"/>
        <v>-6.4948151139872135</v>
      </c>
      <c r="K21" s="62">
        <v>6.9479417498467857</v>
      </c>
      <c r="L21" s="62">
        <v>13.442756863833999</v>
      </c>
      <c r="M21" s="42">
        <f t="shared" ref="M21:M38" si="26">N21-R21</f>
        <v>35</v>
      </c>
      <c r="N21" s="42">
        <f>SUM(P21:Q21)</f>
        <v>184</v>
      </c>
      <c r="O21" s="42">
        <v>16</v>
      </c>
      <c r="P21" s="42">
        <v>117</v>
      </c>
      <c r="Q21" s="42">
        <v>67</v>
      </c>
      <c r="R21" s="42">
        <f t="shared" ref="R21:R38" si="27">SUM(T21:U21)</f>
        <v>149</v>
      </c>
      <c r="S21" s="42">
        <v>17</v>
      </c>
      <c r="T21" s="42">
        <v>102</v>
      </c>
      <c r="U21" s="42">
        <v>47</v>
      </c>
      <c r="V21" s="49">
        <v>5.2864774183616845</v>
      </c>
    </row>
    <row r="22" spans="1:22" ht="15" customHeight="1" x14ac:dyDescent="0.15">
      <c r="A22" s="3" t="s">
        <v>16</v>
      </c>
      <c r="B22" s="42">
        <f t="shared" si="23"/>
        <v>-1</v>
      </c>
      <c r="C22" s="42">
        <v>21</v>
      </c>
      <c r="D22" s="42">
        <f t="shared" si="24"/>
        <v>15</v>
      </c>
      <c r="E22" s="42">
        <f t="shared" si="25"/>
        <v>-1</v>
      </c>
      <c r="F22" s="42">
        <v>18</v>
      </c>
      <c r="G22" s="42">
        <v>2</v>
      </c>
      <c r="H22" s="42">
        <v>19</v>
      </c>
      <c r="I22" s="42">
        <v>-8</v>
      </c>
      <c r="J22" s="62">
        <f t="shared" si="3"/>
        <v>-0.4689605906076828</v>
      </c>
      <c r="K22" s="62">
        <v>8.441290630938294</v>
      </c>
      <c r="L22" s="62">
        <v>8.9102512215459768</v>
      </c>
      <c r="M22" s="42">
        <f t="shared" si="26"/>
        <v>0</v>
      </c>
      <c r="N22" s="42">
        <f t="shared" ref="N22:N38" si="28">SUM(P22:Q22)</f>
        <v>58</v>
      </c>
      <c r="O22" s="42">
        <v>20</v>
      </c>
      <c r="P22" s="42">
        <v>27</v>
      </c>
      <c r="Q22" s="42">
        <v>31</v>
      </c>
      <c r="R22" s="42">
        <f t="shared" si="27"/>
        <v>58</v>
      </c>
      <c r="S22" s="42">
        <v>15</v>
      </c>
      <c r="T22" s="42">
        <v>32</v>
      </c>
      <c r="U22" s="42">
        <v>26</v>
      </c>
      <c r="V22" s="49">
        <v>0</v>
      </c>
    </row>
    <row r="23" spans="1:22" ht="15" customHeight="1" x14ac:dyDescent="0.15">
      <c r="A23" s="1" t="s">
        <v>15</v>
      </c>
      <c r="B23" s="43">
        <f t="shared" si="23"/>
        <v>8</v>
      </c>
      <c r="C23" s="43">
        <v>-4</v>
      </c>
      <c r="D23" s="43">
        <f t="shared" si="24"/>
        <v>55</v>
      </c>
      <c r="E23" s="43">
        <f t="shared" si="25"/>
        <v>-5</v>
      </c>
      <c r="F23" s="43">
        <v>7</v>
      </c>
      <c r="G23" s="43">
        <v>-2</v>
      </c>
      <c r="H23" s="43">
        <v>12</v>
      </c>
      <c r="I23" s="43">
        <v>-8</v>
      </c>
      <c r="J23" s="63">
        <f t="shared" si="3"/>
        <v>-3.3968592546267091</v>
      </c>
      <c r="K23" s="63">
        <v>4.7556029564773921</v>
      </c>
      <c r="L23" s="63">
        <v>8.1524622111041012</v>
      </c>
      <c r="M23" s="43">
        <f t="shared" si="26"/>
        <v>13</v>
      </c>
      <c r="N23" s="43">
        <f t="shared" si="28"/>
        <v>57</v>
      </c>
      <c r="O23" s="43">
        <v>32</v>
      </c>
      <c r="P23" s="43">
        <v>38</v>
      </c>
      <c r="Q23" s="43">
        <v>19</v>
      </c>
      <c r="R23" s="43">
        <f t="shared" si="27"/>
        <v>44</v>
      </c>
      <c r="S23" s="47">
        <v>-17</v>
      </c>
      <c r="T23" s="47">
        <v>28</v>
      </c>
      <c r="U23" s="47">
        <v>16</v>
      </c>
      <c r="V23" s="54">
        <v>8.8318340620294364</v>
      </c>
    </row>
    <row r="24" spans="1:22" ht="15" customHeight="1" x14ac:dyDescent="0.15">
      <c r="A24" s="7" t="s">
        <v>14</v>
      </c>
      <c r="B24" s="45">
        <f t="shared" si="23"/>
        <v>4</v>
      </c>
      <c r="C24" s="45">
        <v>-9</v>
      </c>
      <c r="D24" s="45">
        <f t="shared" si="24"/>
        <v>13</v>
      </c>
      <c r="E24" s="40">
        <f t="shared" si="25"/>
        <v>-4</v>
      </c>
      <c r="F24" s="45">
        <v>2</v>
      </c>
      <c r="G24" s="45">
        <v>0</v>
      </c>
      <c r="H24" s="45">
        <v>6</v>
      </c>
      <c r="I24" s="46">
        <v>-5</v>
      </c>
      <c r="J24" s="73">
        <f t="shared" si="3"/>
        <v>-8.0178369413599579</v>
      </c>
      <c r="K24" s="73">
        <v>4.0089184706799781</v>
      </c>
      <c r="L24" s="73">
        <v>12.026755412039936</v>
      </c>
      <c r="M24" s="40">
        <f t="shared" si="26"/>
        <v>8</v>
      </c>
      <c r="N24" s="45">
        <f t="shared" si="28"/>
        <v>17</v>
      </c>
      <c r="O24" s="45">
        <v>4</v>
      </c>
      <c r="P24" s="45">
        <v>12</v>
      </c>
      <c r="Q24" s="45">
        <v>5</v>
      </c>
      <c r="R24" s="45">
        <f t="shared" si="27"/>
        <v>9</v>
      </c>
      <c r="S24" s="45">
        <v>-4</v>
      </c>
      <c r="T24" s="45">
        <v>3</v>
      </c>
      <c r="U24" s="45">
        <v>6</v>
      </c>
      <c r="V24" s="51">
        <v>16.035673882719909</v>
      </c>
    </row>
    <row r="25" spans="1:22" ht="15" customHeight="1" x14ac:dyDescent="0.15">
      <c r="A25" s="5" t="s">
        <v>13</v>
      </c>
      <c r="B25" s="40">
        <f t="shared" si="23"/>
        <v>1</v>
      </c>
      <c r="C25" s="40">
        <v>7</v>
      </c>
      <c r="D25" s="40">
        <f t="shared" si="24"/>
        <v>10</v>
      </c>
      <c r="E25" s="40">
        <f t="shared" si="25"/>
        <v>-3</v>
      </c>
      <c r="F25" s="40">
        <v>1</v>
      </c>
      <c r="G25" s="40">
        <v>1</v>
      </c>
      <c r="H25" s="40">
        <v>4</v>
      </c>
      <c r="I25" s="40">
        <v>-1</v>
      </c>
      <c r="J25" s="61">
        <f t="shared" si="3"/>
        <v>-21.763758869477073</v>
      </c>
      <c r="K25" s="61">
        <v>7.2545862898256903</v>
      </c>
      <c r="L25" s="61">
        <v>29.018345159302761</v>
      </c>
      <c r="M25" s="40">
        <f t="shared" si="26"/>
        <v>4</v>
      </c>
      <c r="N25" s="40">
        <f t="shared" si="28"/>
        <v>7</v>
      </c>
      <c r="O25" s="40">
        <v>6</v>
      </c>
      <c r="P25" s="40">
        <v>4</v>
      </c>
      <c r="Q25" s="40">
        <v>3</v>
      </c>
      <c r="R25" s="40">
        <f t="shared" si="27"/>
        <v>3</v>
      </c>
      <c r="S25" s="41">
        <v>-2</v>
      </c>
      <c r="T25" s="41">
        <v>0</v>
      </c>
      <c r="U25" s="41">
        <v>3</v>
      </c>
      <c r="V25" s="52">
        <v>29.018345159302768</v>
      </c>
    </row>
    <row r="26" spans="1:22" ht="15" customHeight="1" x14ac:dyDescent="0.15">
      <c r="A26" s="3" t="s">
        <v>12</v>
      </c>
      <c r="B26" s="42">
        <f t="shared" si="23"/>
        <v>-13</v>
      </c>
      <c r="C26" s="42">
        <v>1</v>
      </c>
      <c r="D26" s="42">
        <f t="shared" si="24"/>
        <v>-5</v>
      </c>
      <c r="E26" s="42">
        <f t="shared" si="25"/>
        <v>-4</v>
      </c>
      <c r="F26" s="42">
        <v>3</v>
      </c>
      <c r="G26" s="42">
        <v>0</v>
      </c>
      <c r="H26" s="42">
        <v>7</v>
      </c>
      <c r="I26" s="42">
        <v>-1</v>
      </c>
      <c r="J26" s="62">
        <f t="shared" si="3"/>
        <v>-13.086072296067906</v>
      </c>
      <c r="K26" s="62">
        <v>9.8145542220509281</v>
      </c>
      <c r="L26" s="62">
        <v>22.900626518118834</v>
      </c>
      <c r="M26" s="42">
        <f t="shared" si="26"/>
        <v>-9</v>
      </c>
      <c r="N26" s="42">
        <f t="shared" si="28"/>
        <v>4</v>
      </c>
      <c r="O26" s="42">
        <v>0</v>
      </c>
      <c r="P26" s="42">
        <v>0</v>
      </c>
      <c r="Q26" s="42">
        <v>4</v>
      </c>
      <c r="R26" s="42">
        <f t="shared" si="27"/>
        <v>13</v>
      </c>
      <c r="S26" s="42">
        <v>6</v>
      </c>
      <c r="T26" s="42">
        <v>8</v>
      </c>
      <c r="U26" s="42">
        <v>5</v>
      </c>
      <c r="V26" s="49">
        <v>-29.443662666152782</v>
      </c>
    </row>
    <row r="27" spans="1:22" ht="15" customHeight="1" x14ac:dyDescent="0.15">
      <c r="A27" s="1" t="s">
        <v>11</v>
      </c>
      <c r="B27" s="43">
        <f t="shared" si="23"/>
        <v>-10</v>
      </c>
      <c r="C27" s="43">
        <v>-14</v>
      </c>
      <c r="D27" s="43">
        <f t="shared" si="24"/>
        <v>9</v>
      </c>
      <c r="E27" s="43">
        <f t="shared" si="25"/>
        <v>-5</v>
      </c>
      <c r="F27" s="43">
        <v>3</v>
      </c>
      <c r="G27" s="43">
        <v>2</v>
      </c>
      <c r="H27" s="43">
        <v>8</v>
      </c>
      <c r="I27" s="43">
        <v>-1</v>
      </c>
      <c r="J27" s="63">
        <f t="shared" si="3"/>
        <v>-6.9317046676010232</v>
      </c>
      <c r="K27" s="63">
        <v>4.1590228005606136</v>
      </c>
      <c r="L27" s="63">
        <v>11.090727468161637</v>
      </c>
      <c r="M27" s="43">
        <f t="shared" si="26"/>
        <v>-5</v>
      </c>
      <c r="N27" s="43">
        <f t="shared" si="28"/>
        <v>13</v>
      </c>
      <c r="O27" s="47">
        <v>4</v>
      </c>
      <c r="P27" s="47">
        <v>7</v>
      </c>
      <c r="Q27" s="47">
        <v>6</v>
      </c>
      <c r="R27" s="47">
        <f t="shared" si="27"/>
        <v>18</v>
      </c>
      <c r="S27" s="47">
        <v>-2</v>
      </c>
      <c r="T27" s="47">
        <v>4</v>
      </c>
      <c r="U27" s="47">
        <v>14</v>
      </c>
      <c r="V27" s="54">
        <v>-6.9317046676010179</v>
      </c>
    </row>
    <row r="28" spans="1:22" ht="15" customHeight="1" x14ac:dyDescent="0.15">
      <c r="A28" s="5" t="s">
        <v>10</v>
      </c>
      <c r="B28" s="40">
        <f t="shared" si="23"/>
        <v>-13</v>
      </c>
      <c r="C28" s="40">
        <v>-14</v>
      </c>
      <c r="D28" s="40">
        <f t="shared" si="24"/>
        <v>-11</v>
      </c>
      <c r="E28" s="40">
        <f t="shared" si="25"/>
        <v>-8</v>
      </c>
      <c r="F28" s="40">
        <v>0</v>
      </c>
      <c r="G28" s="40">
        <v>-2</v>
      </c>
      <c r="H28" s="40">
        <v>8</v>
      </c>
      <c r="I28" s="40">
        <v>5</v>
      </c>
      <c r="J28" s="61">
        <f t="shared" si="3"/>
        <v>-28.647672867121887</v>
      </c>
      <c r="K28" s="61">
        <v>0</v>
      </c>
      <c r="L28" s="61">
        <v>28.647672867121887</v>
      </c>
      <c r="M28" s="40">
        <f t="shared" si="26"/>
        <v>-5</v>
      </c>
      <c r="N28" s="40">
        <f t="shared" si="28"/>
        <v>6</v>
      </c>
      <c r="O28" s="40">
        <v>-2</v>
      </c>
      <c r="P28" s="40">
        <v>2</v>
      </c>
      <c r="Q28" s="40">
        <v>4</v>
      </c>
      <c r="R28" s="40">
        <f t="shared" si="27"/>
        <v>11</v>
      </c>
      <c r="S28" s="40">
        <v>2</v>
      </c>
      <c r="T28" s="40">
        <v>5</v>
      </c>
      <c r="U28" s="40">
        <v>6</v>
      </c>
      <c r="V28" s="48">
        <v>-17.904795541951184</v>
      </c>
    </row>
    <row r="29" spans="1:22" ht="15" customHeight="1" x14ac:dyDescent="0.15">
      <c r="A29" s="3" t="s">
        <v>9</v>
      </c>
      <c r="B29" s="42">
        <f t="shared" si="23"/>
        <v>-9</v>
      </c>
      <c r="C29" s="42">
        <v>4</v>
      </c>
      <c r="D29" s="42">
        <f t="shared" si="24"/>
        <v>-16</v>
      </c>
      <c r="E29" s="42">
        <f t="shared" si="25"/>
        <v>-10</v>
      </c>
      <c r="F29" s="42">
        <v>6</v>
      </c>
      <c r="G29" s="42">
        <v>-2</v>
      </c>
      <c r="H29" s="42">
        <v>16</v>
      </c>
      <c r="I29" s="42">
        <v>8</v>
      </c>
      <c r="J29" s="62">
        <f t="shared" si="3"/>
        <v>-13.904338153503891</v>
      </c>
      <c r="K29" s="62">
        <v>8.3426028921023363</v>
      </c>
      <c r="L29" s="62">
        <v>22.246941045606228</v>
      </c>
      <c r="M29" s="42">
        <f t="shared" si="26"/>
        <v>1</v>
      </c>
      <c r="N29" s="42">
        <f t="shared" si="28"/>
        <v>13</v>
      </c>
      <c r="O29" s="42">
        <v>-12</v>
      </c>
      <c r="P29" s="42">
        <v>7</v>
      </c>
      <c r="Q29" s="42">
        <v>6</v>
      </c>
      <c r="R29" s="42">
        <f t="shared" si="27"/>
        <v>12</v>
      </c>
      <c r="S29" s="42">
        <v>-6</v>
      </c>
      <c r="T29" s="42">
        <v>3</v>
      </c>
      <c r="U29" s="42">
        <v>9</v>
      </c>
      <c r="V29" s="49">
        <v>1.3904338153503879</v>
      </c>
    </row>
    <row r="30" spans="1:22" ht="15" customHeight="1" x14ac:dyDescent="0.15">
      <c r="A30" s="3" t="s">
        <v>8</v>
      </c>
      <c r="B30" s="42">
        <f t="shared" si="23"/>
        <v>-8</v>
      </c>
      <c r="C30" s="42">
        <v>4</v>
      </c>
      <c r="D30" s="42">
        <f t="shared" si="24"/>
        <v>-8</v>
      </c>
      <c r="E30" s="42">
        <f t="shared" si="25"/>
        <v>-6</v>
      </c>
      <c r="F30" s="42">
        <v>4</v>
      </c>
      <c r="G30" s="42">
        <v>-3</v>
      </c>
      <c r="H30" s="42">
        <v>10</v>
      </c>
      <c r="I30" s="42">
        <v>-2</v>
      </c>
      <c r="J30" s="62">
        <f t="shared" si="3"/>
        <v>-7.9376585719463577</v>
      </c>
      <c r="K30" s="62">
        <v>5.2917723812975712</v>
      </c>
      <c r="L30" s="62">
        <v>13.229430953243929</v>
      </c>
      <c r="M30" s="42">
        <f t="shared" si="26"/>
        <v>-2</v>
      </c>
      <c r="N30" s="42">
        <f t="shared" si="28"/>
        <v>17</v>
      </c>
      <c r="O30" s="42">
        <v>-2</v>
      </c>
      <c r="P30" s="42">
        <v>9</v>
      </c>
      <c r="Q30" s="42">
        <v>8</v>
      </c>
      <c r="R30" s="42">
        <f t="shared" si="27"/>
        <v>19</v>
      </c>
      <c r="S30" s="42">
        <v>5</v>
      </c>
      <c r="T30" s="42">
        <v>3</v>
      </c>
      <c r="U30" s="42">
        <v>16</v>
      </c>
      <c r="V30" s="49">
        <v>-2.6458861906487883</v>
      </c>
    </row>
    <row r="31" spans="1:22" ht="15" customHeight="1" x14ac:dyDescent="0.15">
      <c r="A31" s="1" t="s">
        <v>7</v>
      </c>
      <c r="B31" s="43">
        <f t="shared" si="23"/>
        <v>-20</v>
      </c>
      <c r="C31" s="43">
        <v>-15</v>
      </c>
      <c r="D31" s="43">
        <f t="shared" si="24"/>
        <v>-5</v>
      </c>
      <c r="E31" s="43">
        <f t="shared" si="25"/>
        <v>-11</v>
      </c>
      <c r="F31" s="43">
        <v>0</v>
      </c>
      <c r="G31" s="43">
        <v>-1</v>
      </c>
      <c r="H31" s="43">
        <v>11</v>
      </c>
      <c r="I31" s="43">
        <v>8</v>
      </c>
      <c r="J31" s="63">
        <f t="shared" si="3"/>
        <v>-17.156726590575982</v>
      </c>
      <c r="K31" s="63">
        <v>0</v>
      </c>
      <c r="L31" s="63">
        <v>17.156726590575982</v>
      </c>
      <c r="M31" s="43">
        <f t="shared" si="26"/>
        <v>-9</v>
      </c>
      <c r="N31" s="43">
        <f t="shared" si="28"/>
        <v>14</v>
      </c>
      <c r="O31" s="43">
        <v>8</v>
      </c>
      <c r="P31" s="43">
        <v>6</v>
      </c>
      <c r="Q31" s="43">
        <v>8</v>
      </c>
      <c r="R31" s="43">
        <f t="shared" si="27"/>
        <v>23</v>
      </c>
      <c r="S31" s="43">
        <v>4</v>
      </c>
      <c r="T31" s="43">
        <v>11</v>
      </c>
      <c r="U31" s="43">
        <v>12</v>
      </c>
      <c r="V31" s="53">
        <v>-14.037321755925802</v>
      </c>
    </row>
    <row r="32" spans="1:22" ht="15" customHeight="1" x14ac:dyDescent="0.15">
      <c r="A32" s="5" t="s">
        <v>6</v>
      </c>
      <c r="B32" s="40">
        <f t="shared" si="23"/>
        <v>1</v>
      </c>
      <c r="C32" s="40">
        <v>7</v>
      </c>
      <c r="D32" s="40">
        <f t="shared" si="24"/>
        <v>1</v>
      </c>
      <c r="E32" s="40">
        <f t="shared" si="25"/>
        <v>-1</v>
      </c>
      <c r="F32" s="40">
        <v>0</v>
      </c>
      <c r="G32" s="40">
        <v>-2</v>
      </c>
      <c r="H32" s="40">
        <v>1</v>
      </c>
      <c r="I32" s="40">
        <v>1</v>
      </c>
      <c r="J32" s="61">
        <f t="shared" si="3"/>
        <v>-6.2330299356204852</v>
      </c>
      <c r="K32" s="61">
        <v>0</v>
      </c>
      <c r="L32" s="61">
        <v>6.2330299356204852</v>
      </c>
      <c r="M32" s="40">
        <f t="shared" si="26"/>
        <v>2</v>
      </c>
      <c r="N32" s="40">
        <f t="shared" si="28"/>
        <v>8</v>
      </c>
      <c r="O32" s="41">
        <v>1</v>
      </c>
      <c r="P32" s="41">
        <v>3</v>
      </c>
      <c r="Q32" s="41">
        <v>5</v>
      </c>
      <c r="R32" s="41">
        <f t="shared" si="27"/>
        <v>6</v>
      </c>
      <c r="S32" s="41">
        <v>-3</v>
      </c>
      <c r="T32" s="41">
        <v>2</v>
      </c>
      <c r="U32" s="41">
        <v>4</v>
      </c>
      <c r="V32" s="52">
        <v>12.466059871240972</v>
      </c>
    </row>
    <row r="33" spans="1:22" ht="15" customHeight="1" x14ac:dyDescent="0.15">
      <c r="A33" s="3" t="s">
        <v>5</v>
      </c>
      <c r="B33" s="42">
        <f t="shared" si="23"/>
        <v>-3</v>
      </c>
      <c r="C33" s="42">
        <v>9</v>
      </c>
      <c r="D33" s="42">
        <f t="shared" si="24"/>
        <v>17</v>
      </c>
      <c r="E33" s="42">
        <f>F33-H33</f>
        <v>-5</v>
      </c>
      <c r="F33" s="42">
        <v>3</v>
      </c>
      <c r="G33" s="42">
        <v>2</v>
      </c>
      <c r="H33" s="42">
        <v>8</v>
      </c>
      <c r="I33" s="42">
        <v>-11</v>
      </c>
      <c r="J33" s="62">
        <f t="shared" si="3"/>
        <v>-7.0715877167490078</v>
      </c>
      <c r="K33" s="62">
        <v>4.2429526300494036</v>
      </c>
      <c r="L33" s="62">
        <v>11.314540346798411</v>
      </c>
      <c r="M33" s="42">
        <f>N33-R33</f>
        <v>2</v>
      </c>
      <c r="N33" s="42">
        <f t="shared" si="28"/>
        <v>13</v>
      </c>
      <c r="O33" s="42">
        <v>-1</v>
      </c>
      <c r="P33" s="42">
        <v>2</v>
      </c>
      <c r="Q33" s="42">
        <v>11</v>
      </c>
      <c r="R33" s="42">
        <f t="shared" si="27"/>
        <v>11</v>
      </c>
      <c r="S33" s="42">
        <v>-5</v>
      </c>
      <c r="T33" s="42">
        <v>5</v>
      </c>
      <c r="U33" s="42">
        <v>6</v>
      </c>
      <c r="V33" s="49">
        <v>2.8286350866996006</v>
      </c>
    </row>
    <row r="34" spans="1:22" ht="15" customHeight="1" x14ac:dyDescent="0.15">
      <c r="A34" s="3" t="s">
        <v>4</v>
      </c>
      <c r="B34" s="42">
        <f t="shared" si="23"/>
        <v>-14</v>
      </c>
      <c r="C34" s="42">
        <v>9</v>
      </c>
      <c r="D34" s="42">
        <f t="shared" si="24"/>
        <v>4</v>
      </c>
      <c r="E34" s="42">
        <f t="shared" si="25"/>
        <v>0</v>
      </c>
      <c r="F34" s="42">
        <v>8</v>
      </c>
      <c r="G34" s="42">
        <v>7</v>
      </c>
      <c r="H34" s="42">
        <v>8</v>
      </c>
      <c r="I34" s="42">
        <v>1</v>
      </c>
      <c r="J34" s="62">
        <f t="shared" si="3"/>
        <v>0</v>
      </c>
      <c r="K34" s="62">
        <v>16.781319862301224</v>
      </c>
      <c r="L34" s="62">
        <v>16.781319862301224</v>
      </c>
      <c r="M34" s="42">
        <f t="shared" si="26"/>
        <v>-14</v>
      </c>
      <c r="N34" s="42">
        <f t="shared" si="28"/>
        <v>7</v>
      </c>
      <c r="O34" s="42">
        <v>-7</v>
      </c>
      <c r="P34" s="42">
        <v>5</v>
      </c>
      <c r="Q34" s="42">
        <v>2</v>
      </c>
      <c r="R34" s="42">
        <f t="shared" si="27"/>
        <v>21</v>
      </c>
      <c r="S34" s="42">
        <v>-5</v>
      </c>
      <c r="T34" s="42">
        <v>12</v>
      </c>
      <c r="U34" s="42">
        <v>9</v>
      </c>
      <c r="V34" s="49">
        <v>-29.36730975902714</v>
      </c>
    </row>
    <row r="35" spans="1:22" ht="15" customHeight="1" x14ac:dyDescent="0.15">
      <c r="A35" s="1" t="s">
        <v>3</v>
      </c>
      <c r="B35" s="43">
        <f t="shared" si="23"/>
        <v>-16</v>
      </c>
      <c r="C35" s="43">
        <v>1</v>
      </c>
      <c r="D35" s="43">
        <f t="shared" si="24"/>
        <v>-12</v>
      </c>
      <c r="E35" s="43">
        <f t="shared" si="25"/>
        <v>-5</v>
      </c>
      <c r="F35" s="43">
        <v>2</v>
      </c>
      <c r="G35" s="43">
        <v>-2</v>
      </c>
      <c r="H35" s="43">
        <v>7</v>
      </c>
      <c r="I35" s="43">
        <v>1</v>
      </c>
      <c r="J35" s="63">
        <f t="shared" si="3"/>
        <v>-10.322806898463174</v>
      </c>
      <c r="K35" s="63">
        <v>4.12912275938527</v>
      </c>
      <c r="L35" s="63">
        <v>14.451929657848444</v>
      </c>
      <c r="M35" s="43">
        <f t="shared" si="26"/>
        <v>-11</v>
      </c>
      <c r="N35" s="43">
        <f t="shared" si="28"/>
        <v>8</v>
      </c>
      <c r="O35" s="47">
        <v>-1</v>
      </c>
      <c r="P35" s="47">
        <v>2</v>
      </c>
      <c r="Q35" s="47">
        <v>6</v>
      </c>
      <c r="R35" s="47">
        <f t="shared" si="27"/>
        <v>19</v>
      </c>
      <c r="S35" s="47">
        <v>8</v>
      </c>
      <c r="T35" s="47">
        <v>8</v>
      </c>
      <c r="U35" s="47">
        <v>11</v>
      </c>
      <c r="V35" s="54">
        <v>-22.710175176618982</v>
      </c>
    </row>
    <row r="36" spans="1:22" ht="15" customHeight="1" x14ac:dyDescent="0.15">
      <c r="A36" s="5" t="s">
        <v>2</v>
      </c>
      <c r="B36" s="40">
        <f t="shared" si="23"/>
        <v>-9</v>
      </c>
      <c r="C36" s="40">
        <v>9</v>
      </c>
      <c r="D36" s="40">
        <f t="shared" si="24"/>
        <v>-4</v>
      </c>
      <c r="E36" s="40">
        <f t="shared" si="25"/>
        <v>-5</v>
      </c>
      <c r="F36" s="40">
        <v>0</v>
      </c>
      <c r="G36" s="40">
        <v>-2</v>
      </c>
      <c r="H36" s="40">
        <v>5</v>
      </c>
      <c r="I36" s="40">
        <v>-3</v>
      </c>
      <c r="J36" s="61">
        <f t="shared" si="3"/>
        <v>-25.629502717429464</v>
      </c>
      <c r="K36" s="61">
        <v>0</v>
      </c>
      <c r="L36" s="61">
        <v>25.629502717429464</v>
      </c>
      <c r="M36" s="40">
        <f t="shared" si="26"/>
        <v>-4</v>
      </c>
      <c r="N36" s="40">
        <f t="shared" si="28"/>
        <v>3</v>
      </c>
      <c r="O36" s="40">
        <v>-1</v>
      </c>
      <c r="P36" s="40">
        <v>1</v>
      </c>
      <c r="Q36" s="40">
        <v>2</v>
      </c>
      <c r="R36" s="40">
        <f t="shared" si="27"/>
        <v>7</v>
      </c>
      <c r="S36" s="40">
        <v>4</v>
      </c>
      <c r="T36" s="40">
        <v>4</v>
      </c>
      <c r="U36" s="40">
        <v>3</v>
      </c>
      <c r="V36" s="48">
        <v>-20.50360217394357</v>
      </c>
    </row>
    <row r="37" spans="1:22" ht="15" customHeight="1" x14ac:dyDescent="0.15">
      <c r="A37" s="3" t="s">
        <v>1</v>
      </c>
      <c r="B37" s="42">
        <f t="shared" si="23"/>
        <v>-10</v>
      </c>
      <c r="C37" s="42">
        <v>2</v>
      </c>
      <c r="D37" s="42">
        <f t="shared" si="24"/>
        <v>-8</v>
      </c>
      <c r="E37" s="42">
        <f t="shared" si="25"/>
        <v>-4</v>
      </c>
      <c r="F37" s="42">
        <v>1</v>
      </c>
      <c r="G37" s="42">
        <v>1</v>
      </c>
      <c r="H37" s="42">
        <v>5</v>
      </c>
      <c r="I37" s="42">
        <v>3</v>
      </c>
      <c r="J37" s="62">
        <f t="shared" si="3"/>
        <v>-28.876011154842661</v>
      </c>
      <c r="K37" s="62">
        <v>7.2190027887106654</v>
      </c>
      <c r="L37" s="62">
        <v>36.095013943553326</v>
      </c>
      <c r="M37" s="42">
        <f t="shared" si="26"/>
        <v>-6</v>
      </c>
      <c r="N37" s="42">
        <f t="shared" si="28"/>
        <v>2</v>
      </c>
      <c r="O37" s="42">
        <v>0</v>
      </c>
      <c r="P37" s="42">
        <v>2</v>
      </c>
      <c r="Q37" s="42">
        <v>0</v>
      </c>
      <c r="R37" s="42">
        <f t="shared" si="27"/>
        <v>8</v>
      </c>
      <c r="S37" s="42">
        <v>6</v>
      </c>
      <c r="T37" s="42">
        <v>5</v>
      </c>
      <c r="U37" s="42">
        <v>3</v>
      </c>
      <c r="V37" s="49">
        <v>-43.314016732263994</v>
      </c>
    </row>
    <row r="38" spans="1:22" ht="15" customHeight="1" x14ac:dyDescent="0.15">
      <c r="A38" s="1" t="s">
        <v>0</v>
      </c>
      <c r="B38" s="43">
        <f t="shared" si="23"/>
        <v>-3</v>
      </c>
      <c r="C38" s="43">
        <v>6</v>
      </c>
      <c r="D38" s="43">
        <f t="shared" si="24"/>
        <v>-3</v>
      </c>
      <c r="E38" s="43">
        <f t="shared" si="25"/>
        <v>-2</v>
      </c>
      <c r="F38" s="43">
        <v>0</v>
      </c>
      <c r="G38" s="43">
        <v>0</v>
      </c>
      <c r="H38" s="43">
        <v>2</v>
      </c>
      <c r="I38" s="43">
        <v>1</v>
      </c>
      <c r="J38" s="63">
        <f t="shared" si="3"/>
        <v>-15.594958342234564</v>
      </c>
      <c r="K38" s="63">
        <v>0</v>
      </c>
      <c r="L38" s="63">
        <v>15.594958342234564</v>
      </c>
      <c r="M38" s="43">
        <f t="shared" si="26"/>
        <v>-1</v>
      </c>
      <c r="N38" s="43">
        <f t="shared" si="28"/>
        <v>2</v>
      </c>
      <c r="O38" s="43">
        <v>-1</v>
      </c>
      <c r="P38" s="43">
        <v>2</v>
      </c>
      <c r="Q38" s="43">
        <v>0</v>
      </c>
      <c r="R38" s="43">
        <f t="shared" si="27"/>
        <v>3</v>
      </c>
      <c r="S38" s="43">
        <v>1</v>
      </c>
      <c r="T38" s="43">
        <v>2</v>
      </c>
      <c r="U38" s="43">
        <v>1</v>
      </c>
      <c r="V38" s="53">
        <v>-7.7974791711172831</v>
      </c>
    </row>
    <row r="39" spans="1:22" x14ac:dyDescent="0.15">
      <c r="A39" s="60" t="s">
        <v>60</v>
      </c>
    </row>
    <row r="40" spans="1:22" x14ac:dyDescent="0.15">
      <c r="A40" s="60" t="s">
        <v>61</v>
      </c>
    </row>
    <row r="41" spans="1:22" x14ac:dyDescent="0.15">
      <c r="A41" s="60" t="s">
        <v>62</v>
      </c>
    </row>
  </sheetData>
  <mergeCells count="17">
    <mergeCell ref="A5:A8"/>
    <mergeCell ref="B5:D5"/>
    <mergeCell ref="E5:L5"/>
    <mergeCell ref="M5:V5"/>
    <mergeCell ref="C6:C8"/>
    <mergeCell ref="D6:D8"/>
    <mergeCell ref="J6:L6"/>
    <mergeCell ref="G6:G8"/>
    <mergeCell ref="I6:I8"/>
    <mergeCell ref="O7:O8"/>
    <mergeCell ref="N6:Q6"/>
    <mergeCell ref="R6:U6"/>
    <mergeCell ref="J7:J8"/>
    <mergeCell ref="P7:P8"/>
    <mergeCell ref="T7:T8"/>
    <mergeCell ref="V7:V8"/>
    <mergeCell ref="S7:S8"/>
  </mergeCells>
  <phoneticPr fontId="3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colBreaks count="1" manualBreakCount="1">
    <brk id="1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市町村別計</vt:lpstr>
      <vt:lpstr>市町村別 (男)</vt:lpstr>
      <vt:lpstr>市町村別 (女)</vt:lpstr>
      <vt:lpstr>'市町村別 (女)'!Print_Area</vt:lpstr>
      <vt:lpstr>'市町村別 (男)'!Print_Area</vt:lpstr>
      <vt:lpstr>市町村別計!Print_Area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2017-11-02T09:41:08Z</cp:lastPrinted>
  <dcterms:created xsi:type="dcterms:W3CDTF">2017-09-15T07:21:02Z</dcterms:created>
  <dcterms:modified xsi:type="dcterms:W3CDTF">2018-06-19T02:35:55Z</dcterms:modified>
</cp:coreProperties>
</file>