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17 日南町　○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<sst xmlns="http://schemas.openxmlformats.org/spreadsheetml/2006/main" count="240" uniqueCount="126">
  <si>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</si>
  <si>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</si>
  <si>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</si>
  <si>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</si>
  <si>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</si>
  <si>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</si>
  <si>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</si>
  <si>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</si>
  <si>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</si>
  <si>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</si>
  <si>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</si>
  <si>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</si>
  <si>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</si>
  <si>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</si>
  <si>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</si>
  <si>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</si>
  <si>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</si>
  <si>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</si>
  <si>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</si>
  <si>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</si>
  <si>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</si>
  <si>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</si>
  <si>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</si>
  <si>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</si>
  <si>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</si>
  <si>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</si>
  <si>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</si>
  <si>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</si>
  <si>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</si>
  <si>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</si>
  <si>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</si>
  <si>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</si>
  <si>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</si>
  <si>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</si>
  <si>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</si>
  <si>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</si>
  <si>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</si>
  <si>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</si>
  <si>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</si>
  <si>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</si>
  <si>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</si>
  <si>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</si>
  <si>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</si>
  <si>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</si>
  <si>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</si>
  <si>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</si>
  <si>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</si>
  <si>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</si>
  <si>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</si>
  <si>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</si>
  <si>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</si>
  <si>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</si>
  <si>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</si>
  <si>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</si>
  <si>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</si>
  <si>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</si>
  <si>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</si>
  <si>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</si>
  <si>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</si>
  <si>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</si>
  <si>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</si>
  <si>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</si>
  <si>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</si>
  <si>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</si>
  <si>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</si>
  <si>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</si>
  <si>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</si>
  <si>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</si>
  <si>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</si>
  <si>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</si>
  <si>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</si>
  <si>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</si>
  <si>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</si>
  <si>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</si>
  <si>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</si>
  <si>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</si>
  <si>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</si>
  <si>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</si>
  <si>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</si>
  <si>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</si>
  <si>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</si>
  <si>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</si>
  <si>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</si>
  <si>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</si>
  <si>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</si>
  <si>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</si>
  <si>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</si>
  <si>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</si>
  <si>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</si>
  <si>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</si>
  <si>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</si>
  <si>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</si>
  <si>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</si>
  <si>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</si>
  <si>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</si>
  <si>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</si>
  <si>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</si>
  <si>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</si>
  <si>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</si>
  <si>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</si>
  <si>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</si>
  <si>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</si>
  <si>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</si>
  <si>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</si>
  <si>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</si>
  <si>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</si>
  <si>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</si>
  <si>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</si>
  <si>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</si>
  <si>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</si>
  <si>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日南町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</si>
  <si>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</si>
  <si>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</si>
  <si>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</si>
  <si>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</si>
  <si>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</si>
  <si>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</si>
  <si>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</si>
  <si>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</si>
  <si>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</si>
  <si>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</si>
  <si>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</si>
  <si>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施設・管渠の整備が完了しているが、今後、老朽化に伴う施設更新が必要となることから、財源の確保や施設の規模縮小について検討を行う必</t>
    <phoneticPr fontId="4"/>
  </si>
  <si>
    <t>　人口減少による利用率低下と整備更新が見込まれることから、維持管理費の精査、料金改定による収益の見直し等、財源の確保に努めながら経営改善に取組む必要がある。</t>
    <phoneticPr fontId="4"/>
  </si>
  <si>
    <t>　収益的収支比率は、歳出の増加などにより減少傾向となっている。老朽化に伴う施設更新が必要となることから、下水道料金改定及び管理費の精査が必要である。
　企業債残高対事業規模比率は、償還期間のピークを越え減少傾向である。施設更新に必要な投資計画を作成し、計画的な償還管理に努める。
　経費回収率は、施設管理費や修繕費が減少し改善している。今後も収支の均衡を図り継続していく。
　汚水処理原価は減少傾向であるが、設備改修等の減少による影響であることから、歳出抑制に努めていく必要がある。
　施設利用率は、人口減少等による使用量減少により減少傾向となっている。施設更新計画で適正な規模に縮小していく必要がある。
　水洗化率は、人口減少などにより減少傾向であり、未接続世帯の加入促進に努めていく必要がある。</t>
    <rPh sb="13" eb="15">
      <t>ゾウカ</t>
    </rPh>
    <rPh sb="20" eb="22">
      <t>ゲンショウ</t>
    </rPh>
    <rPh sb="148" eb="150">
      <t>シセツ</t>
    </rPh>
    <rPh sb="150" eb="153">
      <t>カンリヒ</t>
    </rPh>
    <rPh sb="154" eb="156">
      <t>シュウゼン</t>
    </rPh>
    <rPh sb="156" eb="157">
      <t>ヒ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</si>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</sst>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52272"/>
        <c:axId val="23945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452272"/>
        <c:axId val="239452664"/>
      </c:lineChart>
      <c:dateAx>
        <c:axId val="23945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452664"/>
        <c:crosses val="autoZero"/>
        <c:auto val="1"/>
        <c:lblOffset val="100"/>
        <c:baseTimeUnit val="years"/>
      </c:dateAx>
      <c:valAx>
        <c:axId val="23945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45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51.92</c:v>
                </c:pt>
                <c:pt idx="1">
                  <c:v>51.17</c:v>
                </c:pt>
                <c:pt idx="2">
                  <c:v>50.23</c:v>
                </c:pt>
                <c:pt idx="3">
                  <c:v>50.23</c:v>
                </c:pt>
                <c:pt idx="4">
                  <c:v>50.23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46240"/>
        <c:axId val="32884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46240"/>
        <c:axId val="328847808"/>
      </c:lineChart>
      <c:dateAx>
        <c:axId val="32884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47808"/>
        <c:crosses val="autoZero"/>
        <c:auto val="1"/>
        <c:lblOffset val="100"/>
        <c:baseTimeUnit val="years"/>
      </c:dateAx>
      <c:valAx>
        <c:axId val="32884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84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77.5</c:v>
                </c:pt>
                <c:pt idx="1">
                  <c:v>79.099999999999994</c:v>
                </c:pt>
                <c:pt idx="2">
                  <c:v>73.83</c:v>
                </c:pt>
                <c:pt idx="3">
                  <c:v>75.06</c:v>
                </c:pt>
                <c:pt idx="4">
                  <c:v>74.66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99256"/>
        <c:axId val="32829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99256"/>
        <c:axId val="328297296"/>
      </c:lineChart>
      <c:dateAx>
        <c:axId val="328299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97296"/>
        <c:crosses val="autoZero"/>
        <c:auto val="1"/>
        <c:lblOffset val="100"/>
        <c:baseTimeUnit val="years"/>
      </c:dateAx>
      <c:valAx>
        <c:axId val="32829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299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88.88</c:v>
                </c:pt>
                <c:pt idx="1">
                  <c:v>88.34</c:v>
                </c:pt>
                <c:pt idx="2">
                  <c:v>89.16</c:v>
                </c:pt>
                <c:pt idx="3">
                  <c:v>87.52</c:v>
                </c:pt>
                <c:pt idx="4">
                  <c:v>85.27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50312"/>
        <c:axId val="328297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450312"/>
        <c:axId val="328297688"/>
      </c:lineChart>
      <c:dateAx>
        <c:axId val="239450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97688"/>
        <c:crosses val="autoZero"/>
        <c:auto val="1"/>
        <c:lblOffset val="100"/>
        <c:baseTimeUnit val="years"/>
      </c:dateAx>
      <c:valAx>
        <c:axId val="328297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450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98472"/>
        <c:axId val="32829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98472"/>
        <c:axId val="328292592"/>
      </c:lineChart>
      <c:dateAx>
        <c:axId val="328298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92592"/>
        <c:crosses val="autoZero"/>
        <c:auto val="1"/>
        <c:lblOffset val="100"/>
        <c:baseTimeUnit val="years"/>
      </c:dateAx>
      <c:valAx>
        <c:axId val="32829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298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96904"/>
        <c:axId val="328295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96904"/>
        <c:axId val="328295336"/>
      </c:lineChart>
      <c:dateAx>
        <c:axId val="328296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95336"/>
        <c:crosses val="autoZero"/>
        <c:auto val="1"/>
        <c:lblOffset val="100"/>
        <c:baseTimeUnit val="years"/>
      </c:dateAx>
      <c:valAx>
        <c:axId val="328295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296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93768"/>
        <c:axId val="32829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93768"/>
        <c:axId val="328296512"/>
      </c:lineChart>
      <c:dateAx>
        <c:axId val="328293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96512"/>
        <c:crosses val="autoZero"/>
        <c:auto val="1"/>
        <c:lblOffset val="100"/>
        <c:baseTimeUnit val="years"/>
      </c:dateAx>
      <c:valAx>
        <c:axId val="32829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293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53296"/>
        <c:axId val="32885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53296"/>
        <c:axId val="328850944"/>
      </c:lineChart>
      <c:dateAx>
        <c:axId val="32885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50944"/>
        <c:crosses val="autoZero"/>
        <c:auto val="1"/>
        <c:lblOffset val="100"/>
        <c:baseTimeUnit val="years"/>
      </c:dateAx>
      <c:valAx>
        <c:axId val="32885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85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309.70999999999998</c:v>
                </c:pt>
                <c:pt idx="1">
                  <c:v>251.35</c:v>
                </c:pt>
                <c:pt idx="2">
                  <c:v>223.7</c:v>
                </c:pt>
                <c:pt idx="3">
                  <c:v>32.380000000000003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52904"/>
        <c:axId val="32885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52904"/>
        <c:axId val="328850160"/>
      </c:lineChart>
      <c:dateAx>
        <c:axId val="328852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50160"/>
        <c:crosses val="autoZero"/>
        <c:auto val="1"/>
        <c:lblOffset val="100"/>
        <c:baseTimeUnit val="years"/>
      </c:dateAx>
      <c:valAx>
        <c:axId val="32885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852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60.36</c:v>
                </c:pt>
                <c:pt idx="1">
                  <c:v>60.96</c:v>
                </c:pt>
                <c:pt idx="2">
                  <c:v>77.069999999999993</c:v>
                </c:pt>
                <c:pt idx="3">
                  <c:v>99.71</c:v>
                </c:pt>
                <c:pt idx="4">
                  <c:v>109.32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51336"/>
        <c:axId val="32884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51336"/>
        <c:axId val="328847024"/>
      </c:lineChart>
      <c:dateAx>
        <c:axId val="328851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47024"/>
        <c:crosses val="autoZero"/>
        <c:auto val="1"/>
        <c:lblOffset val="100"/>
        <c:baseTimeUnit val="years"/>
      </c:dateAx>
      <c:valAx>
        <c:axId val="32884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851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357.26</c:v>
                </c:pt>
                <c:pt idx="1">
                  <c:v>365.03</c:v>
                </c:pt>
                <c:pt idx="2">
                  <c:v>290.97000000000003</c:v>
                </c:pt>
                <c:pt idx="3">
                  <c:v>235.34</c:v>
                </c:pt>
                <c:pt idx="4">
                  <c:v>219.21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48984"/>
        <c:axId val="328852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48984"/>
        <c:axId val="328852120"/>
      </c:lineChart>
      <c:dateAx>
        <c:axId val="328848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852120"/>
        <c:crosses val="autoZero"/>
        <c:auto val="1"/>
        <c:lblOffset val="100"/>
        <c:baseTimeUnit val="years"/>
      </c:dateAx>
      <c:valAx>
        <c:axId val="328852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848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鳥取県　日南町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4931</v>
      </c>
      <c r="AM8" s="67"/>
      <c r="AN8" s="67"/>
      <c r="AO8" s="67"/>
      <c r="AP8" s="67"/>
      <c r="AQ8" s="67"/>
      <c r="AR8" s="67"/>
      <c r="AS8" s="67"/>
      <c r="AT8" s="66">
        <f>データ!T6</f>
        <v>340.96</v>
      </c>
      <c r="AU8" s="66"/>
      <c r="AV8" s="66"/>
      <c r="AW8" s="66"/>
      <c r="AX8" s="66"/>
      <c r="AY8" s="66"/>
      <c r="AZ8" s="66"/>
      <c r="BA8" s="66"/>
      <c r="BB8" s="66">
        <f>データ!U6</f>
        <v>14.46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44.72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4090</v>
      </c>
      <c r="AE10" s="67"/>
      <c r="AF10" s="67"/>
      <c r="AG10" s="67"/>
      <c r="AH10" s="67"/>
      <c r="AI10" s="67"/>
      <c r="AJ10" s="67"/>
      <c r="AK10" s="2"/>
      <c r="AL10" s="67">
        <f>データ!V6</f>
        <v>2174</v>
      </c>
      <c r="AM10" s="67"/>
      <c r="AN10" s="67"/>
      <c r="AO10" s="67"/>
      <c r="AP10" s="67"/>
      <c r="AQ10" s="67"/>
      <c r="AR10" s="67"/>
      <c r="AS10" s="67"/>
      <c r="AT10" s="66">
        <f>データ!W6</f>
        <v>3.01</v>
      </c>
      <c r="AU10" s="66"/>
      <c r="AV10" s="66"/>
      <c r="AW10" s="66"/>
      <c r="AX10" s="66"/>
      <c r="AY10" s="66"/>
      <c r="AZ10" s="66"/>
      <c r="BA10" s="66"/>
      <c r="BB10" s="66">
        <f>データ!X6</f>
        <v>722.26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314013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鳥取県　日南町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44.72</v>
      </c>
      <c r="Q6" s="34">
        <f t="shared" si="3"/>
        <v>100</v>
      </c>
      <c r="R6" s="34">
        <f t="shared" si="3"/>
        <v>4090</v>
      </c>
      <c r="S6" s="34">
        <f t="shared" si="3"/>
        <v>4931</v>
      </c>
      <c r="T6" s="34">
        <f t="shared" si="3"/>
        <v>340.96</v>
      </c>
      <c r="U6" s="34">
        <f t="shared" si="3"/>
        <v>14.46</v>
      </c>
      <c r="V6" s="34">
        <f t="shared" si="3"/>
        <v>2174</v>
      </c>
      <c r="W6" s="34">
        <f t="shared" si="3"/>
        <v>3.01</v>
      </c>
      <c r="X6" s="34">
        <f t="shared" si="3"/>
        <v>722.26</v>
      </c>
      <c r="Y6" s="35">
        <f>IF(Y7="",NA(),Y7)</f>
        <v>88.88</v>
      </c>
      <c r="Z6" s="35">
        <f t="shared" ref="Z6:AH6" si="4">IF(Z7="",NA(),Z7)</f>
        <v>88.34</v>
      </c>
      <c r="AA6" s="35">
        <f t="shared" si="4"/>
        <v>89.16</v>
      </c>
      <c r="AB6" s="35">
        <f t="shared" si="4"/>
        <v>87.52</v>
      </c>
      <c r="AC6" s="35">
        <f t="shared" si="4"/>
        <v>85.27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309.70999999999998</v>
      </c>
      <c r="BG6" s="35">
        <f t="shared" ref="BG6:BO6" si="7">IF(BG7="",NA(),BG7)</f>
        <v>251.35</v>
      </c>
      <c r="BH6" s="35">
        <f t="shared" si="7"/>
        <v>223.7</v>
      </c>
      <c r="BI6" s="35">
        <f t="shared" si="7"/>
        <v>32.380000000000003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60.36</v>
      </c>
      <c r="BR6" s="35">
        <f t="shared" ref="BR6:BZ6" si="8">IF(BR7="",NA(),BR7)</f>
        <v>60.96</v>
      </c>
      <c r="BS6" s="35">
        <f t="shared" si="8"/>
        <v>77.069999999999993</v>
      </c>
      <c r="BT6" s="35">
        <f t="shared" si="8"/>
        <v>99.71</v>
      </c>
      <c r="BU6" s="35">
        <f t="shared" si="8"/>
        <v>109.32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357.26</v>
      </c>
      <c r="CC6" s="35">
        <f t="shared" ref="CC6:CK6" si="9">IF(CC7="",NA(),CC7)</f>
        <v>365.03</v>
      </c>
      <c r="CD6" s="35">
        <f t="shared" si="9"/>
        <v>290.97000000000003</v>
      </c>
      <c r="CE6" s="35">
        <f t="shared" si="9"/>
        <v>235.34</v>
      </c>
      <c r="CF6" s="35">
        <f t="shared" si="9"/>
        <v>219.21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51.92</v>
      </c>
      <c r="CN6" s="35">
        <f t="shared" ref="CN6:CV6" si="10">IF(CN7="",NA(),CN7)</f>
        <v>51.17</v>
      </c>
      <c r="CO6" s="35">
        <f t="shared" si="10"/>
        <v>50.23</v>
      </c>
      <c r="CP6" s="35">
        <f t="shared" si="10"/>
        <v>50.23</v>
      </c>
      <c r="CQ6" s="35">
        <f t="shared" si="10"/>
        <v>50.23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77.5</v>
      </c>
      <c r="CY6" s="35">
        <f t="shared" ref="CY6:DG6" si="11">IF(CY7="",NA(),CY7)</f>
        <v>79.099999999999994</v>
      </c>
      <c r="CZ6" s="35">
        <f t="shared" si="11"/>
        <v>73.83</v>
      </c>
      <c r="DA6" s="35">
        <f t="shared" si="11"/>
        <v>75.06</v>
      </c>
      <c r="DB6" s="35">
        <f t="shared" si="11"/>
        <v>74.66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314013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44.72</v>
      </c>
      <c r="Q7" s="38">
        <v>100</v>
      </c>
      <c r="R7" s="38">
        <v>4090</v>
      </c>
      <c r="S7" s="38">
        <v>4931</v>
      </c>
      <c r="T7" s="38">
        <v>340.96</v>
      </c>
      <c r="U7" s="38">
        <v>14.46</v>
      </c>
      <c r="V7" s="38">
        <v>2174</v>
      </c>
      <c r="W7" s="38">
        <v>3.01</v>
      </c>
      <c r="X7" s="38">
        <v>722.26</v>
      </c>
      <c r="Y7" s="38">
        <v>88.88</v>
      </c>
      <c r="Z7" s="38">
        <v>88.34</v>
      </c>
      <c r="AA7" s="38">
        <v>89.16</v>
      </c>
      <c r="AB7" s="38">
        <v>87.52</v>
      </c>
      <c r="AC7" s="38">
        <v>85.27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309.70999999999998</v>
      </c>
      <c r="BG7" s="38">
        <v>251.35</v>
      </c>
      <c r="BH7" s="38">
        <v>223.7</v>
      </c>
      <c r="BI7" s="38">
        <v>32.380000000000003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60.36</v>
      </c>
      <c r="BR7" s="38">
        <v>60.96</v>
      </c>
      <c r="BS7" s="38">
        <v>77.069999999999993</v>
      </c>
      <c r="BT7" s="38">
        <v>99.71</v>
      </c>
      <c r="BU7" s="38">
        <v>109.32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357.26</v>
      </c>
      <c r="CC7" s="38">
        <v>365.03</v>
      </c>
      <c r="CD7" s="38">
        <v>290.97000000000003</v>
      </c>
      <c r="CE7" s="38">
        <v>235.34</v>
      </c>
      <c r="CF7" s="38">
        <v>219.21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51.92</v>
      </c>
      <c r="CN7" s="38">
        <v>51.17</v>
      </c>
      <c r="CO7" s="38">
        <v>50.23</v>
      </c>
      <c r="CP7" s="38">
        <v>50.23</v>
      </c>
      <c r="CQ7" s="38">
        <v>50.23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77.5</v>
      </c>
      <c r="CY7" s="38">
        <v>79.099999999999994</v>
      </c>
      <c r="CZ7" s="38">
        <v>73.83</v>
      </c>
      <c r="DA7" s="38">
        <v>75.06</v>
      </c>
      <c r="DB7" s="38">
        <v>74.66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2018-02-27T08:09:25Z</cp:lastPrinted>
  <dcterms:created xsi:type="dcterms:W3CDTF">2017-12-25T02:31:30Z</dcterms:created>
  <dcterms:modified xsi:type="dcterms:W3CDTF">2018-02-27T08:09:27Z</dcterms:modified>
  <cp:category/>
</cp:coreProperties>
</file>