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F16" i="4" s="1"/>
  <c r="AP6" i="5"/>
  <c r="AO6" i="5"/>
  <c r="L15" i="4" s="1"/>
  <c r="AN6" i="5"/>
  <c r="AM6" i="5"/>
  <c r="H15" i="4" s="1"/>
  <c r="AL6" i="5"/>
  <c r="AK6" i="5"/>
  <c r="N14" i="4" s="1"/>
  <c r="AJ6" i="5"/>
  <c r="AI6" i="5"/>
  <c r="J14" i="4" s="1"/>
  <c r="AH6" i="5"/>
  <c r="AG6" i="5"/>
  <c r="F14" i="4" s="1"/>
  <c r="AF6" i="5"/>
  <c r="AE6" i="5"/>
  <c r="L13" i="4" s="1"/>
  <c r="AD6" i="5"/>
  <c r="AC6" i="5"/>
  <c r="H13" i="4" s="1"/>
  <c r="AB6" i="5"/>
  <c r="AA6" i="5"/>
  <c r="N12" i="4" s="1"/>
  <c r="Z6" i="5"/>
  <c r="Y6" i="5"/>
  <c r="J12" i="4" s="1"/>
  <c r="X6" i="5"/>
  <c r="W6" i="5"/>
  <c r="F12" i="4" s="1"/>
  <c r="V6" i="5"/>
  <c r="U6" i="5"/>
  <c r="T6" i="5"/>
  <c r="S6" i="5"/>
  <c r="R6" i="5"/>
  <c r="Q6" i="5"/>
  <c r="P6" i="5"/>
  <c r="O6" i="5"/>
  <c r="N6" i="5"/>
  <c r="M6" i="5"/>
  <c r="FJ8" i="5" s="1"/>
  <c r="L6" i="5"/>
  <c r="K6" i="5"/>
  <c r="J6" i="5"/>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F9" i="4"/>
  <c r="N7" i="4"/>
  <c r="B7" i="4"/>
  <c r="N5" i="4"/>
  <c r="J5" i="4"/>
  <c r="F5" i="4"/>
  <c r="B5" i="4"/>
  <c r="N3" i="4"/>
  <c r="F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MB10" i="5"/>
  <c r="LR10" i="5"/>
  <c r="KC10" i="5"/>
  <c r="IN10" i="5"/>
  <c r="GZ10" i="5"/>
  <c r="FK10" i="5"/>
  <c r="DV10" i="5"/>
  <c r="CG10" i="5"/>
  <c r="LH10" i="5"/>
  <c r="JS10" i="5"/>
  <c r="ID10" i="5"/>
  <c r="GO10" i="5"/>
  <c r="FA10" i="5"/>
  <c r="DL10" i="5"/>
  <c r="BV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MK10" i="5"/>
  <c r="MA10" i="5"/>
  <c r="LQ10" i="5"/>
  <c r="KB10" i="5"/>
  <c r="IM10" i="5"/>
  <c r="GY10" i="5"/>
  <c r="FJ10" i="5"/>
  <c r="DU10" i="5"/>
  <c r="CF10" i="5"/>
  <c r="F11" i="4"/>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<sst xmlns="http://schemas.openxmlformats.org/spreadsheetml/2006/main" count="1011" uniqueCount="182">
  <si>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</si>
  <si>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</si>
  <si>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</si>
  <si>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</si>
  <si>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</si>
  <si>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</si>
  <si>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</si>
  <si>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</si>
  <si>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剰余金の使途としては、新石見小水力発電所の運営費用（維持管理費、修繕費など）を考えています。
次年度繰越金　447千円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</si>
  <si>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</si>
  <si>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</si>
  <si>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</si>
  <si>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</si>
  <si>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</si>
  <si>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</si>
  <si>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</si>
  <si>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</si>
  <si>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</si>
  <si>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</si>
  <si>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</si>
  <si>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</si>
  <si>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</si>
  <si>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</si>
  <si>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</si>
  <si>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</si>
  <si>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</si>
  <si>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</si>
  <si>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</si>
  <si>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</si>
  <si>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</si>
  <si>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</si>
  <si>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</si>
  <si>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</si>
  <si>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</si>
  <si>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</si>
  <si>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</si>
  <si>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</si>
  <si>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</si>
  <si>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</si>
  <si>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</si>
  <si>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</si>
  <si>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</si>
  <si>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</si>
  <si>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</si>
  <si>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</si>
  <si>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</si>
  <si>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</si>
  <si>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</si>
  <si>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</si>
  <si>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</si>
  <si>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</si>
  <si>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</si>
  <si>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</si>
  <si>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</si>
  <si>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</si>
  <si>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</si>
  <si>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</si>
  <si>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</si>
  <si>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</si>
  <si>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</si>
  <si>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</si>
  <si>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</si>
  <si>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</si>
  <si>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</si>
  <si>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</si>
  <si>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</si>
  <si>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</si>
  <si>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</si>
  <si>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</si>
  <si>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</si>
  <si>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</si>
  <si>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</si>
  <si>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</si>
  <si>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</si>
  <si>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</si>
  <si>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</si>
  <si>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</si>
  <si>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</si>
  <si>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</si>
  <si>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</si>
  <si>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</si>
  <si>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</si>
  <si>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</si>
  <si>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</si>
  <si>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</si>
  <si>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</si>
  <si>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</si>
  <si>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</si>
  <si>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</si>
  <si>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</si>
  <si>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</si>
  <si>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</si>
  <si>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</si>
  <si>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</si>
  <si>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</si>
  <si>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</si>
  <si>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</si>
  <si>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</si>
  <si>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</si>
  <si>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</si>
  <si>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</si>
  <si>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</si>
  <si>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</si>
  <si>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</si>
  <si>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</si>
  <si>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</si>
  <si>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</si>
  <si>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</si>
  <si>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</si>
  <si>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</si>
  <si>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</si>
  <si>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</si>
  <si>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</si>
  <si>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</si>
  <si>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</si>
  <si>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</si>
  <si>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</si>
  <si>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314013</t>
  </si>
  <si>
    <t>47</t>
  </si>
  <si>
    <t>04</t>
  </si>
  <si>
    <t>0</t>
  </si>
  <si>
    <t>000</t>
  </si>
  <si>
    <t>鳥取県　日南町</t>
  </si>
  <si>
    <t>法非適用</t>
  </si>
  <si>
    <t>電気事業</t>
  </si>
  <si>
    <t/>
  </si>
  <si>
    <t>該当数値なし</t>
  </si>
  <si>
    <t>-</t>
  </si>
  <si>
    <t>平成47年10月1日　新石見小水力発電所</t>
  </si>
  <si>
    <t>無</t>
  </si>
  <si>
    <t>中国電力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</si>
  <si>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</si>
  <si>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</si>
  <si>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</si>
  <si>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</si>
  <si>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</si>
  <si>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</si>
  <si>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</si>
  <si>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</si>
  <si>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</si>
  <si>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</si>
  <si>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</si>
  <si>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</si>
  <si>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</si>
  <si>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</si>
  <si>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</si>
  <si>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</si>
  <si>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</si>
  <si>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</si>
  <si>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</si>
  <si>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</si>
  <si>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</si>
  <si>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</si>
  <si>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</si>
  <si>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</si>
  <si>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</si>
  <si>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</si>
  <si>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</si>
  <si>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</si>
  <si>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</si>
  <si>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</si>
  <si>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</si>
  <si>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</si>
  <si>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</si>
  <si>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</si>
  <si>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</si>
  <si>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</si>
  <si>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</si>
  <si>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</si>
  <si>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</si>
  <si>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</si>
  <si>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</si>
  <si>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</si>
  <si>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</si>
  <si>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</si>
  <si>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</si>
  <si>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</si>
  <si>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</si>
  <si>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</si>
  <si>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施設を更新し平成２７年１１月から発電を開始したが、２８年１月に発生した事故に伴う復旧工事のため発電を中止している。それにより平成２８年度は営業収入が無く、また支出もほとんど無かったため収益的収支比率、営業収支比率がゼロとなっている。同様の理由によりEBITDAの値も低くなっている。
　</t>
    <rPh sb="64" eb="66">
      <t>ヘイセイ</t>
    </rPh>
    <rPh sb="68" eb="69">
      <t>ネン</t>
    </rPh>
    <rPh sb="69" eb="70">
      <t>ド</t>
    </rPh>
    <rPh sb="71" eb="73">
      <t>エイギョウ</t>
    </rPh>
    <rPh sb="73" eb="75">
      <t>シュウニュウ</t>
    </rPh>
    <rPh sb="76" eb="77">
      <t>ナ</t>
    </rPh>
    <rPh sb="94" eb="97">
      <t>シュウエキテキ</t>
    </rPh>
    <rPh sb="97" eb="99">
      <t>シュウシ</t>
    </rPh>
    <rPh sb="99" eb="101">
      <t>ヒリツ</t>
    </rPh>
    <rPh sb="102" eb="104">
      <t>エイギョウ</t>
    </rPh>
    <rPh sb="104" eb="106">
      <t>シュウシ</t>
    </rPh>
    <rPh sb="106" eb="108">
      <t>ヒリツ</t>
    </rPh>
    <rPh sb="118" eb="120">
      <t>ドウヨウ</t>
    </rPh>
    <rPh sb="121" eb="123">
      <t>リユウ</t>
    </rPh>
    <rPh sb="133" eb="134">
      <t>アタイ</t>
    </rPh>
    <rPh sb="135" eb="136">
      <t>ヒク</t>
    </rPh>
    <phoneticPr fontId="3"/>
  </si>
  <si>
    <t xml:space="preserve">
　施設更新を平成２７年度までに実施したため、平成２８年度決算時点においても、修繕費、企業債残高等の経費が発生していない。
　事故に伴う復旧工事のため平成２８年度中は発電を中止していたため、施設利用率が引き続き低くなっている。同様の理由でFIT収入割合もゼロとなっている。
　将来的には、固定価格買取制度の調達期間終了後収入が減少するリスクがあることから、対応等について協議検討をする必要がある。
　建設から年数が経過している導水路の修繕・更新が急務であり、併せて安全安心な運用ができるように危機管理マニュアルの見直しを行っているが、現時点ではまだ十分ではない。</t>
    <rPh sb="23" eb="25">
      <t>ヘイセイ</t>
    </rPh>
    <rPh sb="27" eb="28">
      <t>ネン</t>
    </rPh>
    <rPh sb="28" eb="29">
      <t>ド</t>
    </rPh>
    <rPh sb="29" eb="31">
      <t>ケッサン</t>
    </rPh>
    <rPh sb="75" eb="77">
      <t>ヘイセイ</t>
    </rPh>
    <rPh sb="79" eb="80">
      <t>ネン</t>
    </rPh>
    <rPh sb="80" eb="81">
      <t>ド</t>
    </rPh>
    <rPh sb="81" eb="82">
      <t>チュウ</t>
    </rPh>
    <rPh sb="101" eb="102">
      <t>ヒ</t>
    </rPh>
    <rPh sb="103" eb="104">
      <t>ツヅ</t>
    </rPh>
    <rPh sb="113" eb="115">
      <t>ドウヨウ</t>
    </rPh>
    <rPh sb="116" eb="118">
      <t>リユウ</t>
    </rPh>
    <rPh sb="138" eb="141">
      <t>ショウライテキ</t>
    </rPh>
    <phoneticPr fontId="3"/>
  </si>
  <si>
    <t>　
　今後、修繕や企業債償還等の経費の増加が考えられる。また二度と同様の事故が発生しないよう安全安心な運用ができるよう専属の職員を配置する等体制の見直しを図るよう計画しているので、それらを踏まえ、平成32年度を目途に経営戦略を策定する予定としている。</t>
    <rPh sb="9" eb="11">
      <t>キギョウ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</si>
</sst>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#N/A</c:v>
                </c:pt>
                <c:pt idx="3">
                  <c:v>489.5</c:v>
                </c:pt>
                <c:pt idx="4">
                  <c:v>0</c:v>
                </c:pt>
              </c:numCache>
            </c:numRef>
          </c:val>
        </c:ser>
        <c:dLbls>
          <c:showLegendKey val="0"/>
          <c:showVal val="0"/>
          <c:showCatName val="0"/>
          <c:showSerName val="0"/>
          <c:showPercent val="0"/>
          <c:showBubbleSize val="0"/>
        </c:dLbls>
        <c:gapWidth val="180"/>
        <c:overlap val="-90"/>
        <c:axId val="162790016"/>
        <c:axId val="16234944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#N/A</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2790016"/>
        <c:axId val="162349440"/>
      </c:lineChart>
      <c:catAx>
        <c:axId val="162790016"/>
        <c:scaling>
          <c:orientation val="minMax"/>
        </c:scaling>
        <c:delete val="0"/>
        <c:axPos val="b"/>
        <c:numFmt formatCode="ge" sourceLinked="1"/>
        <c:majorTickMark val="none"/>
        <c:minorTickMark val="none"/>
        <c:tickLblPos val="none"/>
        <c:crossAx val="162349440"/>
        <c:crosses val="autoZero"/>
        <c:auto val="0"/>
        <c:lblAlgn val="ctr"/>
        <c:lblOffset val="100"/>
        <c:noMultiLvlLbl val="1"/>
      </c:catAx>
      <c:valAx>
        <c:axId val="16234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790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#N/A</c:v>
                </c:pt>
                <c:pt idx="3">
                  <c:v>100</c:v>
                </c:pt>
                <c:pt idx="4">
                  <c:v>#N/A</c:v>
                </c:pt>
              </c:numCache>
            </c:numRef>
          </c:val>
        </c:ser>
        <c:dLbls>
          <c:showLegendKey val="0"/>
          <c:showVal val="0"/>
          <c:showCatName val="0"/>
          <c:showSerName val="0"/>
          <c:showPercent val="0"/>
          <c:showBubbleSize val="0"/>
        </c:dLbls>
        <c:gapWidth val="180"/>
        <c:overlap val="-90"/>
        <c:axId val="164682368"/>
        <c:axId val="16515968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#N/A</c:v>
                </c:pt>
                <c:pt idx="3">
                  <c:v>73.099999999999994</c:v>
                </c:pt>
                <c:pt idx="4">
                  <c:v>74.8</c:v>
                </c:pt>
              </c:numCache>
            </c:numRef>
          </c:val>
          <c:smooth val="0"/>
        </c:ser>
        <c:dLbls>
          <c:showLegendKey val="0"/>
          <c:showVal val="0"/>
          <c:showCatName val="0"/>
          <c:showSerName val="0"/>
          <c:showPercent val="0"/>
          <c:showBubbleSize val="0"/>
        </c:dLbls>
        <c:marker val="1"/>
        <c:smooth val="0"/>
        <c:axId val="164682368"/>
        <c:axId val="165159680"/>
      </c:lineChart>
      <c:catAx>
        <c:axId val="164682368"/>
        <c:scaling>
          <c:orientation val="minMax"/>
        </c:scaling>
        <c:delete val="0"/>
        <c:axPos val="b"/>
        <c:numFmt formatCode="ge" sourceLinked="1"/>
        <c:majorTickMark val="none"/>
        <c:minorTickMark val="none"/>
        <c:tickLblPos val="none"/>
        <c:crossAx val="165159680"/>
        <c:crosses val="autoZero"/>
        <c:auto val="0"/>
        <c:lblAlgn val="ctr"/>
        <c:lblOffset val="100"/>
        <c:noMultiLvlLbl val="1"/>
      </c:catAx>
      <c:valAx>
        <c:axId val="16515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68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19.100000000000001</c:v>
                </c:pt>
                <c:pt idx="4">
                  <c:v>0</c:v>
                </c:pt>
              </c:numCache>
            </c:numRef>
          </c:val>
        </c:ser>
        <c:dLbls>
          <c:showLegendKey val="0"/>
          <c:showVal val="0"/>
          <c:showCatName val="0"/>
          <c:showSerName val="0"/>
          <c:showPercent val="0"/>
          <c:showBubbleSize val="0"/>
        </c:dLbls>
        <c:gapWidth val="180"/>
        <c:overlap val="-90"/>
        <c:axId val="165184640"/>
        <c:axId val="16518656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61.8</c:v>
                </c:pt>
                <c:pt idx="4">
                  <c:v>61.6</c:v>
                </c:pt>
              </c:numCache>
            </c:numRef>
          </c:val>
          <c:smooth val="0"/>
        </c:ser>
        <c:dLbls>
          <c:showLegendKey val="0"/>
          <c:showVal val="0"/>
          <c:showCatName val="0"/>
          <c:showSerName val="0"/>
          <c:showPercent val="0"/>
          <c:showBubbleSize val="0"/>
        </c:dLbls>
        <c:marker val="1"/>
        <c:smooth val="0"/>
        <c:axId val="165184640"/>
        <c:axId val="165186560"/>
      </c:lineChart>
      <c:catAx>
        <c:axId val="165184640"/>
        <c:scaling>
          <c:orientation val="minMax"/>
        </c:scaling>
        <c:delete val="0"/>
        <c:axPos val="b"/>
        <c:numFmt formatCode="ge" sourceLinked="1"/>
        <c:majorTickMark val="none"/>
        <c:minorTickMark val="none"/>
        <c:tickLblPos val="none"/>
        <c:crossAx val="165186560"/>
        <c:crosses val="autoZero"/>
        <c:auto val="0"/>
        <c:lblAlgn val="ctr"/>
        <c:lblOffset val="100"/>
        <c:noMultiLvlLbl val="1"/>
      </c:catAx>
      <c:valAx>
        <c:axId val="16518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8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64957568"/>
        <c:axId val="16496384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8.6999999999999993</c:v>
                </c:pt>
                <c:pt idx="4">
                  <c:v>5.7</c:v>
                </c:pt>
              </c:numCache>
            </c:numRef>
          </c:val>
          <c:smooth val="0"/>
        </c:ser>
        <c:dLbls>
          <c:showLegendKey val="0"/>
          <c:showVal val="0"/>
          <c:showCatName val="0"/>
          <c:showSerName val="0"/>
          <c:showPercent val="0"/>
          <c:showBubbleSize val="0"/>
        </c:dLbls>
        <c:marker val="1"/>
        <c:smooth val="0"/>
        <c:axId val="164957568"/>
        <c:axId val="164963840"/>
      </c:lineChart>
      <c:catAx>
        <c:axId val="164957568"/>
        <c:scaling>
          <c:orientation val="minMax"/>
        </c:scaling>
        <c:delete val="0"/>
        <c:axPos val="b"/>
        <c:numFmt formatCode="ge" sourceLinked="1"/>
        <c:majorTickMark val="none"/>
        <c:minorTickMark val="none"/>
        <c:tickLblPos val="none"/>
        <c:crossAx val="164963840"/>
        <c:crosses val="autoZero"/>
        <c:auto val="0"/>
        <c:lblAlgn val="ctr"/>
        <c:lblOffset val="100"/>
        <c:noMultiLvlLbl val="1"/>
      </c:catAx>
      <c:valAx>
        <c:axId val="16496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95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0</c:v>
                </c:pt>
                <c:pt idx="4">
                  <c:v>#N/A</c:v>
                </c:pt>
              </c:numCache>
            </c:numRef>
          </c:val>
        </c:ser>
        <c:dLbls>
          <c:showLegendKey val="0"/>
          <c:showVal val="0"/>
          <c:showCatName val="0"/>
          <c:showSerName val="0"/>
          <c:showPercent val="0"/>
          <c:showBubbleSize val="0"/>
        </c:dLbls>
        <c:gapWidth val="180"/>
        <c:overlap val="-90"/>
        <c:axId val="164988800"/>
        <c:axId val="16501145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351.4</c:v>
                </c:pt>
                <c:pt idx="4">
                  <c:v>390.3</c:v>
                </c:pt>
              </c:numCache>
            </c:numRef>
          </c:val>
          <c:smooth val="0"/>
        </c:ser>
        <c:dLbls>
          <c:showLegendKey val="0"/>
          <c:showVal val="0"/>
          <c:showCatName val="0"/>
          <c:showSerName val="0"/>
          <c:showPercent val="0"/>
          <c:showBubbleSize val="0"/>
        </c:dLbls>
        <c:marker val="1"/>
        <c:smooth val="0"/>
        <c:axId val="164988800"/>
        <c:axId val="165011456"/>
      </c:lineChart>
      <c:catAx>
        <c:axId val="164988800"/>
        <c:scaling>
          <c:orientation val="minMax"/>
        </c:scaling>
        <c:delete val="0"/>
        <c:axPos val="b"/>
        <c:numFmt formatCode="ge" sourceLinked="1"/>
        <c:majorTickMark val="none"/>
        <c:minorTickMark val="none"/>
        <c:tickLblPos val="none"/>
        <c:crossAx val="165011456"/>
        <c:crosses val="autoZero"/>
        <c:auto val="0"/>
        <c:lblAlgn val="ctr"/>
        <c:lblOffset val="100"/>
        <c:noMultiLvlLbl val="1"/>
      </c:catAx>
      <c:valAx>
        <c:axId val="165011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49888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110144"/>
        <c:axId val="16511206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10144"/>
        <c:axId val="165112064"/>
      </c:lineChart>
      <c:catAx>
        <c:axId val="165110144"/>
        <c:scaling>
          <c:orientation val="minMax"/>
        </c:scaling>
        <c:delete val="0"/>
        <c:axPos val="b"/>
        <c:numFmt formatCode="ge" sourceLinked="1"/>
        <c:majorTickMark val="none"/>
        <c:minorTickMark val="none"/>
        <c:tickLblPos val="none"/>
        <c:crossAx val="165112064"/>
        <c:crosses val="autoZero"/>
        <c:auto val="0"/>
        <c:lblAlgn val="ctr"/>
        <c:lblOffset val="100"/>
        <c:noMultiLvlLbl val="1"/>
      </c:catAx>
      <c:valAx>
        <c:axId val="16511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1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100</c:v>
                </c:pt>
                <c:pt idx="4">
                  <c:v>#N/A</c:v>
                </c:pt>
              </c:numCache>
            </c:numRef>
          </c:val>
        </c:ser>
        <c:dLbls>
          <c:showLegendKey val="0"/>
          <c:showVal val="0"/>
          <c:showCatName val="0"/>
          <c:showSerName val="0"/>
          <c:showPercent val="0"/>
          <c:showBubbleSize val="0"/>
        </c:dLbls>
        <c:gapWidth val="180"/>
        <c:overlap val="-90"/>
        <c:axId val="165145984"/>
        <c:axId val="16502899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80.599999999999994</c:v>
                </c:pt>
                <c:pt idx="4">
                  <c:v>85.6</c:v>
                </c:pt>
              </c:numCache>
            </c:numRef>
          </c:val>
          <c:smooth val="0"/>
        </c:ser>
        <c:dLbls>
          <c:showLegendKey val="0"/>
          <c:showVal val="0"/>
          <c:showCatName val="0"/>
          <c:showSerName val="0"/>
          <c:showPercent val="0"/>
          <c:showBubbleSize val="0"/>
        </c:dLbls>
        <c:marker val="1"/>
        <c:smooth val="0"/>
        <c:axId val="165145984"/>
        <c:axId val="165028992"/>
      </c:lineChart>
      <c:catAx>
        <c:axId val="165145984"/>
        <c:scaling>
          <c:orientation val="minMax"/>
        </c:scaling>
        <c:delete val="0"/>
        <c:axPos val="b"/>
        <c:numFmt formatCode="ge" sourceLinked="1"/>
        <c:majorTickMark val="none"/>
        <c:minorTickMark val="none"/>
        <c:tickLblPos val="none"/>
        <c:crossAx val="165028992"/>
        <c:crosses val="autoZero"/>
        <c:auto val="0"/>
        <c:lblAlgn val="ctr"/>
        <c:lblOffset val="100"/>
        <c:noMultiLvlLbl val="1"/>
      </c:catAx>
      <c:valAx>
        <c:axId val="16502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4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49472"/>
        <c:axId val="16505139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49472"/>
        <c:axId val="165051392"/>
      </c:lineChart>
      <c:catAx>
        <c:axId val="165049472"/>
        <c:scaling>
          <c:orientation val="minMax"/>
        </c:scaling>
        <c:delete val="0"/>
        <c:axPos val="b"/>
        <c:numFmt formatCode="ge" sourceLinked="1"/>
        <c:majorTickMark val="none"/>
        <c:minorTickMark val="none"/>
        <c:tickLblPos val="none"/>
        <c:crossAx val="165051392"/>
        <c:crosses val="autoZero"/>
        <c:auto val="0"/>
        <c:lblAlgn val="ctr"/>
        <c:lblOffset val="100"/>
        <c:noMultiLvlLbl val="1"/>
      </c:catAx>
      <c:valAx>
        <c:axId val="16505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4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80448"/>
        <c:axId val="1655454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80448"/>
        <c:axId val="165545472"/>
      </c:lineChart>
      <c:catAx>
        <c:axId val="165080448"/>
        <c:scaling>
          <c:orientation val="minMax"/>
        </c:scaling>
        <c:delete val="0"/>
        <c:axPos val="b"/>
        <c:numFmt formatCode="ge" sourceLinked="1"/>
        <c:majorTickMark val="none"/>
        <c:minorTickMark val="none"/>
        <c:tickLblPos val="none"/>
        <c:crossAx val="165545472"/>
        <c:crosses val="autoZero"/>
        <c:auto val="0"/>
        <c:lblAlgn val="ctr"/>
        <c:lblOffset val="100"/>
        <c:noMultiLvlLbl val="1"/>
      </c:catAx>
      <c:valAx>
        <c:axId val="16554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80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99488"/>
        <c:axId val="16560576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99488"/>
        <c:axId val="165605760"/>
      </c:lineChart>
      <c:catAx>
        <c:axId val="165599488"/>
        <c:scaling>
          <c:orientation val="minMax"/>
        </c:scaling>
        <c:delete val="0"/>
        <c:axPos val="b"/>
        <c:numFmt formatCode="ge" sourceLinked="1"/>
        <c:majorTickMark val="none"/>
        <c:minorTickMark val="none"/>
        <c:tickLblPos val="none"/>
        <c:crossAx val="165605760"/>
        <c:crosses val="autoZero"/>
        <c:auto val="0"/>
        <c:lblAlgn val="ctr"/>
        <c:lblOffset val="100"/>
        <c:noMultiLvlLbl val="1"/>
      </c:catAx>
      <c:valAx>
        <c:axId val="16560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9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31104"/>
        <c:axId val="16563302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31104"/>
        <c:axId val="165633024"/>
      </c:lineChart>
      <c:catAx>
        <c:axId val="165631104"/>
        <c:scaling>
          <c:orientation val="minMax"/>
        </c:scaling>
        <c:delete val="0"/>
        <c:axPos val="b"/>
        <c:numFmt formatCode="ge" sourceLinked="1"/>
        <c:majorTickMark val="none"/>
        <c:minorTickMark val="none"/>
        <c:tickLblPos val="none"/>
        <c:crossAx val="165633024"/>
        <c:crosses val="autoZero"/>
        <c:auto val="0"/>
        <c:lblAlgn val="ctr"/>
        <c:lblOffset val="100"/>
        <c:noMultiLvlLbl val="1"/>
      </c:catAx>
      <c:valAx>
        <c:axId val="16563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3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#N/A</c:v>
                </c:pt>
                <c:pt idx="3">
                  <c:v>489.5</c:v>
                </c:pt>
                <c:pt idx="4">
                  <c:v>0</c:v>
                </c:pt>
              </c:numCache>
            </c:numRef>
          </c:val>
        </c:ser>
        <c:dLbls>
          <c:showLegendKey val="0"/>
          <c:showVal val="0"/>
          <c:showCatName val="0"/>
          <c:showSerName val="0"/>
          <c:showPercent val="0"/>
          <c:showBubbleSize val="0"/>
        </c:dLbls>
        <c:gapWidth val="180"/>
        <c:overlap val="-90"/>
        <c:axId val="162396800"/>
        <c:axId val="16469235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#N/A</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2396800"/>
        <c:axId val="164692352"/>
      </c:lineChart>
      <c:catAx>
        <c:axId val="162396800"/>
        <c:scaling>
          <c:orientation val="minMax"/>
        </c:scaling>
        <c:delete val="0"/>
        <c:axPos val="b"/>
        <c:numFmt formatCode="ge" sourceLinked="1"/>
        <c:majorTickMark val="none"/>
        <c:minorTickMark val="none"/>
        <c:tickLblPos val="none"/>
        <c:crossAx val="164692352"/>
        <c:crosses val="autoZero"/>
        <c:auto val="0"/>
        <c:lblAlgn val="ctr"/>
        <c:lblOffset val="100"/>
        <c:noMultiLvlLbl val="1"/>
      </c:catAx>
      <c:valAx>
        <c:axId val="16469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396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70272"/>
        <c:axId val="1657420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70272"/>
        <c:axId val="165742080"/>
      </c:lineChart>
      <c:catAx>
        <c:axId val="165670272"/>
        <c:scaling>
          <c:orientation val="minMax"/>
        </c:scaling>
        <c:delete val="0"/>
        <c:axPos val="b"/>
        <c:numFmt formatCode="ge" sourceLinked="1"/>
        <c:majorTickMark val="none"/>
        <c:minorTickMark val="none"/>
        <c:tickLblPos val="none"/>
        <c:crossAx val="165742080"/>
        <c:crosses val="autoZero"/>
        <c:auto val="0"/>
        <c:lblAlgn val="ctr"/>
        <c:lblOffset val="100"/>
        <c:noMultiLvlLbl val="1"/>
      </c:catAx>
      <c:valAx>
        <c:axId val="16574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7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783808"/>
        <c:axId val="16579417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83808"/>
        <c:axId val="165794176"/>
      </c:lineChart>
      <c:catAx>
        <c:axId val="165783808"/>
        <c:scaling>
          <c:orientation val="minMax"/>
        </c:scaling>
        <c:delete val="0"/>
        <c:axPos val="b"/>
        <c:numFmt formatCode="ge" sourceLinked="1"/>
        <c:majorTickMark val="none"/>
        <c:minorTickMark val="none"/>
        <c:tickLblPos val="none"/>
        <c:crossAx val="165794176"/>
        <c:crosses val="autoZero"/>
        <c:auto val="0"/>
        <c:lblAlgn val="ctr"/>
        <c:lblOffset val="100"/>
        <c:noMultiLvlLbl val="1"/>
      </c:catAx>
      <c:valAx>
        <c:axId val="16579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8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880576"/>
        <c:axId val="16588249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80576"/>
        <c:axId val="165882496"/>
      </c:lineChart>
      <c:catAx>
        <c:axId val="165880576"/>
        <c:scaling>
          <c:orientation val="minMax"/>
        </c:scaling>
        <c:delete val="0"/>
        <c:axPos val="b"/>
        <c:numFmt formatCode="ge" sourceLinked="1"/>
        <c:majorTickMark val="none"/>
        <c:minorTickMark val="none"/>
        <c:tickLblPos val="none"/>
        <c:crossAx val="165882496"/>
        <c:crosses val="autoZero"/>
        <c:auto val="0"/>
        <c:lblAlgn val="ctr"/>
        <c:lblOffset val="100"/>
        <c:noMultiLvlLbl val="1"/>
      </c:catAx>
      <c:valAx>
        <c:axId val="165882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907072"/>
        <c:axId val="16591744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07072"/>
        <c:axId val="165917440"/>
      </c:lineChart>
      <c:catAx>
        <c:axId val="165907072"/>
        <c:scaling>
          <c:orientation val="minMax"/>
        </c:scaling>
        <c:delete val="0"/>
        <c:axPos val="b"/>
        <c:numFmt formatCode="ge" sourceLinked="1"/>
        <c:majorTickMark val="none"/>
        <c:minorTickMark val="none"/>
        <c:tickLblPos val="none"/>
        <c:crossAx val="165917440"/>
        <c:crosses val="autoZero"/>
        <c:auto val="0"/>
        <c:lblAlgn val="ctr"/>
        <c:lblOffset val="100"/>
        <c:noMultiLvlLbl val="1"/>
      </c:catAx>
      <c:valAx>
        <c:axId val="16591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90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68960"/>
        <c:axId val="16537088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68960"/>
        <c:axId val="165370880"/>
      </c:lineChart>
      <c:catAx>
        <c:axId val="165368960"/>
        <c:scaling>
          <c:orientation val="minMax"/>
        </c:scaling>
        <c:delete val="0"/>
        <c:axPos val="b"/>
        <c:numFmt formatCode="ge" sourceLinked="1"/>
        <c:majorTickMark val="none"/>
        <c:minorTickMark val="none"/>
        <c:tickLblPos val="none"/>
        <c:crossAx val="165370880"/>
        <c:crosses val="autoZero"/>
        <c:auto val="0"/>
        <c:lblAlgn val="ctr"/>
        <c:lblOffset val="100"/>
        <c:noMultiLvlLbl val="1"/>
      </c:catAx>
      <c:valAx>
        <c:axId val="16537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689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95840"/>
        <c:axId val="1654062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95840"/>
        <c:axId val="165406208"/>
      </c:lineChart>
      <c:catAx>
        <c:axId val="165395840"/>
        <c:scaling>
          <c:orientation val="minMax"/>
        </c:scaling>
        <c:delete val="0"/>
        <c:axPos val="b"/>
        <c:numFmt formatCode="ge" sourceLinked="1"/>
        <c:majorTickMark val="none"/>
        <c:minorTickMark val="none"/>
        <c:tickLblPos val="none"/>
        <c:crossAx val="165406208"/>
        <c:crosses val="autoZero"/>
        <c:auto val="0"/>
        <c:lblAlgn val="ctr"/>
        <c:lblOffset val="100"/>
        <c:noMultiLvlLbl val="1"/>
      </c:catAx>
      <c:valAx>
        <c:axId val="16540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9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836672"/>
        <c:axId val="16584704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36672"/>
        <c:axId val="165847040"/>
      </c:lineChart>
      <c:catAx>
        <c:axId val="165836672"/>
        <c:scaling>
          <c:orientation val="minMax"/>
        </c:scaling>
        <c:delete val="0"/>
        <c:axPos val="b"/>
        <c:numFmt formatCode="ge" sourceLinked="1"/>
        <c:majorTickMark val="none"/>
        <c:minorTickMark val="none"/>
        <c:tickLblPos val="none"/>
        <c:crossAx val="165847040"/>
        <c:crosses val="autoZero"/>
        <c:auto val="0"/>
        <c:lblAlgn val="ctr"/>
        <c:lblOffset val="100"/>
        <c:noMultiLvlLbl val="1"/>
      </c:catAx>
      <c:valAx>
        <c:axId val="16584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3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491072"/>
        <c:axId val="16549299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91072"/>
        <c:axId val="165492992"/>
      </c:lineChart>
      <c:catAx>
        <c:axId val="165491072"/>
        <c:scaling>
          <c:orientation val="minMax"/>
        </c:scaling>
        <c:delete val="0"/>
        <c:axPos val="b"/>
        <c:numFmt formatCode="ge" sourceLinked="1"/>
        <c:majorTickMark val="none"/>
        <c:minorTickMark val="none"/>
        <c:tickLblPos val="none"/>
        <c:crossAx val="165492992"/>
        <c:crosses val="autoZero"/>
        <c:auto val="0"/>
        <c:lblAlgn val="ctr"/>
        <c:lblOffset val="100"/>
        <c:noMultiLvlLbl val="1"/>
      </c:catAx>
      <c:valAx>
        <c:axId val="165492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91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21664"/>
        <c:axId val="16552384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21664"/>
        <c:axId val="165523840"/>
      </c:lineChart>
      <c:catAx>
        <c:axId val="165521664"/>
        <c:scaling>
          <c:orientation val="minMax"/>
        </c:scaling>
        <c:delete val="0"/>
        <c:axPos val="b"/>
        <c:numFmt formatCode="ge" sourceLinked="1"/>
        <c:majorTickMark val="none"/>
        <c:minorTickMark val="none"/>
        <c:tickLblPos val="none"/>
        <c:crossAx val="165523840"/>
        <c:crosses val="autoZero"/>
        <c:auto val="0"/>
        <c:lblAlgn val="ctr"/>
        <c:lblOffset val="100"/>
        <c:noMultiLvlLbl val="1"/>
      </c:catAx>
      <c:valAx>
        <c:axId val="16552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2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212352"/>
        <c:axId val="16621427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12352"/>
        <c:axId val="166214272"/>
      </c:lineChart>
      <c:catAx>
        <c:axId val="166212352"/>
        <c:scaling>
          <c:orientation val="minMax"/>
        </c:scaling>
        <c:delete val="0"/>
        <c:axPos val="b"/>
        <c:numFmt formatCode="ge" sourceLinked="1"/>
        <c:majorTickMark val="none"/>
        <c:minorTickMark val="none"/>
        <c:tickLblPos val="none"/>
        <c:crossAx val="166214272"/>
        <c:crosses val="autoZero"/>
        <c:auto val="0"/>
        <c:lblAlgn val="ctr"/>
        <c:lblOffset val="100"/>
        <c:noMultiLvlLbl val="1"/>
      </c:catAx>
      <c:valAx>
        <c:axId val="16621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212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723328"/>
        <c:axId val="16473740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4723328"/>
        <c:axId val="164737408"/>
      </c:lineChart>
      <c:catAx>
        <c:axId val="164723328"/>
        <c:scaling>
          <c:orientation val="minMax"/>
        </c:scaling>
        <c:delete val="0"/>
        <c:axPos val="b"/>
        <c:numFmt formatCode="ge" sourceLinked="1"/>
        <c:majorTickMark val="none"/>
        <c:minorTickMark val="none"/>
        <c:tickLblPos val="none"/>
        <c:crossAx val="164737408"/>
        <c:crosses val="autoZero"/>
        <c:auto val="0"/>
        <c:lblAlgn val="ctr"/>
        <c:lblOffset val="100"/>
        <c:noMultiLvlLbl val="1"/>
      </c:catAx>
      <c:valAx>
        <c:axId val="16473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72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231040"/>
        <c:axId val="16626598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31040"/>
        <c:axId val="166265984"/>
      </c:lineChart>
      <c:catAx>
        <c:axId val="166231040"/>
        <c:scaling>
          <c:orientation val="minMax"/>
        </c:scaling>
        <c:delete val="0"/>
        <c:axPos val="b"/>
        <c:numFmt formatCode="ge" sourceLinked="1"/>
        <c:majorTickMark val="none"/>
        <c:minorTickMark val="none"/>
        <c:tickLblPos val="none"/>
        <c:crossAx val="166265984"/>
        <c:crosses val="autoZero"/>
        <c:auto val="0"/>
        <c:lblAlgn val="ctr"/>
        <c:lblOffset val="100"/>
        <c:noMultiLvlLbl val="1"/>
      </c:catAx>
      <c:valAx>
        <c:axId val="16626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23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#N/A</c:v>
                </c:pt>
                <c:pt idx="3">
                  <c:v>7509.9</c:v>
                </c:pt>
                <c:pt idx="4">
                  <c:v>#N/A</c:v>
                </c:pt>
              </c:numCache>
            </c:numRef>
          </c:val>
        </c:ser>
        <c:dLbls>
          <c:showLegendKey val="0"/>
          <c:showVal val="0"/>
          <c:showCatName val="0"/>
          <c:showSerName val="0"/>
          <c:showPercent val="0"/>
          <c:showBubbleSize val="0"/>
        </c:dLbls>
        <c:gapWidth val="180"/>
        <c:overlap val="-90"/>
        <c:axId val="164763904"/>
        <c:axId val="16476608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18815.8</c:v>
                </c:pt>
                <c:pt idx="4">
                  <c:v>22847.9</c:v>
                </c:pt>
              </c:numCache>
            </c:numRef>
          </c:val>
          <c:smooth val="0"/>
        </c:ser>
        <c:dLbls>
          <c:showLegendKey val="0"/>
          <c:showVal val="0"/>
          <c:showCatName val="0"/>
          <c:showSerName val="0"/>
          <c:showPercent val="0"/>
          <c:showBubbleSize val="0"/>
        </c:dLbls>
        <c:marker val="1"/>
        <c:smooth val="0"/>
        <c:axId val="164763904"/>
        <c:axId val="164766080"/>
      </c:lineChart>
      <c:catAx>
        <c:axId val="164763904"/>
        <c:scaling>
          <c:orientation val="minMax"/>
        </c:scaling>
        <c:delete val="0"/>
        <c:axPos val="b"/>
        <c:numFmt formatCode="ge" sourceLinked="1"/>
        <c:majorTickMark val="none"/>
        <c:minorTickMark val="none"/>
        <c:tickLblPos val="none"/>
        <c:crossAx val="164766080"/>
        <c:crosses val="autoZero"/>
        <c:auto val="0"/>
        <c:lblAlgn val="ctr"/>
        <c:lblOffset val="100"/>
        <c:noMultiLvlLbl val="1"/>
      </c:catAx>
      <c:valAx>
        <c:axId val="16476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76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#N/A</c:v>
                </c:pt>
                <c:pt idx="3">
                  <c:v>4417</c:v>
                </c:pt>
                <c:pt idx="4">
                  <c:v>-1570</c:v>
                </c:pt>
              </c:numCache>
            </c:numRef>
          </c:val>
        </c:ser>
        <c:dLbls>
          <c:showLegendKey val="0"/>
          <c:showVal val="0"/>
          <c:showCatName val="0"/>
          <c:showSerName val="0"/>
          <c:showPercent val="0"/>
          <c:showBubbleSize val="0"/>
        </c:dLbls>
        <c:gapWidth val="180"/>
        <c:overlap val="-90"/>
        <c:axId val="164803712"/>
        <c:axId val="16480563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37685</c:v>
                </c:pt>
                <c:pt idx="4">
                  <c:v>2390</c:v>
                </c:pt>
              </c:numCache>
            </c:numRef>
          </c:val>
          <c:smooth val="0"/>
        </c:ser>
        <c:dLbls>
          <c:showLegendKey val="0"/>
          <c:showVal val="0"/>
          <c:showCatName val="0"/>
          <c:showSerName val="0"/>
          <c:showPercent val="0"/>
          <c:showBubbleSize val="0"/>
        </c:dLbls>
        <c:marker val="1"/>
        <c:smooth val="0"/>
        <c:axId val="164803712"/>
        <c:axId val="164805632"/>
      </c:lineChart>
      <c:catAx>
        <c:axId val="164803712"/>
        <c:scaling>
          <c:orientation val="minMax"/>
        </c:scaling>
        <c:delete val="0"/>
        <c:axPos val="b"/>
        <c:numFmt formatCode="ge" sourceLinked="1"/>
        <c:majorTickMark val="none"/>
        <c:minorTickMark val="none"/>
        <c:tickLblPos val="none"/>
        <c:crossAx val="164805632"/>
        <c:crosses val="autoZero"/>
        <c:auto val="0"/>
        <c:lblAlgn val="ctr"/>
        <c:lblOffset val="100"/>
        <c:noMultiLvlLbl val="1"/>
      </c:catAx>
      <c:valAx>
        <c:axId val="1648056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03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#N/A</c:v>
                </c:pt>
                <c:pt idx="3">
                  <c:v>19.100000000000001</c:v>
                </c:pt>
                <c:pt idx="4">
                  <c:v>0</c:v>
                </c:pt>
              </c:numCache>
            </c:numRef>
          </c:val>
        </c:ser>
        <c:dLbls>
          <c:showLegendKey val="0"/>
          <c:showVal val="0"/>
          <c:showCatName val="0"/>
          <c:showSerName val="0"/>
          <c:showPercent val="0"/>
          <c:showBubbleSize val="0"/>
        </c:dLbls>
        <c:gapWidth val="180"/>
        <c:overlap val="-90"/>
        <c:axId val="164861824"/>
        <c:axId val="16486400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#N/A</c:v>
                </c:pt>
                <c:pt idx="3">
                  <c:v>33.9</c:v>
                </c:pt>
                <c:pt idx="4">
                  <c:v>37.9</c:v>
                </c:pt>
              </c:numCache>
            </c:numRef>
          </c:val>
          <c:smooth val="0"/>
        </c:ser>
        <c:dLbls>
          <c:showLegendKey val="0"/>
          <c:showVal val="0"/>
          <c:showCatName val="0"/>
          <c:showSerName val="0"/>
          <c:showPercent val="0"/>
          <c:showBubbleSize val="0"/>
        </c:dLbls>
        <c:marker val="1"/>
        <c:smooth val="0"/>
        <c:axId val="164861824"/>
        <c:axId val="164864000"/>
      </c:lineChart>
      <c:catAx>
        <c:axId val="164861824"/>
        <c:scaling>
          <c:orientation val="minMax"/>
        </c:scaling>
        <c:delete val="0"/>
        <c:axPos val="b"/>
        <c:numFmt formatCode="ge" sourceLinked="1"/>
        <c:majorTickMark val="none"/>
        <c:minorTickMark val="none"/>
        <c:tickLblPos val="none"/>
        <c:crossAx val="164864000"/>
        <c:crosses val="autoZero"/>
        <c:auto val="0"/>
        <c:lblAlgn val="ctr"/>
        <c:lblOffset val="100"/>
        <c:noMultiLvlLbl val="1"/>
      </c:catAx>
      <c:valAx>
        <c:axId val="16486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6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64508032"/>
        <c:axId val="16450995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#N/A</c:v>
                </c:pt>
                <c:pt idx="3">
                  <c:v>16.3</c:v>
                </c:pt>
                <c:pt idx="4">
                  <c:v>14.2</c:v>
                </c:pt>
              </c:numCache>
            </c:numRef>
          </c:val>
          <c:smooth val="0"/>
        </c:ser>
        <c:dLbls>
          <c:showLegendKey val="0"/>
          <c:showVal val="0"/>
          <c:showCatName val="0"/>
          <c:showSerName val="0"/>
          <c:showPercent val="0"/>
          <c:showBubbleSize val="0"/>
        </c:dLbls>
        <c:marker val="1"/>
        <c:smooth val="0"/>
        <c:axId val="164508032"/>
        <c:axId val="164509952"/>
      </c:lineChart>
      <c:catAx>
        <c:axId val="164508032"/>
        <c:scaling>
          <c:orientation val="minMax"/>
        </c:scaling>
        <c:delete val="0"/>
        <c:axPos val="b"/>
        <c:numFmt formatCode="ge" sourceLinked="1"/>
        <c:majorTickMark val="none"/>
        <c:minorTickMark val="none"/>
        <c:tickLblPos val="none"/>
        <c:crossAx val="164509952"/>
        <c:crosses val="autoZero"/>
        <c:auto val="0"/>
        <c:lblAlgn val="ctr"/>
        <c:lblOffset val="100"/>
        <c:noMultiLvlLbl val="1"/>
      </c:catAx>
      <c:valAx>
        <c:axId val="16450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50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0</c:v>
                </c:pt>
                <c:pt idx="4">
                  <c:v>#N/A</c:v>
                </c:pt>
              </c:numCache>
            </c:numRef>
          </c:val>
        </c:ser>
        <c:dLbls>
          <c:showLegendKey val="0"/>
          <c:showVal val="0"/>
          <c:showCatName val="0"/>
          <c:showSerName val="0"/>
          <c:showPercent val="0"/>
          <c:showBubbleSize val="0"/>
        </c:dLbls>
        <c:gapWidth val="180"/>
        <c:overlap val="-90"/>
        <c:axId val="164628736"/>
        <c:axId val="16463091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#N/A</c:v>
                </c:pt>
                <c:pt idx="3">
                  <c:v>100.3</c:v>
                </c:pt>
                <c:pt idx="4">
                  <c:v>98.3</c:v>
                </c:pt>
              </c:numCache>
            </c:numRef>
          </c:val>
          <c:smooth val="0"/>
        </c:ser>
        <c:dLbls>
          <c:showLegendKey val="0"/>
          <c:showVal val="0"/>
          <c:showCatName val="0"/>
          <c:showSerName val="0"/>
          <c:showPercent val="0"/>
          <c:showBubbleSize val="0"/>
        </c:dLbls>
        <c:marker val="1"/>
        <c:smooth val="0"/>
        <c:axId val="164628736"/>
        <c:axId val="164630912"/>
      </c:lineChart>
      <c:catAx>
        <c:axId val="164628736"/>
        <c:scaling>
          <c:orientation val="minMax"/>
        </c:scaling>
        <c:delete val="0"/>
        <c:axPos val="b"/>
        <c:numFmt formatCode="ge" sourceLinked="1"/>
        <c:majorTickMark val="none"/>
        <c:minorTickMark val="none"/>
        <c:tickLblPos val="none"/>
        <c:crossAx val="164630912"/>
        <c:crosses val="autoZero"/>
        <c:auto val="0"/>
        <c:lblAlgn val="ctr"/>
        <c:lblOffset val="100"/>
        <c:noMultiLvlLbl val="1"/>
      </c:catAx>
      <c:valAx>
        <c:axId val="164630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62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663680"/>
        <c:axId val="1646656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63680"/>
        <c:axId val="164665600"/>
      </c:lineChart>
      <c:catAx>
        <c:axId val="164663680"/>
        <c:scaling>
          <c:orientation val="minMax"/>
        </c:scaling>
        <c:delete val="0"/>
        <c:axPos val="b"/>
        <c:numFmt formatCode="ge" sourceLinked="1"/>
        <c:majorTickMark val="none"/>
        <c:minorTickMark val="none"/>
        <c:tickLblPos val="none"/>
        <c:crossAx val="164665600"/>
        <c:crosses val="autoZero"/>
        <c:auto val="0"/>
        <c:lblAlgn val="ctr"/>
        <c:lblOffset val="100"/>
        <c:noMultiLvlLbl val="1"/>
      </c:catAx>
      <c:valAx>
        <c:axId val="16466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46636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698338</xdr:colOff>
      <xdr:row>41</xdr:row>
      <xdr:rowOff>117765</xdr:rowOff>
    </xdr:from>
    <xdr:ext cx="2492990" cy="392415"/>
    <xdr:sp macro="" textlink="データ!CY9">
      <xdr:nvSpPr>
        <xdr:cNvPr id="19" name="正方形/長方形 18"/>
        <xdr:cNvSpPr/>
      </xdr:nvSpPr>
      <xdr:spPr>
        <a:xfrm>
          <a:off x="2861874" y="11711051"/>
          <a:ext cx="2492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739169</xdr:colOff>
      <xdr:row>41</xdr:row>
      <xdr:rowOff>117765</xdr:rowOff>
    </xdr:from>
    <xdr:ext cx="2492990" cy="392415"/>
    <xdr:sp macro="" textlink="データ!EX9">
      <xdr:nvSpPr>
        <xdr:cNvPr id="21" name="正方形/長方形 20"/>
        <xdr:cNvSpPr/>
      </xdr:nvSpPr>
      <xdr:spPr>
        <a:xfrm>
          <a:off x="9284455" y="11711051"/>
          <a:ext cx="2492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1" sqref="B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日南町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法非適用</v>
      </c>
      <c r="C3" s="176"/>
      <c r="D3" s="176"/>
      <c r="E3" s="176"/>
      <c r="F3" s="176" t="str">
        <f>データ!J6</f>
        <v>電気事業</v>
      </c>
      <c r="G3" s="176"/>
      <c r="H3" s="176"/>
      <c r="I3" s="176"/>
      <c r="J3" s="177"/>
      <c r="K3" s="177"/>
      <c r="L3" s="177"/>
      <c r="M3" s="177"/>
      <c r="N3" s="178" t="str">
        <f>データ!L6</f>
        <v>該当数値なし</v>
      </c>
      <c r="O3" s="178"/>
      <c r="P3" s="178"/>
      <c r="Q3" s="179"/>
      <c r="R3" s="1"/>
      <c r="S3" s="180" t="s">
        <v>8</v>
      </c>
      <c r="T3" s="181"/>
      <c r="U3" s="181"/>
      <c r="V3" s="181"/>
      <c r="W3" s="181"/>
      <c r="X3" s="181"/>
      <c r="Y3" s="181"/>
      <c r="Z3" s="181"/>
      <c r="AA3" s="181"/>
      <c r="AB3" s="181"/>
      <c r="AC3" s="181"/>
      <c r="AD3" s="181"/>
      <c r="AE3" s="181"/>
      <c r="AF3" s="181"/>
      <c r="AG3" s="181"/>
      <c r="AH3" s="182"/>
      <c r="AI3" s="1"/>
      <c r="AJ3" s="1"/>
      <c r="AK3" s="113" t="s">
        <v>179</v>
      </c>
      <c r="AL3" s="114"/>
      <c r="AM3" s="114"/>
      <c r="AN3" s="114"/>
      <c r="AO3" s="114"/>
      <c r="AP3" s="114"/>
      <c r="AQ3" s="115"/>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1</v>
      </c>
      <c r="C5" s="190"/>
      <c r="D5" s="190"/>
      <c r="E5" s="190"/>
      <c r="F5" s="169" t="str">
        <f>データ!N6</f>
        <v>-</v>
      </c>
      <c r="G5" s="169"/>
      <c r="H5" s="169"/>
      <c r="I5" s="169"/>
      <c r="J5" s="169" t="str">
        <f>データ!O6</f>
        <v>-</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128</v>
      </c>
      <c r="G7" s="171"/>
      <c r="H7" s="171"/>
      <c r="I7" s="171"/>
      <c r="J7" s="172" t="s">
        <v>128</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130</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22</v>
      </c>
      <c r="C12" s="156"/>
      <c r="D12" s="156"/>
      <c r="E12" s="156"/>
      <c r="F12" s="151" t="str">
        <f>データ!W6</f>
        <v>-</v>
      </c>
      <c r="G12" s="152"/>
      <c r="H12" s="151" t="str">
        <f>データ!X6</f>
        <v>-</v>
      </c>
      <c r="I12" s="152"/>
      <c r="J12" s="151" t="str">
        <f>データ!Y6</f>
        <v>-</v>
      </c>
      <c r="K12" s="152"/>
      <c r="L12" s="151">
        <f>データ!Z6</f>
        <v>151</v>
      </c>
      <c r="M12" s="152"/>
      <c r="N12" s="153" t="str">
        <f>データ!AA6</f>
        <v>-</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26</v>
      </c>
      <c r="C16" s="135"/>
      <c r="D16" s="135"/>
      <c r="E16" s="136"/>
      <c r="F16" s="147" t="str">
        <f>データ!AQ6</f>
        <v>-</v>
      </c>
      <c r="G16" s="147"/>
      <c r="H16" s="147" t="str">
        <f>データ!AR6</f>
        <v>-</v>
      </c>
      <c r="I16" s="147"/>
      <c r="J16" s="147" t="str">
        <f>データ!AS6</f>
        <v>-</v>
      </c>
      <c r="K16" s="147"/>
      <c r="L16" s="147">
        <f>データ!AT6</f>
        <v>151</v>
      </c>
      <c r="M16" s="147"/>
      <c r="N16" s="139" t="str">
        <f>データ!AU6</f>
        <v>-</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29</v>
      </c>
      <c r="C19" s="135"/>
      <c r="D19" s="135"/>
      <c r="E19" s="136"/>
      <c r="F19" s="137" t="str">
        <f>データ!AV6</f>
        <v>-</v>
      </c>
      <c r="G19" s="137"/>
      <c r="H19" s="137"/>
      <c r="I19" s="137" t="str">
        <f>データ!AW6</f>
        <v>-</v>
      </c>
      <c r="J19" s="137"/>
      <c r="K19" s="137"/>
      <c r="L19" s="137" t="str">
        <f>データ!AX6</f>
        <v>-</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180</v>
      </c>
      <c r="AL40" s="114"/>
      <c r="AM40" s="114"/>
      <c r="AN40" s="114"/>
      <c r="AO40" s="114"/>
      <c r="AP40" s="114"/>
      <c r="AQ40" s="115"/>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181</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c r="A6" s="50" t="s">
        <v>115</v>
      </c>
      <c r="B6" s="68" t="str">
        <f>B7</f>
        <v>2016</v>
      </c>
      <c r="C6" s="68" t="str">
        <f t="shared" ref="C6:AX6" si="6">C7</f>
        <v>314013</v>
      </c>
      <c r="D6" s="68" t="str">
        <f t="shared" si="6"/>
        <v>47</v>
      </c>
      <c r="E6" s="68" t="str">
        <f t="shared" si="6"/>
        <v>04</v>
      </c>
      <c r="F6" s="68" t="str">
        <f t="shared" si="6"/>
        <v>0</v>
      </c>
      <c r="G6" s="68" t="str">
        <f t="shared" si="6"/>
        <v>000</v>
      </c>
      <c r="H6" s="68" t="str">
        <f t="shared" si="6"/>
        <v>鳥取県　日南町</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平成47年10月1日　新石見小水力発電所</v>
      </c>
      <c r="S6" s="72" t="str">
        <f t="shared" si="6"/>
        <v>平成47年10月1日　新石見小水力発電所</v>
      </c>
      <c r="T6" s="68" t="str">
        <f t="shared" si="6"/>
        <v>無</v>
      </c>
      <c r="U6" s="72" t="str">
        <f t="shared" si="6"/>
        <v>中国電力</v>
      </c>
      <c r="V6" s="69" t="str">
        <f t="shared" si="6"/>
        <v>-</v>
      </c>
      <c r="W6" s="70" t="str">
        <f>W7</f>
        <v>-</v>
      </c>
      <c r="X6" s="70" t="str">
        <f t="shared" si="6"/>
        <v>-</v>
      </c>
      <c r="Y6" s="70" t="str">
        <f t="shared" si="6"/>
        <v>-</v>
      </c>
      <c r="Z6" s="70">
        <f t="shared" si="6"/>
        <v>151</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t="str">
        <f t="shared" si="6"/>
        <v>-</v>
      </c>
      <c r="AT6" s="70">
        <f t="shared" si="6"/>
        <v>151</v>
      </c>
      <c r="AU6" s="70" t="str">
        <f t="shared" si="6"/>
        <v>-</v>
      </c>
      <c r="AV6" s="70" t="str">
        <f t="shared" si="6"/>
        <v>-</v>
      </c>
      <c r="AW6" s="70" t="str">
        <f t="shared" si="6"/>
        <v>-</v>
      </c>
      <c r="AX6" s="70" t="str">
        <f t="shared" si="6"/>
        <v>-</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116</v>
      </c>
      <c r="C7" s="78" t="s">
        <v>117</v>
      </c>
      <c r="D7" s="78" t="s">
        <v>118</v>
      </c>
      <c r="E7" s="78" t="s">
        <v>119</v>
      </c>
      <c r="F7" s="78" t="s">
        <v>120</v>
      </c>
      <c r="G7" s="78" t="s">
        <v>121</v>
      </c>
      <c r="H7" s="78" t="s">
        <v>122</v>
      </c>
      <c r="I7" s="78" t="s">
        <v>123</v>
      </c>
      <c r="J7" s="78" t="s">
        <v>124</v>
      </c>
      <c r="K7" s="78" t="s">
        <v>125</v>
      </c>
      <c r="L7" s="79" t="s">
        <v>126</v>
      </c>
      <c r="M7" s="80">
        <v>1</v>
      </c>
      <c r="N7" s="80" t="s">
        <v>127</v>
      </c>
      <c r="O7" s="81" t="s">
        <v>127</v>
      </c>
      <c r="P7" s="81" t="s">
        <v>127</v>
      </c>
      <c r="Q7" s="81" t="s">
        <v>127</v>
      </c>
      <c r="R7" s="82" t="s">
        <v>128</v>
      </c>
      <c r="S7" s="82" t="s">
        <v>128</v>
      </c>
      <c r="T7" s="83" t="s">
        <v>129</v>
      </c>
      <c r="U7" s="82" t="s">
        <v>130</v>
      </c>
      <c r="V7" s="79" t="s">
        <v>127</v>
      </c>
      <c r="W7" s="81" t="s">
        <v>127</v>
      </c>
      <c r="X7" s="81" t="s">
        <v>127</v>
      </c>
      <c r="Y7" s="81" t="s">
        <v>127</v>
      </c>
      <c r="Z7" s="81">
        <v>151</v>
      </c>
      <c r="AA7" s="81" t="s">
        <v>127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t="s">
        <v>127</v>
      </c>
      <c r="AO7" s="81" t="s">
        <v>127</v>
      </c>
      <c r="AP7" s="81" t="s">
        <v>127</v>
      </c>
      <c r="AQ7" s="81" t="s">
        <v>127</v>
      </c>
      <c r="AR7" s="81" t="s">
        <v>127</v>
      </c>
      <c r="AS7" s="81" t="s">
        <v>127</v>
      </c>
      <c r="AT7" s="81">
        <v>151</v>
      </c>
      <c r="AU7" s="81" t="s">
        <v>127</v>
      </c>
      <c r="AV7" s="81" t="s">
        <v>127</v>
      </c>
      <c r="AW7" s="81" t="s">
        <v>127</v>
      </c>
      <c r="AX7" s="81" t="s">
        <v>127</v>
      </c>
      <c r="AY7" s="84" t="s">
        <v>127</v>
      </c>
      <c r="AZ7" s="84" t="s">
        <v>127</v>
      </c>
      <c r="BA7" s="84" t="s">
        <v>127</v>
      </c>
      <c r="BB7" s="84">
        <v>489.5</v>
      </c>
      <c r="BC7" s="84">
        <v>0</v>
      </c>
      <c r="BD7" s="84" t="s">
        <v>127</v>
      </c>
      <c r="BE7" s="84" t="s">
        <v>127</v>
      </c>
      <c r="BF7" s="84" t="s">
        <v>127</v>
      </c>
      <c r="BG7" s="84">
        <v>118.8</v>
      </c>
      <c r="BH7" s="84">
        <v>88.8</v>
      </c>
      <c r="BI7" s="84">
        <v>100</v>
      </c>
      <c r="BJ7" s="84" t="s">
        <v>127</v>
      </c>
      <c r="BK7" s="84" t="s">
        <v>127</v>
      </c>
      <c r="BL7" s="84" t="s">
        <v>127</v>
      </c>
      <c r="BM7" s="84">
        <v>489.5</v>
      </c>
      <c r="BN7" s="84">
        <v>0</v>
      </c>
      <c r="BO7" s="84" t="s">
        <v>127</v>
      </c>
      <c r="BP7" s="84" t="s">
        <v>127</v>
      </c>
      <c r="BQ7" s="84" t="s">
        <v>127</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t="s">
        <v>127</v>
      </c>
      <c r="CI7" s="84">
        <v>7509.9</v>
      </c>
      <c r="CJ7" s="84" t="s">
        <v>127</v>
      </c>
      <c r="CK7" s="84" t="s">
        <v>127</v>
      </c>
      <c r="CL7" s="84" t="s">
        <v>127</v>
      </c>
      <c r="CM7" s="84" t="s">
        <v>127</v>
      </c>
      <c r="CN7" s="84">
        <v>18815.8</v>
      </c>
      <c r="CO7" s="84">
        <v>22847.9</v>
      </c>
      <c r="CP7" s="81" t="s">
        <v>127</v>
      </c>
      <c r="CQ7" s="81" t="s">
        <v>127</v>
      </c>
      <c r="CR7" s="81" t="s">
        <v>127</v>
      </c>
      <c r="CS7" s="81">
        <v>4417</v>
      </c>
      <c r="CT7" s="81">
        <v>-1570</v>
      </c>
      <c r="CU7" s="81" t="s">
        <v>127</v>
      </c>
      <c r="CV7" s="81" t="s">
        <v>127</v>
      </c>
      <c r="CW7" s="81" t="s">
        <v>127</v>
      </c>
      <c r="CX7" s="81">
        <v>37685</v>
      </c>
      <c r="CY7" s="81">
        <v>2390</v>
      </c>
      <c r="CZ7" s="81">
        <v>90</v>
      </c>
      <c r="DA7" s="84" t="s">
        <v>127</v>
      </c>
      <c r="DB7" s="84" t="s">
        <v>127</v>
      </c>
      <c r="DC7" s="84" t="s">
        <v>127</v>
      </c>
      <c r="DD7" s="84">
        <v>19.100000000000001</v>
      </c>
      <c r="DE7" s="84">
        <v>0</v>
      </c>
      <c r="DF7" s="84" t="s">
        <v>127</v>
      </c>
      <c r="DG7" s="84" t="s">
        <v>127</v>
      </c>
      <c r="DH7" s="84" t="s">
        <v>127</v>
      </c>
      <c r="DI7" s="84">
        <v>33.9</v>
      </c>
      <c r="DJ7" s="84">
        <v>37.9</v>
      </c>
      <c r="DK7" s="84" t="s">
        <v>127</v>
      </c>
      <c r="DL7" s="84" t="s">
        <v>127</v>
      </c>
      <c r="DM7" s="84" t="s">
        <v>127</v>
      </c>
      <c r="DN7" s="84">
        <v>0</v>
      </c>
      <c r="DO7" s="84">
        <v>0</v>
      </c>
      <c r="DP7" s="84" t="s">
        <v>127</v>
      </c>
      <c r="DQ7" s="84" t="s">
        <v>127</v>
      </c>
      <c r="DR7" s="84" t="s">
        <v>127</v>
      </c>
      <c r="DS7" s="84">
        <v>16.3</v>
      </c>
      <c r="DT7" s="84">
        <v>14.2</v>
      </c>
      <c r="DU7" s="84" t="s">
        <v>127</v>
      </c>
      <c r="DV7" s="84" t="s">
        <v>127</v>
      </c>
      <c r="DW7" s="84" t="s">
        <v>127</v>
      </c>
      <c r="DX7" s="84">
        <v>0</v>
      </c>
      <c r="DY7" s="84" t="s">
        <v>127</v>
      </c>
      <c r="DZ7" s="84" t="s">
        <v>127</v>
      </c>
      <c r="EA7" s="84" t="s">
        <v>127</v>
      </c>
      <c r="EB7" s="84" t="s">
        <v>127</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t="s">
        <v>127</v>
      </c>
      <c r="ER7" s="84">
        <v>100</v>
      </c>
      <c r="ES7" s="84" t="s">
        <v>127</v>
      </c>
      <c r="ET7" s="84" t="s">
        <v>127</v>
      </c>
      <c r="EU7" s="84" t="s">
        <v>127</v>
      </c>
      <c r="EV7" s="84" t="s">
        <v>127</v>
      </c>
      <c r="EW7" s="84">
        <v>73.099999999999994</v>
      </c>
      <c r="EX7" s="84">
        <v>74.8</v>
      </c>
      <c r="EY7" s="81">
        <v>90</v>
      </c>
      <c r="EZ7" s="84" t="s">
        <v>127</v>
      </c>
      <c r="FA7" s="84" t="s">
        <v>127</v>
      </c>
      <c r="FB7" s="84" t="s">
        <v>127</v>
      </c>
      <c r="FC7" s="84">
        <v>19.100000000000001</v>
      </c>
      <c r="FD7" s="84">
        <v>0</v>
      </c>
      <c r="FE7" s="84" t="s">
        <v>127</v>
      </c>
      <c r="FF7" s="84" t="s">
        <v>127</v>
      </c>
      <c r="FG7" s="84" t="s">
        <v>127</v>
      </c>
      <c r="FH7" s="84">
        <v>61.8</v>
      </c>
      <c r="FI7" s="84">
        <v>61.6</v>
      </c>
      <c r="FJ7" s="84" t="s">
        <v>127</v>
      </c>
      <c r="FK7" s="84" t="s">
        <v>127</v>
      </c>
      <c r="FL7" s="84" t="s">
        <v>127</v>
      </c>
      <c r="FM7" s="84">
        <v>0</v>
      </c>
      <c r="FN7" s="84">
        <v>0</v>
      </c>
      <c r="FO7" s="84" t="s">
        <v>127</v>
      </c>
      <c r="FP7" s="84" t="s">
        <v>127</v>
      </c>
      <c r="FQ7" s="84" t="s">
        <v>127</v>
      </c>
      <c r="FR7" s="84">
        <v>8.6999999999999993</v>
      </c>
      <c r="FS7" s="84">
        <v>5.7</v>
      </c>
      <c r="FT7" s="84" t="s">
        <v>127</v>
      </c>
      <c r="FU7" s="84" t="s">
        <v>127</v>
      </c>
      <c r="FV7" s="84" t="s">
        <v>127</v>
      </c>
      <c r="FW7" s="84">
        <v>0</v>
      </c>
      <c r="FX7" s="84" t="s">
        <v>127</v>
      </c>
      <c r="FY7" s="84" t="s">
        <v>127</v>
      </c>
      <c r="FZ7" s="84" t="s">
        <v>127</v>
      </c>
      <c r="GA7" s="84" t="s">
        <v>127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v>100</v>
      </c>
      <c r="GR7" s="84" t="s">
        <v>127</v>
      </c>
      <c r="GS7" s="84" t="s">
        <v>127</v>
      </c>
      <c r="GT7" s="84" t="s">
        <v>127</v>
      </c>
      <c r="GU7" s="84" t="s">
        <v>127</v>
      </c>
      <c r="GV7" s="84">
        <v>80.599999999999994</v>
      </c>
      <c r="GW7" s="84">
        <v>85.6</v>
      </c>
      <c r="GX7" s="81" t="s">
        <v>127</v>
      </c>
      <c r="GY7" s="84" t="s">
        <v>127</v>
      </c>
      <c r="GZ7" s="84" t="s">
        <v>127</v>
      </c>
      <c r="HA7" s="84" t="s">
        <v>127</v>
      </c>
      <c r="HB7" s="84" t="s">
        <v>127</v>
      </c>
      <c r="HC7" s="84" t="s">
        <v>127</v>
      </c>
      <c r="HD7" s="84" t="s">
        <v>127</v>
      </c>
      <c r="HE7" s="84" t="s">
        <v>127</v>
      </c>
      <c r="HF7" s="84" t="s">
        <v>127</v>
      </c>
      <c r="HG7" s="84">
        <v>47.9</v>
      </c>
      <c r="HH7" s="84">
        <v>54</v>
      </c>
      <c r="HI7" s="84" t="s">
        <v>127</v>
      </c>
      <c r="HJ7" s="84" t="s">
        <v>127</v>
      </c>
      <c r="HK7" s="84" t="s">
        <v>127</v>
      </c>
      <c r="HL7" s="84" t="s">
        <v>127</v>
      </c>
      <c r="HM7" s="84" t="s">
        <v>127</v>
      </c>
      <c r="HN7" s="84" t="s">
        <v>127</v>
      </c>
      <c r="HO7" s="84" t="s">
        <v>127</v>
      </c>
      <c r="HP7" s="84" t="s">
        <v>127</v>
      </c>
      <c r="HQ7" s="84">
        <v>13</v>
      </c>
      <c r="HR7" s="84">
        <v>8.9</v>
      </c>
      <c r="HS7" s="84" t="s">
        <v>127</v>
      </c>
      <c r="HT7" s="84" t="s">
        <v>127</v>
      </c>
      <c r="HU7" s="84" t="s">
        <v>127</v>
      </c>
      <c r="HV7" s="84" t="s">
        <v>127</v>
      </c>
      <c r="HW7" s="84" t="s">
        <v>127</v>
      </c>
      <c r="HX7" s="84" t="s">
        <v>127</v>
      </c>
      <c r="HY7" s="84" t="s">
        <v>127</v>
      </c>
      <c r="HZ7" s="84" t="s">
        <v>127</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t="s">
        <v>127</v>
      </c>
      <c r="IU7" s="84">
        <v>52.8</v>
      </c>
      <c r="IV7" s="84">
        <v>51.2</v>
      </c>
      <c r="IW7" s="81" t="s">
        <v>127</v>
      </c>
      <c r="IX7" s="84" t="s">
        <v>127</v>
      </c>
      <c r="IY7" s="84" t="s">
        <v>127</v>
      </c>
      <c r="IZ7" s="84" t="s">
        <v>127</v>
      </c>
      <c r="JA7" s="84" t="s">
        <v>127</v>
      </c>
      <c r="JB7" s="84" t="s">
        <v>127</v>
      </c>
      <c r="JC7" s="84" t="s">
        <v>127</v>
      </c>
      <c r="JD7" s="84" t="s">
        <v>127</v>
      </c>
      <c r="JE7" s="84" t="s">
        <v>127</v>
      </c>
      <c r="JF7" s="84">
        <v>16.100000000000001</v>
      </c>
      <c r="JG7" s="84">
        <v>19.600000000000001</v>
      </c>
      <c r="JH7" s="84" t="s">
        <v>127</v>
      </c>
      <c r="JI7" s="84" t="s">
        <v>127</v>
      </c>
      <c r="JJ7" s="84" t="s">
        <v>127</v>
      </c>
      <c r="JK7" s="84" t="s">
        <v>127</v>
      </c>
      <c r="JL7" s="84" t="s">
        <v>127</v>
      </c>
      <c r="JM7" s="84" t="s">
        <v>127</v>
      </c>
      <c r="JN7" s="84" t="s">
        <v>127</v>
      </c>
      <c r="JO7" s="84" t="s">
        <v>127</v>
      </c>
      <c r="JP7" s="84">
        <v>45.4</v>
      </c>
      <c r="JQ7" s="84">
        <v>48.2</v>
      </c>
      <c r="JR7" s="84" t="s">
        <v>127</v>
      </c>
      <c r="JS7" s="84" t="s">
        <v>127</v>
      </c>
      <c r="JT7" s="84" t="s">
        <v>127</v>
      </c>
      <c r="JU7" s="84" t="s">
        <v>127</v>
      </c>
      <c r="JV7" s="84" t="s">
        <v>127</v>
      </c>
      <c r="JW7" s="84" t="s">
        <v>127</v>
      </c>
      <c r="JX7" s="84" t="s">
        <v>127</v>
      </c>
      <c r="JY7" s="84" t="s">
        <v>127</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t="s">
        <v>127</v>
      </c>
      <c r="KT7" s="84">
        <v>98.4</v>
      </c>
      <c r="KU7" s="84">
        <v>99.1</v>
      </c>
      <c r="KV7" s="81" t="s">
        <v>127</v>
      </c>
      <c r="KW7" s="84" t="s">
        <v>127</v>
      </c>
      <c r="KX7" s="84" t="s">
        <v>127</v>
      </c>
      <c r="KY7" s="84" t="s">
        <v>127</v>
      </c>
      <c r="KZ7" s="84" t="s">
        <v>127</v>
      </c>
      <c r="LA7" s="84" t="s">
        <v>127</v>
      </c>
      <c r="LB7" s="84" t="s">
        <v>127</v>
      </c>
      <c r="LC7" s="84" t="s">
        <v>127</v>
      </c>
      <c r="LD7" s="84" t="s">
        <v>127</v>
      </c>
      <c r="LE7" s="84">
        <v>12</v>
      </c>
      <c r="LF7" s="84">
        <v>14.5</v>
      </c>
      <c r="LG7" s="84" t="s">
        <v>127</v>
      </c>
      <c r="LH7" s="84" t="s">
        <v>127</v>
      </c>
      <c r="LI7" s="84" t="s">
        <v>127</v>
      </c>
      <c r="LJ7" s="84" t="s">
        <v>127</v>
      </c>
      <c r="LK7" s="84" t="s">
        <v>127</v>
      </c>
      <c r="LL7" s="84" t="s">
        <v>127</v>
      </c>
      <c r="LM7" s="84" t="s">
        <v>127</v>
      </c>
      <c r="LN7" s="84" t="s">
        <v>127</v>
      </c>
      <c r="LO7" s="84">
        <v>0.6</v>
      </c>
      <c r="LP7" s="84">
        <v>0.3</v>
      </c>
      <c r="LQ7" s="84" t="s">
        <v>127</v>
      </c>
      <c r="LR7" s="84" t="s">
        <v>127</v>
      </c>
      <c r="LS7" s="84" t="s">
        <v>127</v>
      </c>
      <c r="LT7" s="84" t="s">
        <v>127</v>
      </c>
      <c r="LU7" s="84" t="s">
        <v>127</v>
      </c>
      <c r="LV7" s="84" t="s">
        <v>127</v>
      </c>
      <c r="LW7" s="84" t="s">
        <v>127</v>
      </c>
      <c r="LX7" s="84" t="s">
        <v>127</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t="s">
        <v>127</v>
      </c>
      <c r="MQ7" s="84" t="s">
        <v>127</v>
      </c>
      <c r="MR7" s="84" t="s">
        <v>127</v>
      </c>
      <c r="MS7" s="84">
        <v>98.2</v>
      </c>
      <c r="MT7" s="84">
        <v>93.8</v>
      </c>
      <c r="MU7" s="84" t="s">
        <v>127</v>
      </c>
      <c r="MV7" s="84" t="s">
        <v>127</v>
      </c>
      <c r="MW7" s="84" t="s">
        <v>127</v>
      </c>
      <c r="MX7" s="84">
        <v>1</v>
      </c>
      <c r="MY7" s="84" t="s">
        <v>127</v>
      </c>
      <c r="MZ7" s="84" t="s">
        <v>127</v>
      </c>
      <c r="NA7" s="84" t="s">
        <v>127</v>
      </c>
      <c r="NB7" s="84" t="s">
        <v>127</v>
      </c>
      <c r="NC7" s="84" t="s">
        <v>127</v>
      </c>
      <c r="ND7" s="84" t="s">
        <v>127</v>
      </c>
      <c r="NE7" s="84" t="s">
        <v>127</v>
      </c>
      <c r="NF7" s="84" t="s">
        <v>127</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（最大出力合計90kW）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（最大出力合計90kW）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t="str">
        <f>BA7</f>
        <v>-</v>
      </c>
      <c r="BB11" s="96">
        <f>BB7</f>
        <v>489.5</v>
      </c>
      <c r="BC11" s="96">
        <f>BC7</f>
        <v>0</v>
      </c>
      <c r="BD11" s="85"/>
      <c r="BE11" s="85"/>
      <c r="BF11" s="85"/>
      <c r="BG11" s="85"/>
      <c r="BH11" s="85"/>
      <c r="BI11" s="95" t="s">
        <v>140</v>
      </c>
      <c r="BJ11" s="96" t="str">
        <f>BJ7</f>
        <v>-</v>
      </c>
      <c r="BK11" s="96" t="str">
        <f>BK7</f>
        <v>-</v>
      </c>
      <c r="BL11" s="96" t="str">
        <f>BL7</f>
        <v>-</v>
      </c>
      <c r="BM11" s="96">
        <f>BM7</f>
        <v>489.5</v>
      </c>
      <c r="BN11" s="96">
        <f>BN7</f>
        <v>0</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t="str">
        <f>CH7</f>
        <v>-</v>
      </c>
      <c r="CI11" s="96">
        <f>CI7</f>
        <v>7509.9</v>
      </c>
      <c r="CJ11" s="96" t="str">
        <f>CJ7</f>
        <v>-</v>
      </c>
      <c r="CK11" s="85"/>
      <c r="CL11" s="85"/>
      <c r="CM11" s="85"/>
      <c r="CN11" s="85"/>
      <c r="CO11" s="95" t="s">
        <v>140</v>
      </c>
      <c r="CP11" s="97" t="str">
        <f>CP7</f>
        <v>-</v>
      </c>
      <c r="CQ11" s="97" t="str">
        <f>CQ7</f>
        <v>-</v>
      </c>
      <c r="CR11" s="97" t="str">
        <f>CR7</f>
        <v>-</v>
      </c>
      <c r="CS11" s="97">
        <f>CS7</f>
        <v>4417</v>
      </c>
      <c r="CT11" s="97">
        <f>CT7</f>
        <v>-1570</v>
      </c>
      <c r="CU11" s="85"/>
      <c r="CV11" s="85"/>
      <c r="CW11" s="85"/>
      <c r="CX11" s="85"/>
      <c r="CY11" s="85"/>
      <c r="CZ11" s="95" t="s">
        <v>141</v>
      </c>
      <c r="DA11" s="96" t="str">
        <f>DA7</f>
        <v>-</v>
      </c>
      <c r="DB11" s="96" t="str">
        <f>DB7</f>
        <v>-</v>
      </c>
      <c r="DC11" s="96" t="str">
        <f>DC7</f>
        <v>-</v>
      </c>
      <c r="DD11" s="96">
        <f>DD7</f>
        <v>19.100000000000001</v>
      </c>
      <c r="DE11" s="96">
        <f>DE7</f>
        <v>0</v>
      </c>
      <c r="DF11" s="85"/>
      <c r="DG11" s="85"/>
      <c r="DH11" s="85"/>
      <c r="DI11" s="85"/>
      <c r="DJ11" s="95" t="s">
        <v>140</v>
      </c>
      <c r="DK11" s="96" t="str">
        <f>DK7</f>
        <v>-</v>
      </c>
      <c r="DL11" s="96" t="str">
        <f>DL7</f>
        <v>-</v>
      </c>
      <c r="DM11" s="96" t="str">
        <f>DM7</f>
        <v>-</v>
      </c>
      <c r="DN11" s="96">
        <f>DN7</f>
        <v>0</v>
      </c>
      <c r="DO11" s="96">
        <f>DO7</f>
        <v>0</v>
      </c>
      <c r="DP11" s="85"/>
      <c r="DQ11" s="85"/>
      <c r="DR11" s="85"/>
      <c r="DS11" s="85"/>
      <c r="DT11" s="95" t="s">
        <v>140</v>
      </c>
      <c r="DU11" s="96" t="str">
        <f>DU7</f>
        <v>-</v>
      </c>
      <c r="DV11" s="96" t="str">
        <f>DV7</f>
        <v>-</v>
      </c>
      <c r="DW11" s="96" t="str">
        <f>DW7</f>
        <v>-</v>
      </c>
      <c r="DX11" s="96">
        <f>DX7</f>
        <v>0</v>
      </c>
      <c r="DY11" s="96" t="str">
        <f>DY7</f>
        <v>-</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t="str">
        <f>EP7</f>
        <v>-</v>
      </c>
      <c r="EQ11" s="96" t="str">
        <f>EQ7</f>
        <v>-</v>
      </c>
      <c r="ER11" s="96">
        <f>ER7</f>
        <v>100</v>
      </c>
      <c r="ES11" s="96" t="str">
        <f>ES7</f>
        <v>-</v>
      </c>
      <c r="ET11" s="85"/>
      <c r="EU11" s="85"/>
      <c r="EV11" s="85"/>
      <c r="EW11" s="85"/>
      <c r="EX11" s="85"/>
      <c r="EY11" s="95" t="s">
        <v>140</v>
      </c>
      <c r="EZ11" s="96" t="str">
        <f>EZ7</f>
        <v>-</v>
      </c>
      <c r="FA11" s="96" t="str">
        <f>FA7</f>
        <v>-</v>
      </c>
      <c r="FB11" s="96" t="str">
        <f>FB7</f>
        <v>-</v>
      </c>
      <c r="FC11" s="96">
        <f>FC7</f>
        <v>19.100000000000001</v>
      </c>
      <c r="FD11" s="96">
        <f>FD7</f>
        <v>0</v>
      </c>
      <c r="FE11" s="85"/>
      <c r="FF11" s="85"/>
      <c r="FG11" s="85"/>
      <c r="FH11" s="85"/>
      <c r="FI11" s="95" t="s">
        <v>142</v>
      </c>
      <c r="FJ11" s="96" t="str">
        <f>FJ7</f>
        <v>-</v>
      </c>
      <c r="FK11" s="96" t="str">
        <f>FK7</f>
        <v>-</v>
      </c>
      <c r="FL11" s="96" t="str">
        <f>FL7</f>
        <v>-</v>
      </c>
      <c r="FM11" s="96">
        <f>FM7</f>
        <v>0</v>
      </c>
      <c r="FN11" s="96">
        <f>FN7</f>
        <v>0</v>
      </c>
      <c r="FO11" s="85"/>
      <c r="FP11" s="85"/>
      <c r="FQ11" s="85"/>
      <c r="FR11" s="85"/>
      <c r="FS11" s="95" t="s">
        <v>140</v>
      </c>
      <c r="FT11" s="96" t="str">
        <f>FT7</f>
        <v>-</v>
      </c>
      <c r="FU11" s="96" t="str">
        <f>FU7</f>
        <v>-</v>
      </c>
      <c r="FV11" s="96" t="str">
        <f>FV7</f>
        <v>-</v>
      </c>
      <c r="FW11" s="96">
        <f>FW7</f>
        <v>0</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f>GQ7</f>
        <v>100</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143</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t="str">
        <f>BD7</f>
        <v>-</v>
      </c>
      <c r="AZ12" s="96" t="str">
        <f>BE7</f>
        <v>-</v>
      </c>
      <c r="BA12" s="96" t="str">
        <f>BF7</f>
        <v>-</v>
      </c>
      <c r="BB12" s="96">
        <f>BG7</f>
        <v>118.8</v>
      </c>
      <c r="BC12" s="96">
        <f>BH7</f>
        <v>88.8</v>
      </c>
      <c r="BD12" s="85"/>
      <c r="BE12" s="85"/>
      <c r="BF12" s="85"/>
      <c r="BG12" s="85"/>
      <c r="BH12" s="85"/>
      <c r="BI12" s="95" t="s">
        <v>144</v>
      </c>
      <c r="BJ12" s="96" t="str">
        <f>BO7</f>
        <v>-</v>
      </c>
      <c r="BK12" s="96" t="str">
        <f>BP7</f>
        <v>-</v>
      </c>
      <c r="BL12" s="96" t="str">
        <f>BQ7</f>
        <v>-</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t="str">
        <f>CK7</f>
        <v>-</v>
      </c>
      <c r="CG12" s="96" t="str">
        <f>CL7</f>
        <v>-</v>
      </c>
      <c r="CH12" s="96" t="str">
        <f>CM7</f>
        <v>-</v>
      </c>
      <c r="CI12" s="96">
        <f>CN7</f>
        <v>18815.8</v>
      </c>
      <c r="CJ12" s="96">
        <f>CO7</f>
        <v>22847.9</v>
      </c>
      <c r="CK12" s="85"/>
      <c r="CL12" s="85"/>
      <c r="CM12" s="85"/>
      <c r="CN12" s="85"/>
      <c r="CO12" s="95" t="s">
        <v>144</v>
      </c>
      <c r="CP12" s="97" t="str">
        <f>CU7</f>
        <v>-</v>
      </c>
      <c r="CQ12" s="97" t="str">
        <f>CV7</f>
        <v>-</v>
      </c>
      <c r="CR12" s="97" t="str">
        <f>CW7</f>
        <v>-</v>
      </c>
      <c r="CS12" s="97">
        <f>CX7</f>
        <v>37685</v>
      </c>
      <c r="CT12" s="97">
        <f>CY7</f>
        <v>2390</v>
      </c>
      <c r="CU12" s="85"/>
      <c r="CV12" s="85"/>
      <c r="CW12" s="85"/>
      <c r="CX12" s="85"/>
      <c r="CY12" s="85"/>
      <c r="CZ12" s="95" t="s">
        <v>144</v>
      </c>
      <c r="DA12" s="96" t="str">
        <f>DF7</f>
        <v>-</v>
      </c>
      <c r="DB12" s="96" t="str">
        <f>DG7</f>
        <v>-</v>
      </c>
      <c r="DC12" s="96" t="str">
        <f>DH7</f>
        <v>-</v>
      </c>
      <c r="DD12" s="96">
        <f>DI7</f>
        <v>33.9</v>
      </c>
      <c r="DE12" s="96">
        <f>DJ7</f>
        <v>37.9</v>
      </c>
      <c r="DF12" s="85"/>
      <c r="DG12" s="85"/>
      <c r="DH12" s="85"/>
      <c r="DI12" s="85"/>
      <c r="DJ12" s="95" t="s">
        <v>145</v>
      </c>
      <c r="DK12" s="96" t="str">
        <f>DP7</f>
        <v>-</v>
      </c>
      <c r="DL12" s="96" t="str">
        <f>DQ7</f>
        <v>-</v>
      </c>
      <c r="DM12" s="96" t="str">
        <f>DR7</f>
        <v>-</v>
      </c>
      <c r="DN12" s="96">
        <f>DS7</f>
        <v>16.3</v>
      </c>
      <c r="DO12" s="96">
        <f>DT7</f>
        <v>14.2</v>
      </c>
      <c r="DP12" s="85"/>
      <c r="DQ12" s="85"/>
      <c r="DR12" s="85"/>
      <c r="DS12" s="85"/>
      <c r="DT12" s="95" t="s">
        <v>144</v>
      </c>
      <c r="DU12" s="96" t="str">
        <f>DZ7</f>
        <v>-</v>
      </c>
      <c r="DV12" s="96" t="str">
        <f>EA7</f>
        <v>-</v>
      </c>
      <c r="DW12" s="96" t="str">
        <f>EB7</f>
        <v>-</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t="str">
        <f>ET7</f>
        <v>-</v>
      </c>
      <c r="EP12" s="96" t="str">
        <f>EU7</f>
        <v>-</v>
      </c>
      <c r="EQ12" s="96" t="str">
        <f>EV7</f>
        <v>-</v>
      </c>
      <c r="ER12" s="96">
        <f>EW7</f>
        <v>73.099999999999994</v>
      </c>
      <c r="ES12" s="96">
        <f>EX7</f>
        <v>74.8</v>
      </c>
      <c r="ET12" s="85"/>
      <c r="EU12" s="85"/>
      <c r="EV12" s="85"/>
      <c r="EW12" s="85"/>
      <c r="EX12" s="85"/>
      <c r="EY12" s="95" t="s">
        <v>144</v>
      </c>
      <c r="EZ12" s="96" t="str">
        <f>IF($EZ$8,FE7,"-")</f>
        <v>-</v>
      </c>
      <c r="FA12" s="96" t="str">
        <f>IF($EZ$8,FF7,"-")</f>
        <v>-</v>
      </c>
      <c r="FB12" s="96" t="str">
        <f>IF($EZ$8,FG7,"-")</f>
        <v>-</v>
      </c>
      <c r="FC12" s="96">
        <f>IF($EZ$8,FH7,"-")</f>
        <v>61.8</v>
      </c>
      <c r="FD12" s="96">
        <f>IF($EZ$8,FI7,"-")</f>
        <v>61.6</v>
      </c>
      <c r="FE12" s="85"/>
      <c r="FF12" s="85"/>
      <c r="FG12" s="85"/>
      <c r="FH12" s="85"/>
      <c r="FI12" s="95" t="s">
        <v>144</v>
      </c>
      <c r="FJ12" s="96" t="str">
        <f>IF($FJ$8,FO7,"-")</f>
        <v>-</v>
      </c>
      <c r="FK12" s="96" t="str">
        <f>IF($FJ$8,FP7,"-")</f>
        <v>-</v>
      </c>
      <c r="FL12" s="96" t="str">
        <f>IF($FJ$8,FQ7,"-")</f>
        <v>-</v>
      </c>
      <c r="FM12" s="96">
        <f>IF($FJ$8,FR7,"-")</f>
        <v>8.6999999999999993</v>
      </c>
      <c r="FN12" s="96">
        <f>IF($FJ$8,FS7,"-")</f>
        <v>5.7</v>
      </c>
      <c r="FO12" s="85"/>
      <c r="FP12" s="85"/>
      <c r="FQ12" s="85"/>
      <c r="FR12" s="85"/>
      <c r="FS12" s="95" t="s">
        <v>144</v>
      </c>
      <c r="FT12" s="96" t="str">
        <f>IF($FT$8,FY7,"-")</f>
        <v>-</v>
      </c>
      <c r="FU12" s="96" t="str">
        <f>IF($FT$8,FZ7,"-")</f>
        <v>-</v>
      </c>
      <c r="FV12" s="96" t="str">
        <f>IF($FT$8,GA7,"-")</f>
        <v>-</v>
      </c>
      <c r="FW12" s="96">
        <f>IF($FT$8,GB7,"-")</f>
        <v>351.4</v>
      </c>
      <c r="FX12" s="96">
        <f>IF($FT$8,GC7,"-")</f>
        <v>390.3</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f>IF($GN$8,GV7,"-")</f>
        <v>80.599999999999994</v>
      </c>
      <c r="GR12" s="96">
        <f>IF($GN$8,GW7,"-")</f>
        <v>85.6</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208" t="s">
        <v>148</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t="e">
        <f>IF(AY7="-",NA(),AY7)</f>
        <v>#N/A</v>
      </c>
      <c r="AZ17" s="107" t="e">
        <f t="shared" ref="AZ17:BC17" si="9">IF(AZ7="-",NA(),AZ7)</f>
        <v>#N/A</v>
      </c>
      <c r="BA17" s="107" t="e">
        <f t="shared" si="9"/>
        <v>#N/A</v>
      </c>
      <c r="BB17" s="107">
        <f t="shared" si="9"/>
        <v>489.5</v>
      </c>
      <c r="BC17" s="107">
        <f t="shared" si="9"/>
        <v>0</v>
      </c>
      <c r="BD17" s="101"/>
      <c r="BE17" s="101"/>
      <c r="BF17" s="101"/>
      <c r="BG17" s="101"/>
      <c r="BH17" s="101"/>
      <c r="BI17" s="106" t="s">
        <v>159</v>
      </c>
      <c r="BJ17" s="107" t="e">
        <f>IF(BJ7="-",NA(),BJ7)</f>
        <v>#N/A</v>
      </c>
      <c r="BK17" s="107" t="e">
        <f t="shared" ref="BK17:BN17" si="10">IF(BK7="-",NA(),BK7)</f>
        <v>#N/A</v>
      </c>
      <c r="BL17" s="107" t="e">
        <f t="shared" si="10"/>
        <v>#N/A</v>
      </c>
      <c r="BM17" s="107">
        <f t="shared" si="10"/>
        <v>489.5</v>
      </c>
      <c r="BN17" s="107">
        <f t="shared" si="10"/>
        <v>0</v>
      </c>
      <c r="BO17" s="101"/>
      <c r="BP17" s="101"/>
      <c r="BQ17" s="101"/>
      <c r="BR17" s="101"/>
      <c r="BS17" s="101"/>
      <c r="BT17" s="106" t="s">
        <v>159</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159</v>
      </c>
      <c r="CF17" s="107" t="e">
        <f>IF(CF7="-",NA(),CF7)</f>
        <v>#N/A</v>
      </c>
      <c r="CG17" s="107" t="e">
        <f t="shared" ref="CG17:CJ17" si="12">IF(CG7="-",NA(),CG7)</f>
        <v>#N/A</v>
      </c>
      <c r="CH17" s="107" t="e">
        <f t="shared" si="12"/>
        <v>#N/A</v>
      </c>
      <c r="CI17" s="107">
        <f t="shared" si="12"/>
        <v>7509.9</v>
      </c>
      <c r="CJ17" s="107" t="e">
        <f t="shared" si="12"/>
        <v>#N/A</v>
      </c>
      <c r="CK17" s="101"/>
      <c r="CL17" s="101"/>
      <c r="CM17" s="101"/>
      <c r="CN17" s="101"/>
      <c r="CO17" s="106" t="s">
        <v>159</v>
      </c>
      <c r="CP17" s="108" t="e">
        <f>IF(CP7="-",NA(),CP7)</f>
        <v>#N/A</v>
      </c>
      <c r="CQ17" s="108" t="e">
        <f t="shared" ref="CQ17:CT17" si="13">IF(CQ7="-",NA(),CQ7)</f>
        <v>#N/A</v>
      </c>
      <c r="CR17" s="108" t="e">
        <f t="shared" si="13"/>
        <v>#N/A</v>
      </c>
      <c r="CS17" s="108">
        <f t="shared" si="13"/>
        <v>4417</v>
      </c>
      <c r="CT17" s="108">
        <f t="shared" si="13"/>
        <v>-1570</v>
      </c>
      <c r="CU17" s="101"/>
      <c r="CV17" s="101"/>
      <c r="CW17" s="101"/>
      <c r="CX17" s="101"/>
      <c r="CY17" s="101"/>
      <c r="CZ17" s="106" t="s">
        <v>159</v>
      </c>
      <c r="DA17" s="107" t="e">
        <f>IF(DA7="-",NA(),DA7)</f>
        <v>#N/A</v>
      </c>
      <c r="DB17" s="107" t="e">
        <f t="shared" ref="DB17:DE17" si="14">IF(DB7="-",NA(),DB7)</f>
        <v>#N/A</v>
      </c>
      <c r="DC17" s="107" t="e">
        <f t="shared" si="14"/>
        <v>#N/A</v>
      </c>
      <c r="DD17" s="107">
        <f t="shared" si="14"/>
        <v>19.100000000000001</v>
      </c>
      <c r="DE17" s="107">
        <f t="shared" si="14"/>
        <v>0</v>
      </c>
      <c r="DF17" s="101"/>
      <c r="DG17" s="101"/>
      <c r="DH17" s="101"/>
      <c r="DI17" s="101"/>
      <c r="DJ17" s="106" t="s">
        <v>159</v>
      </c>
      <c r="DK17" s="107" t="e">
        <f>IF(DK7="-",NA(),DK7)</f>
        <v>#N/A</v>
      </c>
      <c r="DL17" s="107" t="e">
        <f t="shared" ref="DL17:DO17" si="15">IF(DL7="-",NA(),DL7)</f>
        <v>#N/A</v>
      </c>
      <c r="DM17" s="107" t="e">
        <f t="shared" si="15"/>
        <v>#N/A</v>
      </c>
      <c r="DN17" s="107">
        <f t="shared" si="15"/>
        <v>0</v>
      </c>
      <c r="DO17" s="107">
        <f t="shared" si="15"/>
        <v>0</v>
      </c>
      <c r="DP17" s="101"/>
      <c r="DQ17" s="101"/>
      <c r="DR17" s="101"/>
      <c r="DS17" s="101"/>
      <c r="DT17" s="106" t="s">
        <v>159</v>
      </c>
      <c r="DU17" s="107" t="e">
        <f>IF(DU7="-",NA(),DU7)</f>
        <v>#N/A</v>
      </c>
      <c r="DV17" s="107" t="e">
        <f t="shared" ref="DV17:DY17" si="16">IF(DV7="-",NA(),DV7)</f>
        <v>#N/A</v>
      </c>
      <c r="DW17" s="107" t="e">
        <f t="shared" si="16"/>
        <v>#N/A</v>
      </c>
      <c r="DX17" s="107">
        <f t="shared" si="16"/>
        <v>0</v>
      </c>
      <c r="DY17" s="107" t="e">
        <f t="shared" si="16"/>
        <v>#N/A</v>
      </c>
      <c r="DZ17" s="101"/>
      <c r="EA17" s="101"/>
      <c r="EB17" s="101"/>
      <c r="EC17" s="101"/>
      <c r="ED17" s="106" t="s">
        <v>159</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159</v>
      </c>
      <c r="EO17" s="107" t="e">
        <f>IF(EO7="-",NA(),EO7)</f>
        <v>#N/A</v>
      </c>
      <c r="EP17" s="107" t="e">
        <f t="shared" ref="EP17:ES17" si="18">IF(EP7="-",NA(),EP7)</f>
        <v>#N/A</v>
      </c>
      <c r="EQ17" s="107" t="e">
        <f t="shared" si="18"/>
        <v>#N/A</v>
      </c>
      <c r="ER17" s="107">
        <f t="shared" si="18"/>
        <v>100</v>
      </c>
      <c r="ES17" s="107" t="e">
        <f t="shared" si="18"/>
        <v>#N/A</v>
      </c>
      <c r="ET17" s="101"/>
      <c r="EU17" s="101"/>
      <c r="EV17" s="101"/>
      <c r="EW17" s="101"/>
      <c r="EX17" s="101"/>
      <c r="EY17" s="106" t="s">
        <v>159</v>
      </c>
      <c r="EZ17" s="107" t="e">
        <f>IF(EZ7="-",NA(),EZ7)</f>
        <v>#N/A</v>
      </c>
      <c r="FA17" s="107" t="e">
        <f t="shared" ref="FA17:FD17" si="19">IF(FA7="-",NA(),FA7)</f>
        <v>#N/A</v>
      </c>
      <c r="FB17" s="107" t="e">
        <f t="shared" si="19"/>
        <v>#N/A</v>
      </c>
      <c r="FC17" s="107">
        <f t="shared" si="19"/>
        <v>19.100000000000001</v>
      </c>
      <c r="FD17" s="107">
        <f t="shared" si="19"/>
        <v>0</v>
      </c>
      <c r="FE17" s="101"/>
      <c r="FF17" s="101"/>
      <c r="FG17" s="101"/>
      <c r="FH17" s="101"/>
      <c r="FI17" s="106" t="s">
        <v>159</v>
      </c>
      <c r="FJ17" s="107" t="e">
        <f>IF(FJ7="-",NA(),FJ7)</f>
        <v>#N/A</v>
      </c>
      <c r="FK17" s="107" t="e">
        <f t="shared" ref="FK17:FN17" si="20">IF(FK7="-",NA(),FK7)</f>
        <v>#N/A</v>
      </c>
      <c r="FL17" s="107" t="e">
        <f t="shared" si="20"/>
        <v>#N/A</v>
      </c>
      <c r="FM17" s="107">
        <f t="shared" si="20"/>
        <v>0</v>
      </c>
      <c r="FN17" s="107">
        <f t="shared" si="20"/>
        <v>0</v>
      </c>
      <c r="FO17" s="101"/>
      <c r="FP17" s="101"/>
      <c r="FQ17" s="101"/>
      <c r="FR17" s="101"/>
      <c r="FS17" s="106" t="s">
        <v>159</v>
      </c>
      <c r="FT17" s="107" t="e">
        <f>IF(FT7="-",NA(),FT7)</f>
        <v>#N/A</v>
      </c>
      <c r="FU17" s="107" t="e">
        <f t="shared" ref="FU17:FX17" si="21">IF(FU7="-",NA(),FU7)</f>
        <v>#N/A</v>
      </c>
      <c r="FV17" s="107" t="e">
        <f t="shared" si="21"/>
        <v>#N/A</v>
      </c>
      <c r="FW17" s="107">
        <f t="shared" si="21"/>
        <v>0</v>
      </c>
      <c r="FX17" s="107" t="e">
        <f t="shared" si="21"/>
        <v>#N/A</v>
      </c>
      <c r="FY17" s="101"/>
      <c r="FZ17" s="101"/>
      <c r="GA17" s="101"/>
      <c r="GB17" s="101"/>
      <c r="GC17" s="106" t="s">
        <v>159</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159</v>
      </c>
      <c r="GN17" s="107" t="e">
        <f>IF(GN7="-",NA(),GN7)</f>
        <v>#N/A</v>
      </c>
      <c r="GO17" s="107" t="e">
        <f t="shared" ref="GO17:GR17" si="23">IF(GO7="-",NA(),GO7)</f>
        <v>#N/A</v>
      </c>
      <c r="GP17" s="107" t="e">
        <f t="shared" si="23"/>
        <v>#N/A</v>
      </c>
      <c r="GQ17" s="107">
        <f t="shared" si="23"/>
        <v>100</v>
      </c>
      <c r="GR17" s="107" t="e">
        <f t="shared" si="23"/>
        <v>#N/A</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t="e">
        <f>IF(BD7="-",NA(),BD7)</f>
        <v>#N/A</v>
      </c>
      <c r="AZ18" s="107" t="e">
        <f t="shared" ref="AZ18:BC18" si="39">IF(BE7="-",NA(),BE7)</f>
        <v>#N/A</v>
      </c>
      <c r="BA18" s="107" t="e">
        <f t="shared" si="39"/>
        <v>#N/A</v>
      </c>
      <c r="BB18" s="107">
        <f t="shared" si="39"/>
        <v>118.8</v>
      </c>
      <c r="BC18" s="107">
        <f t="shared" si="39"/>
        <v>88.8</v>
      </c>
      <c r="BD18" s="101"/>
      <c r="BE18" s="101"/>
      <c r="BF18" s="101"/>
      <c r="BG18" s="101"/>
      <c r="BH18" s="101"/>
      <c r="BI18" s="106" t="s">
        <v>161</v>
      </c>
      <c r="BJ18" s="107" t="e">
        <f>IF(BO7="-",NA(),BO7)</f>
        <v>#N/A</v>
      </c>
      <c r="BK18" s="107" t="e">
        <f t="shared" ref="BK18:BN18" si="40">IF(BP7="-",NA(),BP7)</f>
        <v>#N/A</v>
      </c>
      <c r="BL18" s="107" t="e">
        <f t="shared" si="40"/>
        <v>#N/A</v>
      </c>
      <c r="BM18" s="107">
        <f t="shared" si="40"/>
        <v>255.4</v>
      </c>
      <c r="BN18" s="107">
        <f t="shared" si="40"/>
        <v>269.8</v>
      </c>
      <c r="BO18" s="101"/>
      <c r="BP18" s="101"/>
      <c r="BQ18" s="101"/>
      <c r="BR18" s="101"/>
      <c r="BS18" s="101"/>
      <c r="BT18" s="106" t="s">
        <v>161</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161</v>
      </c>
      <c r="CF18" s="107" t="e">
        <f>IF(CK7="-",NA(),CK7)</f>
        <v>#N/A</v>
      </c>
      <c r="CG18" s="107" t="e">
        <f t="shared" ref="CG18:CJ18" si="42">IF(CL7="-",NA(),CL7)</f>
        <v>#N/A</v>
      </c>
      <c r="CH18" s="107" t="e">
        <f t="shared" si="42"/>
        <v>#N/A</v>
      </c>
      <c r="CI18" s="107">
        <f t="shared" si="42"/>
        <v>18815.8</v>
      </c>
      <c r="CJ18" s="107">
        <f t="shared" si="42"/>
        <v>22847.9</v>
      </c>
      <c r="CK18" s="101"/>
      <c r="CL18" s="101"/>
      <c r="CM18" s="101"/>
      <c r="CN18" s="101"/>
      <c r="CO18" s="106" t="s">
        <v>161</v>
      </c>
      <c r="CP18" s="108" t="e">
        <f>IF(CU7="-",NA(),CU7)</f>
        <v>#N/A</v>
      </c>
      <c r="CQ18" s="108" t="e">
        <f t="shared" ref="CQ18:CT18" si="43">IF(CV7="-",NA(),CV7)</f>
        <v>#N/A</v>
      </c>
      <c r="CR18" s="108" t="e">
        <f t="shared" si="43"/>
        <v>#N/A</v>
      </c>
      <c r="CS18" s="108">
        <f t="shared" si="43"/>
        <v>37685</v>
      </c>
      <c r="CT18" s="108">
        <f t="shared" si="43"/>
        <v>2390</v>
      </c>
      <c r="CU18" s="101"/>
      <c r="CV18" s="101"/>
      <c r="CW18" s="101"/>
      <c r="CX18" s="101"/>
      <c r="CY18" s="101"/>
      <c r="CZ18" s="106" t="s">
        <v>161</v>
      </c>
      <c r="DA18" s="107" t="e">
        <f>IF(DF7="-",NA(),DF7)</f>
        <v>#N/A</v>
      </c>
      <c r="DB18" s="107" t="e">
        <f t="shared" ref="DB18:DE18" si="44">IF(DG7="-",NA(),DG7)</f>
        <v>#N/A</v>
      </c>
      <c r="DC18" s="107" t="e">
        <f t="shared" si="44"/>
        <v>#N/A</v>
      </c>
      <c r="DD18" s="107">
        <f t="shared" si="44"/>
        <v>33.9</v>
      </c>
      <c r="DE18" s="107">
        <f t="shared" si="44"/>
        <v>37.9</v>
      </c>
      <c r="DF18" s="101"/>
      <c r="DG18" s="101"/>
      <c r="DH18" s="101"/>
      <c r="DI18" s="101"/>
      <c r="DJ18" s="106" t="s">
        <v>161</v>
      </c>
      <c r="DK18" s="107" t="e">
        <f>IF(DP7="-",NA(),DP7)</f>
        <v>#N/A</v>
      </c>
      <c r="DL18" s="107" t="e">
        <f t="shared" ref="DL18:DO18" si="45">IF(DQ7="-",NA(),DQ7)</f>
        <v>#N/A</v>
      </c>
      <c r="DM18" s="107" t="e">
        <f t="shared" si="45"/>
        <v>#N/A</v>
      </c>
      <c r="DN18" s="107">
        <f t="shared" si="45"/>
        <v>16.3</v>
      </c>
      <c r="DO18" s="107">
        <f t="shared" si="45"/>
        <v>14.2</v>
      </c>
      <c r="DP18" s="101"/>
      <c r="DQ18" s="101"/>
      <c r="DR18" s="101"/>
      <c r="DS18" s="101"/>
      <c r="DT18" s="106" t="s">
        <v>161</v>
      </c>
      <c r="DU18" s="107" t="e">
        <f>IF(DZ7="-",NA(),DZ7)</f>
        <v>#N/A</v>
      </c>
      <c r="DV18" s="107" t="e">
        <f t="shared" ref="DV18:DY18" si="46">IF(EA7="-",NA(),EA7)</f>
        <v>#N/A</v>
      </c>
      <c r="DW18" s="107" t="e">
        <f t="shared" si="46"/>
        <v>#N/A</v>
      </c>
      <c r="DX18" s="107">
        <f t="shared" si="46"/>
        <v>100.3</v>
      </c>
      <c r="DY18" s="107">
        <f t="shared" si="46"/>
        <v>98.3</v>
      </c>
      <c r="DZ18" s="101"/>
      <c r="EA18" s="101"/>
      <c r="EB18" s="101"/>
      <c r="EC18" s="101"/>
      <c r="ED18" s="106" t="s">
        <v>161</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161</v>
      </c>
      <c r="EO18" s="107" t="e">
        <f>IF(ET7="-",NA(),ET7)</f>
        <v>#N/A</v>
      </c>
      <c r="EP18" s="107" t="e">
        <f t="shared" ref="EP18:ES18" si="48">IF(EU7="-",NA(),EU7)</f>
        <v>#N/A</v>
      </c>
      <c r="EQ18" s="107" t="e">
        <f t="shared" si="48"/>
        <v>#N/A</v>
      </c>
      <c r="ER18" s="107">
        <f t="shared" si="48"/>
        <v>73.099999999999994</v>
      </c>
      <c r="ES18" s="107">
        <f t="shared" si="48"/>
        <v>74.8</v>
      </c>
      <c r="ET18" s="101"/>
      <c r="EU18" s="101"/>
      <c r="EV18" s="101"/>
      <c r="EW18" s="101"/>
      <c r="EX18" s="101"/>
      <c r="EY18" s="106" t="s">
        <v>161</v>
      </c>
      <c r="EZ18" s="107" t="e">
        <f>IF(OR(NOT($EZ$8),FE7="-"),NA(),FE7)</f>
        <v>#N/A</v>
      </c>
      <c r="FA18" s="107" t="e">
        <f>IF(OR(NOT($EZ$8),FF7="-"),NA(),FF7)</f>
        <v>#N/A</v>
      </c>
      <c r="FB18" s="107" t="e">
        <f>IF(OR(NOT($EZ$8),FG7="-"),NA(),FG7)</f>
        <v>#N/A</v>
      </c>
      <c r="FC18" s="107">
        <f>IF(OR(NOT($EZ$8),FH7="-"),NA(),FH7)</f>
        <v>61.8</v>
      </c>
      <c r="FD18" s="107">
        <f>IF(OR(NOT($EZ$8),FI7="-"),NA(),FI7)</f>
        <v>61.6</v>
      </c>
      <c r="FE18" s="101"/>
      <c r="FF18" s="101"/>
      <c r="FG18" s="101"/>
      <c r="FH18" s="101"/>
      <c r="FI18" s="106" t="s">
        <v>161</v>
      </c>
      <c r="FJ18" s="107" t="e">
        <f>IF(OR(NOT($FJ$8),FO7="-"),NA(),FO7)</f>
        <v>#N/A</v>
      </c>
      <c r="FK18" s="107" t="e">
        <f>IF(OR(NOT($FJ$8),FP7="-"),NA(),FP7)</f>
        <v>#N/A</v>
      </c>
      <c r="FL18" s="107" t="e">
        <f>IF(OR(NOT($FJ$8),FQ7="-"),NA(),FQ7)</f>
        <v>#N/A</v>
      </c>
      <c r="FM18" s="107">
        <f>IF(OR(NOT($FJ$8),FR7="-"),NA(),FR7)</f>
        <v>8.6999999999999993</v>
      </c>
      <c r="FN18" s="107">
        <f>IF(OR(NOT($FJ$8),FS7="-"),NA(),FS7)</f>
        <v>5.7</v>
      </c>
      <c r="FO18" s="101"/>
      <c r="FP18" s="101"/>
      <c r="FQ18" s="101"/>
      <c r="FR18" s="101"/>
      <c r="FS18" s="106" t="s">
        <v>161</v>
      </c>
      <c r="FT18" s="107" t="e">
        <f>IF(OR(NOT($FT$8),FY7="-"),NA(),FY7)</f>
        <v>#N/A</v>
      </c>
      <c r="FU18" s="107" t="e">
        <f>IF(OR(NOT($FT$8),FZ7="-"),NA(),FZ7)</f>
        <v>#N/A</v>
      </c>
      <c r="FV18" s="107" t="e">
        <f>IF(OR(NOT($FT$8),GA7="-"),NA(),GA7)</f>
        <v>#N/A</v>
      </c>
      <c r="FW18" s="107">
        <f>IF(OR(NOT($FT$8),GB7="-"),NA(),GB7)</f>
        <v>351.4</v>
      </c>
      <c r="FX18" s="107">
        <f>IF(OR(NOT($FT$8),GC7="-"),NA(),GC7)</f>
        <v>390.3</v>
      </c>
      <c r="FY18" s="101"/>
      <c r="FZ18" s="101"/>
      <c r="GA18" s="101"/>
      <c r="GB18" s="101"/>
      <c r="GC18" s="106" t="s">
        <v>161</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161</v>
      </c>
      <c r="GN18" s="107" t="e">
        <f>IF(OR(NOT($GN$8),GS7="-"),NA(),GS7)</f>
        <v>#N/A</v>
      </c>
      <c r="GO18" s="107" t="e">
        <f>IF(OR(NOT($GN$8),GT7="-"),NA(),GT7)</f>
        <v>#N/A</v>
      </c>
      <c r="GP18" s="107" t="e">
        <f>IF(OR(NOT($GN$8),GU7="-"),NA(),GU7)</f>
        <v>#N/A</v>
      </c>
      <c r="GQ18" s="107">
        <f>IF(OR(NOT($GN$8),GV7="-"),NA(),GV7)</f>
        <v>80.599999999999994</v>
      </c>
      <c r="GR18" s="107">
        <f>IF(OR(NOT($GN$8),GW7="-"),NA(),GW7)</f>
        <v>85.6</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199" t="s">
        <v>166</v>
      </c>
      <c r="F22" s="200"/>
      <c r="G22" s="200"/>
      <c r="H22" s="200"/>
      <c r="I22" s="201"/>
    </row>
    <row r="23" spans="1:374">
      <c r="A23" s="98">
        <f t="shared" si="7"/>
        <v>9</v>
      </c>
      <c r="B23" s="198" t="s">
        <v>167</v>
      </c>
      <c r="C23" s="198"/>
      <c r="D23" s="101"/>
      <c r="E23" s="202"/>
      <c r="F23" s="203"/>
      <c r="G23" s="203"/>
      <c r="H23" s="203"/>
      <c r="I23" s="204"/>
    </row>
    <row r="24" spans="1:374">
      <c r="A24" s="98">
        <f t="shared" si="7"/>
        <v>10</v>
      </c>
      <c r="B24" s="198" t="s">
        <v>168</v>
      </c>
      <c r="C24" s="198"/>
      <c r="D24" s="101"/>
      <c r="E24" s="202"/>
      <c r="F24" s="203"/>
      <c r="G24" s="203"/>
      <c r="H24" s="203"/>
      <c r="I24" s="204"/>
    </row>
    <row r="25" spans="1:374">
      <c r="A25" s="98">
        <f t="shared" si="7"/>
        <v>11</v>
      </c>
      <c r="B25" s="198" t="s">
        <v>169</v>
      </c>
      <c r="C25" s="198"/>
      <c r="D25" s="101"/>
      <c r="E25" s="202"/>
      <c r="F25" s="203"/>
      <c r="G25" s="203"/>
      <c r="H25" s="203"/>
      <c r="I25" s="204"/>
    </row>
    <row r="26" spans="1:374">
      <c r="A26" s="98">
        <f t="shared" si="7"/>
        <v>12</v>
      </c>
      <c r="B26" s="198" t="s">
        <v>170</v>
      </c>
      <c r="C26" s="198"/>
      <c r="D26" s="101"/>
      <c r="E26" s="202"/>
      <c r="F26" s="203"/>
      <c r="G26" s="203"/>
      <c r="H26" s="203"/>
      <c r="I26" s="204"/>
    </row>
    <row r="27" spans="1:374">
      <c r="A27" s="98">
        <f t="shared" si="7"/>
        <v>13</v>
      </c>
      <c r="B27" s="198" t="s">
        <v>171</v>
      </c>
      <c r="C27" s="198"/>
      <c r="D27" s="101"/>
      <c r="E27" s="202"/>
      <c r="F27" s="203"/>
      <c r="G27" s="203"/>
      <c r="H27" s="203"/>
      <c r="I27" s="204"/>
    </row>
    <row r="28" spans="1:374">
      <c r="A28" s="98">
        <f t="shared" si="7"/>
        <v>14</v>
      </c>
      <c r="B28" s="198" t="s">
        <v>172</v>
      </c>
      <c r="C28" s="198"/>
      <c r="D28" s="101"/>
      <c r="E28" s="202"/>
      <c r="F28" s="203"/>
      <c r="G28" s="203"/>
      <c r="H28" s="203"/>
      <c r="I28" s="204"/>
    </row>
    <row r="29" spans="1:374">
      <c r="A29" s="98">
        <f t="shared" si="7"/>
        <v>15</v>
      </c>
      <c r="B29" s="198" t="s">
        <v>173</v>
      </c>
      <c r="C29" s="198"/>
      <c r="D29" s="101"/>
      <c r="E29" s="202"/>
      <c r="F29" s="203"/>
      <c r="G29" s="203"/>
      <c r="H29" s="203"/>
      <c r="I29" s="204"/>
    </row>
    <row r="30" spans="1:374">
      <c r="A30" s="98">
        <f t="shared" si="7"/>
        <v>16</v>
      </c>
      <c r="B30" s="198" t="s">
        <v>174</v>
      </c>
      <c r="C30" s="198"/>
      <c r="D30" s="101"/>
      <c r="E30" s="202"/>
      <c r="F30" s="203"/>
      <c r="G30" s="203"/>
      <c r="H30" s="203"/>
      <c r="I30" s="204"/>
    </row>
    <row r="31" spans="1:374">
      <c r="A31" s="98">
        <f t="shared" si="7"/>
        <v>17</v>
      </c>
      <c r="B31" s="198" t="s">
        <v>175</v>
      </c>
      <c r="C31" s="198"/>
      <c r="D31" s="101"/>
      <c r="E31" s="202"/>
      <c r="F31" s="203"/>
      <c r="G31" s="203"/>
      <c r="H31" s="203"/>
      <c r="I31" s="204"/>
    </row>
    <row r="32" spans="1:374">
      <c r="A32" s="98">
        <f t="shared" si="7"/>
        <v>18</v>
      </c>
      <c r="B32" s="198" t="s">
        <v>176</v>
      </c>
      <c r="C32" s="198"/>
      <c r="D32" s="101"/>
      <c r="E32" s="202"/>
      <c r="F32" s="203"/>
      <c r="G32" s="203"/>
      <c r="H32" s="203"/>
      <c r="I32" s="204"/>
    </row>
    <row r="33" spans="1:16">
      <c r="A33" s="98">
        <f t="shared" si="7"/>
        <v>19</v>
      </c>
      <c r="B33" s="198" t="s">
        <v>177</v>
      </c>
      <c r="C33" s="198"/>
      <c r="D33" s="101"/>
      <c r="E33" s="202"/>
      <c r="F33" s="203"/>
      <c r="G33" s="203"/>
      <c r="H33" s="203"/>
      <c r="I33" s="204"/>
    </row>
    <row r="34" spans="1:16">
      <c r="A34" s="98">
        <f t="shared" si="7"/>
        <v>20</v>
      </c>
      <c r="B34" s="198" t="s">
        <v>178</v>
      </c>
      <c r="C34" s="198"/>
      <c r="D34" s="101"/>
      <c r="E34" s="202"/>
      <c r="F34" s="203"/>
      <c r="G34" s="203"/>
      <c r="H34" s="203"/>
      <c r="I34" s="204"/>
    </row>
    <row r="35" spans="1:16" ht="25.5" customHeight="1">
      <c r="E35" s="205"/>
      <c r="F35" s="206"/>
      <c r="G35" s="206"/>
      <c r="H35" s="206"/>
      <c r="I35" s="207"/>
    </row>
    <row r="37" spans="1:16">
      <c r="L37" s="199" t="s">
        <v>166</v>
      </c>
      <c r="M37" s="200"/>
      <c r="N37" s="200"/>
      <c r="O37" s="200"/>
      <c r="P37" s="201"/>
    </row>
    <row r="38" spans="1:16">
      <c r="L38" s="202"/>
      <c r="M38" s="203"/>
      <c r="N38" s="203"/>
      <c r="O38" s="203"/>
      <c r="P38" s="204"/>
    </row>
    <row r="39" spans="1:16">
      <c r="L39" s="202"/>
      <c r="M39" s="203"/>
      <c r="N39" s="203"/>
      <c r="O39" s="203"/>
      <c r="P39" s="204"/>
    </row>
    <row r="40" spans="1:16">
      <c r="L40" s="202"/>
      <c r="M40" s="203"/>
      <c r="N40" s="203"/>
      <c r="O40" s="203"/>
      <c r="P40" s="204"/>
    </row>
    <row r="41" spans="1:16">
      <c r="L41" s="202"/>
      <c r="M41" s="203"/>
      <c r="N41" s="203"/>
      <c r="O41" s="203"/>
      <c r="P41" s="204"/>
    </row>
    <row r="42" spans="1:16">
      <c r="L42" s="202"/>
      <c r="M42" s="203"/>
      <c r="N42" s="203"/>
      <c r="O42" s="203"/>
      <c r="P42" s="204"/>
    </row>
    <row r="43" spans="1:16">
      <c r="L43" s="202"/>
      <c r="M43" s="203"/>
      <c r="N43" s="203"/>
      <c r="O43" s="203"/>
      <c r="P43" s="204"/>
    </row>
    <row r="44" spans="1:16">
      <c r="L44" s="202"/>
      <c r="M44" s="203"/>
      <c r="N44" s="203"/>
      <c r="O44" s="203"/>
      <c r="P44" s="204"/>
    </row>
    <row r="45" spans="1:16">
      <c r="L45" s="202"/>
      <c r="M45" s="203"/>
      <c r="N45" s="203"/>
      <c r="O45" s="203"/>
      <c r="P45" s="204"/>
    </row>
    <row r="46" spans="1:16">
      <c r="L46" s="202"/>
      <c r="M46" s="203"/>
      <c r="N46" s="203"/>
      <c r="O46" s="203"/>
      <c r="P46" s="204"/>
    </row>
    <row r="47" spans="1:16">
      <c r="L47" s="202"/>
      <c r="M47" s="203"/>
      <c r="N47" s="203"/>
      <c r="O47" s="203"/>
      <c r="P47" s="204"/>
    </row>
    <row r="48" spans="1:16">
      <c r="L48" s="202"/>
      <c r="M48" s="203"/>
      <c r="N48" s="203"/>
      <c r="O48" s="203"/>
      <c r="P48" s="204"/>
    </row>
    <row r="49" spans="12:16">
      <c r="L49" s="202"/>
      <c r="M49" s="203"/>
      <c r="N49" s="203"/>
      <c r="O49" s="203"/>
      <c r="P49" s="204"/>
    </row>
    <row r="50" spans="12:16" ht="26.25" customHeight="1">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2018-01-30T00:54:58Z</cp:lastPrinted>
  <dcterms:created xsi:type="dcterms:W3CDTF">2017-12-18T06:17:19Z</dcterms:created>
  <dcterms:modified xsi:type="dcterms:W3CDTF">2018-02-19T06:25:27Z</dcterms:modified>
  <cp:category/>
</cp:coreProperties>
</file>