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2_病院\02 市町村回答\17_日南町　○\"/>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HM80" i="4" s="1"/>
  <c r="EK7" i="5"/>
  <c r="GT80" i="4" s="1"/>
  <c r="EJ7" i="5"/>
  <c r="EI7" i="5"/>
  <c r="EH7" i="5"/>
  <c r="EO80" i="4" s="1"/>
  <c r="EG7" i="5"/>
  <c r="EF7" i="5"/>
  <c r="GT79" i="4" s="1"/>
  <c r="EE7" i="5"/>
  <c r="ED7" i="5"/>
  <c r="EC7" i="5"/>
  <c r="EA7" i="5"/>
  <c r="DZ7" i="5"/>
  <c r="DY7" i="5"/>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EW55" i="4" s="1"/>
  <c r="CM7" i="5"/>
  <c r="CL7" i="5"/>
  <c r="CK7" i="5"/>
  <c r="CI7" i="5"/>
  <c r="BX56" i="4" s="1"/>
  <c r="CH7" i="5"/>
  <c r="CG7" i="5"/>
  <c r="CF7" i="5"/>
  <c r="CE7" i="5"/>
  <c r="P56" i="4" s="1"/>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EG12" i="4" s="1"/>
  <c r="W6" i="5"/>
  <c r="V6" i="5"/>
  <c r="U6" i="5"/>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A80" i="4"/>
  <c r="FH80" i="4"/>
  <c r="CS80" i="4"/>
  <c r="BZ80" i="4"/>
  <c r="BG80" i="4"/>
  <c r="U80" i="4"/>
  <c r="MH79" i="4"/>
  <c r="LO79" i="4"/>
  <c r="KC79" i="4"/>
  <c r="JJ79" i="4"/>
  <c r="HM79" i="4"/>
  <c r="GA79" i="4"/>
  <c r="FH79" i="4"/>
  <c r="EO79" i="4"/>
  <c r="CS79" i="4"/>
  <c r="BZ79" i="4"/>
  <c r="BG79" i="4"/>
  <c r="AN79" i="4"/>
  <c r="U79" i="4"/>
  <c r="MN56" i="4"/>
  <c r="LY56" i="4"/>
  <c r="LJ56" i="4"/>
  <c r="KU56" i="4"/>
  <c r="KF56" i="4"/>
  <c r="IZ56" i="4"/>
  <c r="IK56" i="4"/>
  <c r="GR56" i="4"/>
  <c r="FL56" i="4"/>
  <c r="EH56" i="4"/>
  <c r="DS56" i="4"/>
  <c r="DD56" i="4"/>
  <c r="BI56" i="4"/>
  <c r="AT56" i="4"/>
  <c r="AE56" i="4"/>
  <c r="LY55" i="4"/>
  <c r="LJ55" i="4"/>
  <c r="IZ55" i="4"/>
  <c r="IK55" i="4"/>
  <c r="HG55" i="4"/>
  <c r="GR55" i="4"/>
  <c r="FL55" i="4"/>
  <c r="EH55" i="4"/>
  <c r="DS55" i="4"/>
  <c r="DD55" i="4"/>
  <c r="BX55" i="4"/>
  <c r="BI55" i="4"/>
  <c r="AT55" i="4"/>
  <c r="AE55" i="4"/>
  <c r="P55" i="4"/>
  <c r="MN34" i="4"/>
  <c r="LY34" i="4"/>
  <c r="LJ34" i="4"/>
  <c r="KU34" i="4"/>
  <c r="KF34" i="4"/>
  <c r="IZ34" i="4"/>
  <c r="IK34" i="4"/>
  <c r="GR34" i="4"/>
  <c r="FL34" i="4"/>
  <c r="EH34" i="4"/>
  <c r="DS34" i="4"/>
  <c r="DD34" i="4"/>
  <c r="BI34" i="4"/>
  <c r="AT34" i="4"/>
  <c r="AE34" i="4"/>
  <c r="LY33" i="4"/>
  <c r="LJ33" i="4"/>
  <c r="IZ33" i="4"/>
  <c r="IK33" i="4"/>
  <c r="HG33" i="4"/>
  <c r="GR33" i="4"/>
  <c r="FL33" i="4"/>
  <c r="EH33" i="4"/>
  <c r="DS33" i="4"/>
  <c r="DD33" i="4"/>
  <c r="BX33" i="4"/>
  <c r="BI33" i="4"/>
  <c r="AT33" i="4"/>
  <c r="AE33" i="4"/>
  <c r="P33" i="4"/>
  <c r="ID12" i="4"/>
  <c r="CN12" i="4"/>
  <c r="AU12" i="4"/>
  <c r="B12" i="4"/>
  <c r="FZ10" i="4"/>
  <c r="EG10" i="4"/>
  <c r="CN10" i="4"/>
  <c r="AU10" i="4"/>
  <c r="B10" i="4"/>
  <c r="LP8" i="4"/>
  <c r="JW8" i="4"/>
  <c r="ID8" i="4"/>
  <c r="EG8" i="4"/>
  <c r="B6" i="4"/>
  <c r="HM78" i="4" l="1"/>
  <c r="MN54" i="4"/>
  <c r="FL54" i="4"/>
  <c r="MN32" i="4"/>
  <c r="FL32" i="4"/>
  <c r="IZ32" i="4"/>
  <c r="MH78" i="4"/>
  <c r="CS78" i="4"/>
  <c r="IZ54" i="4"/>
  <c r="BX54" i="4"/>
  <c r="BX32" i="4"/>
  <c r="C11" i="5"/>
  <c r="E11" i="5"/>
  <c r="B11" i="5"/>
  <c r="D11" i="5"/>
  <c r="EO78" i="4" l="1"/>
  <c r="KF54" i="4"/>
  <c r="DD54" i="4"/>
  <c r="KF32" i="4"/>
  <c r="DD32" i="4"/>
  <c r="GR32" i="4"/>
  <c r="JJ78" i="4"/>
  <c r="U78" i="4"/>
  <c r="GR54" i="4"/>
  <c r="P54" i="4"/>
  <c r="P32" i="4"/>
  <c r="KC78" i="4"/>
  <c r="AN78" i="4"/>
  <c r="HG54" i="4"/>
  <c r="AE54" i="4"/>
  <c r="HG32" i="4"/>
  <c r="AE32" i="4"/>
  <c r="KU32" i="4"/>
  <c r="DS32" i="4"/>
  <c r="FH78" i="4"/>
  <c r="KU54" i="4"/>
  <c r="DS54" i="4"/>
  <c r="GA78" i="4"/>
  <c r="LJ54" i="4"/>
  <c r="EH54" i="4"/>
  <c r="LJ32" i="4"/>
  <c r="EH32" i="4"/>
  <c r="AT54" i="4"/>
  <c r="AT32" i="4"/>
  <c r="KV78" i="4"/>
  <c r="BG78" i="4"/>
  <c r="HV54" i="4"/>
  <c r="HV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<sst xmlns="http://schemas.openxmlformats.org/spreadsheetml/2006/main" count="291" uniqueCount="148">
  <si>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</si>
  <si>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</si>
  <si>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</si>
  <si>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</si>
  <si>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</si>
  <si>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</si>
  <si>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</si>
  <si>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</si>
  <si>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</si>
  <si>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</si>
  <si>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</si>
  <si>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</si>
  <si>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</si>
  <si>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</si>
  <si>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</si>
  <si>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</si>
  <si>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</si>
  <si>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</si>
  <si>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</si>
  <si>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</si>
  <si>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</si>
  <si>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</si>
  <si>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</si>
  <si>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</si>
  <si>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</si>
  <si>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</si>
  <si>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</si>
  <si>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</si>
  <si>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</si>
  <si>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</si>
  <si>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</si>
  <si>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</si>
  <si>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</si>
  <si>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</si>
  <si>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</si>
  <si>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</si>
  <si>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</si>
  <si>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</si>
  <si>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</si>
  <si>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</si>
  <si>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</si>
  <si>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</si>
  <si>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</si>
  <si>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</si>
  <si>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</si>
  <si>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</si>
  <si>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</si>
  <si>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</si>
  <si>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</si>
  <si>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</si>
  <si>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</si>
  <si>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</si>
  <si>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</si>
  <si>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</si>
  <si>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</si>
  <si>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</si>
  <si>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</si>
  <si>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</si>
  <si>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</si>
  <si>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</si>
  <si>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</si>
  <si>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</si>
  <si>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</si>
  <si>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</si>
  <si>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</si>
  <si>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</si>
  <si>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</si>
  <si>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</si>
  <si>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</si>
  <si>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</si>
  <si>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</si>
  <si>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</si>
  <si>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</si>
  <si>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</si>
  <si>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</si>
  <si>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</si>
  <si>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</si>
  <si>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</si>
  <si>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</si>
  <si>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</si>
  <si>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</si>
  <si>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</si>
  <si>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</si>
  <si>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</si>
  <si>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</si>
  <si>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</si>
  <si>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</si>
  <si>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</si>
  <si>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</si>
  <si>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</si>
  <si>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</si>
  <si>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</si>
  <si>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</si>
  <si>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</si>
  <si>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</si>
  <si>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</si>
  <si>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</si>
  <si>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</si>
  <si>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</si>
  <si>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</si>
  <si>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</si>
  <si>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</si>
  <si>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</si>
  <si>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</si>
  <si>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</si>
  <si>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</si>
  <si>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</si>
  <si>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</si>
  <si>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</si>
  <si>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</si>
  <si>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</si>
  <si>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</si>
  <si>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</si>
  <si>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</si>
  <si>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</si>
  <si>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</si>
  <si>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</si>
  <si>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</si>
  <si>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</si>
  <si>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</si>
  <si>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</si>
  <si>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</si>
  <si>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</si>
  <si>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</si>
  <si>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日南町</t>
  </si>
  <si>
    <t>日南町国民健康保険　日南病院</t>
  </si>
  <si>
    <t>条例全部</t>
  </si>
  <si>
    <t>病院事業</t>
  </si>
  <si>
    <t>一般病院</t>
  </si>
  <si>
    <t>50床以上～100床未満</t>
  </si>
  <si>
    <t>直営</t>
  </si>
  <si>
    <t>-</t>
  </si>
  <si>
    <t>ド 訓</t>
  </si>
  <si>
    <t>救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</si>
  <si>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</si>
  <si>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</si>
  <si>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</si>
  <si>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</si>
  <si>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</si>
  <si>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</si>
  <si>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</si>
  <si>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</si>
  <si>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</si>
  <si>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鳥取県西部地区最南部で島根、岡山、広島３県に接した人口4600人余りの中山間へき地の町に位置する一般病院です。高齢化が５０％を超えた地域を担う町内唯一の医療機関であり、町高齢化社会での医療・福祉・保健地域連携の要としても重要な役割がある。</t>
    <phoneticPr fontId="5"/>
  </si>
  <si>
    <t>自治体職員</t>
    <rPh sb="0" eb="3">
      <t>ジチタイ</t>
    </rPh>
    <rPh sb="3" eb="5">
      <t>ショクイン</t>
    </rPh>
    <phoneticPr fontId="5"/>
  </si>
  <si>
    <t>空調温度設定等の施設の適正管理の徹底、省エネルギー化を推進し、ＬＥＤ照明等の適切な導入を検討するなど、光熱水費及び燃料費の削減を図り、経常収支比率の改善に励むとともに、環境に配慮した体制の構築に努める必要がある。。
既存の委託契約については、業務内容や契約方法の見直しや、長期契約の導入による委託料の節減を図る必要がある。
また、医師、薬剤師、看護師等の確保に全力で取り組みつつ、適正な職員配置により職員給与費対医業収益比率６０％を目安に、給与の適正化に取り組む必要がある。
病床利用率については上記対策により改善を目指す必要がある。</t>
    <rPh sb="100" eb="102">
      <t>ヒツヨウ</t>
    </rPh>
    <rPh sb="155" eb="157">
      <t>ヒツヨウ</t>
    </rPh>
    <rPh sb="231" eb="233">
      <t>ヒツヨウ</t>
    </rPh>
    <rPh sb="261" eb="263">
      <t>ヒツヨウ</t>
    </rPh>
    <phoneticPr fontId="5"/>
  </si>
  <si>
    <t>経常収支比率の低下が進んでいたが、平成28年度ではついに100％未満となり、単年度収支が赤字となった。
入院・外来患者1人1日当たりの収益は前年度とほぼ横ばい状態であるが、病床利用率の低下が著しく、また、職員給与費対医業収益比率と材料費対医業収益比率が上昇していることが影響している。
特に病床利用率は類似病院との差が大きく、3年連続で70％未満であるため、改革が必要である。
　特に平成28年度に大きく病床利用率が低下した原因は入院延べ患者数の減少と、平均在院日数の減少にあると考えられる。
「新日南町病院事業改革プラン」で策定した通り、安定した経営を確保するために、一般病棟７５％、療養病棟（短期入所含む）７０％を目標数値とし、在宅支援会議等での情報交換を密にすることや、町外の施設にいる日南町民の方を町内に呼び戻せる施策を模索して入院患者数を増やし、利用率の向上に努めるとともに、地域の人口や高齢化率の変動も注視しながら地域医療のニーズに応じる必要性及び経営的な動向に応じて病床数・人員配置を見直す必要がある。</t>
    <rPh sb="190" eb="191">
      <t>トク</t>
    </rPh>
    <rPh sb="215" eb="217">
      <t>ニュウイン</t>
    </rPh>
    <rPh sb="217" eb="218">
      <t>ノ</t>
    </rPh>
    <rPh sb="219" eb="222">
      <t>カンジャスウ</t>
    </rPh>
    <rPh sb="223" eb="225">
      <t>ゲンショウ</t>
    </rPh>
    <rPh sb="227" eb="229">
      <t>ヘイキン</t>
    </rPh>
    <rPh sb="229" eb="231">
      <t>ザイイン</t>
    </rPh>
    <rPh sb="231" eb="233">
      <t>ニッスウ</t>
    </rPh>
    <rPh sb="234" eb="236">
      <t>ゲンショウ</t>
    </rPh>
    <rPh sb="240" eb="241">
      <t>カンガ</t>
    </rPh>
    <rPh sb="404" eb="406">
      <t>ヘンドウ</t>
    </rPh>
    <rPh sb="440" eb="442">
      <t>ビョウショウ</t>
    </rPh>
    <phoneticPr fontId="5"/>
  </si>
  <si>
    <t>有形固定資産減価償却率と器械備品減価償却率のどちらも類似病院と比較して高い状態にあり、病院施設・機械備品の老朽化が進んでいる状態にある。
対して1床当たりの有形固定資産は類似病院を下回っているが、将来的に減価償却費としての収益的支出の増大につながらないよう注視していく必要がある。
施設の老朽化に対しては、一番古い区画で築40年以上経過しいるが、大規模改修により、延命化を図っているところである。
また、医療機器については、日頃から適正な保守管理を行うことにより、機器購入経費等の抑制・削減に努めている。また、交付金・補助金等を活用して、計画的で効率的な廃棄・更新が行えるように管理していく必要がある。</t>
    <rPh sb="238" eb="239">
      <t>トウ</t>
    </rPh>
    <rPh sb="255" eb="258">
      <t>コウフキン</t>
    </rPh>
    <rPh sb="277" eb="279">
      <t>ハイキ</t>
    </rPh>
    <rPh sb="280" eb="28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</si>
</sst>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199999999999999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wrapText="1"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69.900000000000006</c:v>
                </c:pt>
                <c:pt idx="1">
                  <c:v>69.5</c:v>
                </c:pt>
                <c:pt idx="2">
                  <c:v>67.8</c:v>
                </c:pt>
                <c:pt idx="3">
                  <c:v>67.2</c:v>
                </c:pt>
                <c:pt idx="4">
                  <c:v>63.6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5346216"/>
        <c:axId val="23533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5346216"/>
        <c:axId val="235338768"/>
      </c:lineChart>
      <c:dateAx>
        <c:axId val="235346216"/>
        <c:scaling>
          <c:orientation val="minMax"/>
        </c:scaling>
        <c:delete val="1"/>
        <c:axPos val="b"/>
        <c:numFmt formatCode="ge" sourceLinked="1"/>
        <c:majorTickMark val="none"/>
        <c:minorTickMark val="none"/>
        <c:tickLblPos val="none"/>
        <c:crossAx val="235338768"/>
        <c:crosses val="autoZero"/>
        <c:auto val="1"/>
        <c:lblOffset val="100"/>
        <c:baseTimeUnit val="years"/>
      </c:dateAx>
      <c:valAx>
        <c:axId val="23533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34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6083104"/>
        <c:axId val="3060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6083104"/>
        <c:axId val="306079968"/>
      </c:lineChart>
      <c:dateAx>
        <c:axId val="306083104"/>
        <c:scaling>
          <c:orientation val="minMax"/>
        </c:scaling>
        <c:delete val="1"/>
        <c:axPos val="b"/>
        <c:numFmt formatCode="ge" sourceLinked="1"/>
        <c:majorTickMark val="none"/>
        <c:minorTickMark val="none"/>
        <c:tickLblPos val="none"/>
        <c:crossAx val="306079968"/>
        <c:crosses val="autoZero"/>
        <c:auto val="1"/>
        <c:lblOffset val="100"/>
        <c:baseTimeUnit val="years"/>
      </c:dateAx>
      <c:valAx>
        <c:axId val="30607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8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87.1</c:v>
                </c:pt>
                <c:pt idx="1">
                  <c:v>84.4</c:v>
                </c:pt>
                <c:pt idx="2">
                  <c:v>81.7</c:v>
                </c:pt>
                <c:pt idx="3">
                  <c:v>80.900000000000006</c:v>
                </c:pt>
                <c:pt idx="4">
                  <c:v>72.099999999999994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6083496"/>
        <c:axId val="30608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6083496"/>
        <c:axId val="306083888"/>
      </c:lineChart>
      <c:dateAx>
        <c:axId val="306083496"/>
        <c:scaling>
          <c:orientation val="minMax"/>
        </c:scaling>
        <c:delete val="1"/>
        <c:axPos val="b"/>
        <c:numFmt formatCode="ge" sourceLinked="1"/>
        <c:majorTickMark val="none"/>
        <c:minorTickMark val="none"/>
        <c:tickLblPos val="none"/>
        <c:crossAx val="306083888"/>
        <c:crosses val="autoZero"/>
        <c:auto val="1"/>
        <c:lblOffset val="100"/>
        <c:baseTimeUnit val="years"/>
      </c:dateAx>
      <c:valAx>
        <c:axId val="30608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8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c:v>
                </c:pt>
                <c:pt idx="1">
                  <c:v>104.5</c:v>
                </c:pt>
                <c:pt idx="2">
                  <c:v>102</c:v>
                </c:pt>
                <c:pt idx="3">
                  <c:v>100</c:v>
                </c:pt>
                <c:pt idx="4">
                  <c:v>94.6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6081144"/>
        <c:axId val="3060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6081144"/>
        <c:axId val="306081536"/>
      </c:lineChart>
      <c:dateAx>
        <c:axId val="306081144"/>
        <c:scaling>
          <c:orientation val="minMax"/>
        </c:scaling>
        <c:delete val="1"/>
        <c:axPos val="b"/>
        <c:numFmt formatCode="ge" sourceLinked="1"/>
        <c:majorTickMark val="none"/>
        <c:minorTickMark val="none"/>
        <c:tickLblPos val="none"/>
        <c:crossAx val="306081536"/>
        <c:crosses val="autoZero"/>
        <c:auto val="1"/>
        <c:lblOffset val="100"/>
        <c:baseTimeUnit val="years"/>
      </c:dateAx>
      <c:valAx>
        <c:axId val="30608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608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58.6</c:v>
                </c:pt>
                <c:pt idx="1">
                  <c:v>61.5</c:v>
                </c:pt>
                <c:pt idx="2">
                  <c:v>69.5</c:v>
                </c:pt>
                <c:pt idx="3">
                  <c:v>70.400000000000006</c:v>
                </c:pt>
                <c:pt idx="4">
                  <c:v>73.2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06078792"/>
        <c:axId val="30608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06078792"/>
        <c:axId val="306081928"/>
      </c:lineChart>
      <c:dateAx>
        <c:axId val="306078792"/>
        <c:scaling>
          <c:orientation val="minMax"/>
        </c:scaling>
        <c:delete val="1"/>
        <c:axPos val="b"/>
        <c:numFmt formatCode="ge" sourceLinked="1"/>
        <c:majorTickMark val="none"/>
        <c:minorTickMark val="none"/>
        <c:tickLblPos val="none"/>
        <c:crossAx val="306081928"/>
        <c:crosses val="autoZero"/>
        <c:auto val="1"/>
        <c:lblOffset val="100"/>
        <c:baseTimeUnit val="years"/>
      </c:dateAx>
      <c:valAx>
        <c:axId val="30608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7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64</c:v>
                </c:pt>
                <c:pt idx="1">
                  <c:v>67.099999999999994</c:v>
                </c:pt>
                <c:pt idx="2">
                  <c:v>80.2</c:v>
                </c:pt>
                <c:pt idx="3">
                  <c:v>75.099999999999994</c:v>
                </c:pt>
                <c:pt idx="4">
                  <c:v>78.099999999999994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06080360"/>
        <c:axId val="30608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06080360"/>
        <c:axId val="306080752"/>
      </c:lineChart>
      <c:dateAx>
        <c:axId val="306080360"/>
        <c:scaling>
          <c:orientation val="minMax"/>
        </c:scaling>
        <c:delete val="1"/>
        <c:axPos val="b"/>
        <c:numFmt formatCode="ge" sourceLinked="1"/>
        <c:majorTickMark val="none"/>
        <c:minorTickMark val="none"/>
        <c:tickLblPos val="none"/>
        <c:crossAx val="306080752"/>
        <c:crosses val="autoZero"/>
        <c:auto val="1"/>
        <c:lblOffset val="100"/>
        <c:baseTimeUnit val="years"/>
      </c:dateAx>
      <c:valAx>
        <c:axId val="3060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8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31179131</c:v>
                </c:pt>
                <c:pt idx="1">
                  <c:v>31037646</c:v>
                </c:pt>
                <c:pt idx="2">
                  <c:v>31280202</c:v>
                </c:pt>
                <c:pt idx="3">
                  <c:v>31979778</c:v>
                </c:pt>
                <c:pt idx="4">
                  <c:v>32046111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5029048"/>
        <c:axId val="44502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5029048"/>
        <c:axId val="445028264"/>
      </c:lineChart>
      <c:dateAx>
        <c:axId val="445029048"/>
        <c:scaling>
          <c:orientation val="minMax"/>
        </c:scaling>
        <c:delete val="1"/>
        <c:axPos val="b"/>
        <c:numFmt formatCode="ge" sourceLinked="1"/>
        <c:majorTickMark val="none"/>
        <c:minorTickMark val="none"/>
        <c:tickLblPos val="none"/>
        <c:crossAx val="445028264"/>
        <c:crosses val="autoZero"/>
        <c:auto val="1"/>
        <c:lblOffset val="100"/>
        <c:baseTimeUnit val="years"/>
      </c:dateAx>
      <c:valAx>
        <c:axId val="44502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02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9.9</c:v>
                </c:pt>
                <c:pt idx="1">
                  <c:v>10.7</c:v>
                </c:pt>
                <c:pt idx="2">
                  <c:v>9.6</c:v>
                </c:pt>
                <c:pt idx="3">
                  <c:v>9.9</c:v>
                </c:pt>
                <c:pt idx="4">
                  <c:v>10.9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5030616"/>
        <c:axId val="44503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5030616"/>
        <c:axId val="445033752"/>
      </c:lineChart>
      <c:dateAx>
        <c:axId val="445030616"/>
        <c:scaling>
          <c:orientation val="minMax"/>
        </c:scaling>
        <c:delete val="1"/>
        <c:axPos val="b"/>
        <c:numFmt formatCode="ge" sourceLinked="1"/>
        <c:majorTickMark val="none"/>
        <c:minorTickMark val="none"/>
        <c:tickLblPos val="none"/>
        <c:crossAx val="445033752"/>
        <c:crosses val="autoZero"/>
        <c:auto val="1"/>
        <c:lblOffset val="100"/>
        <c:baseTimeUnit val="years"/>
      </c:dateAx>
      <c:valAx>
        <c:axId val="44503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3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60.6</c:v>
                </c:pt>
                <c:pt idx="1">
                  <c:v>61.6</c:v>
                </c:pt>
                <c:pt idx="2">
                  <c:v>62.9</c:v>
                </c:pt>
                <c:pt idx="3">
                  <c:v>66.8</c:v>
                </c:pt>
                <c:pt idx="4">
                  <c:v>76.8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5032968"/>
        <c:axId val="445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5032968"/>
        <c:axId val="445029440"/>
      </c:lineChart>
      <c:dateAx>
        <c:axId val="445032968"/>
        <c:scaling>
          <c:orientation val="minMax"/>
        </c:scaling>
        <c:delete val="1"/>
        <c:axPos val="b"/>
        <c:numFmt formatCode="ge" sourceLinked="1"/>
        <c:majorTickMark val="none"/>
        <c:minorTickMark val="none"/>
        <c:tickLblPos val="none"/>
        <c:crossAx val="445029440"/>
        <c:crosses val="autoZero"/>
        <c:auto val="1"/>
        <c:lblOffset val="100"/>
        <c:baseTimeUnit val="years"/>
      </c:dateAx>
      <c:valAx>
        <c:axId val="44502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3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6923</c:v>
                </c:pt>
                <c:pt idx="1">
                  <c:v>7528</c:v>
                </c:pt>
                <c:pt idx="2">
                  <c:v>7655</c:v>
                </c:pt>
                <c:pt idx="3">
                  <c:v>7534</c:v>
                </c:pt>
                <c:pt idx="4">
                  <c:v>7529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5028656"/>
        <c:axId val="44503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5028656"/>
        <c:axId val="445032184"/>
      </c:lineChart>
      <c:dateAx>
        <c:axId val="445028656"/>
        <c:scaling>
          <c:orientation val="minMax"/>
        </c:scaling>
        <c:delete val="1"/>
        <c:axPos val="b"/>
        <c:numFmt formatCode="ge" sourceLinked="1"/>
        <c:majorTickMark val="none"/>
        <c:minorTickMark val="none"/>
        <c:tickLblPos val="none"/>
        <c:crossAx val="445032184"/>
        <c:crosses val="autoZero"/>
        <c:auto val="1"/>
        <c:lblOffset val="100"/>
        <c:baseTimeUnit val="years"/>
      </c:dateAx>
      <c:valAx>
        <c:axId val="445032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02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19141</c:v>
                </c:pt>
                <c:pt idx="1">
                  <c:v>18785</c:v>
                </c:pt>
                <c:pt idx="2">
                  <c:v>19565</c:v>
                </c:pt>
                <c:pt idx="3">
                  <c:v>20016</c:v>
                </c:pt>
                <c:pt idx="4">
                  <c:v>19548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5026304"/>
        <c:axId val="44502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5026304"/>
        <c:axId val="445029832"/>
      </c:lineChart>
      <c:dateAx>
        <c:axId val="445026304"/>
        <c:scaling>
          <c:orientation val="minMax"/>
        </c:scaling>
        <c:delete val="1"/>
        <c:axPos val="b"/>
        <c:numFmt formatCode="ge" sourceLinked="1"/>
        <c:majorTickMark val="none"/>
        <c:minorTickMark val="none"/>
        <c:tickLblPos val="none"/>
        <c:crossAx val="445029832"/>
        <c:crosses val="autoZero"/>
        <c:auto val="1"/>
        <c:lblOffset val="100"/>
        <c:baseTimeUnit val="years"/>
      </c:dateAx>
      <c:valAx>
        <c:axId val="44502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02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view="pageBreakPreview" zoomScale="70"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鳥取県日南町　日南町国民健康保険　日南病院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4931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6645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106</v>
      </c>
      <c r="Q33" s="129"/>
      <c r="R33" s="129"/>
      <c r="S33" s="129"/>
      <c r="T33" s="129"/>
      <c r="U33" s="129"/>
      <c r="V33" s="129"/>
      <c r="W33" s="129"/>
      <c r="X33" s="129"/>
      <c r="Y33" s="129"/>
      <c r="Z33" s="129"/>
      <c r="AA33" s="129"/>
      <c r="AB33" s="129"/>
      <c r="AC33" s="129"/>
      <c r="AD33" s="130"/>
      <c r="AE33" s="128">
        <f>データ!AI7</f>
        <v>104.5</v>
      </c>
      <c r="AF33" s="129"/>
      <c r="AG33" s="129"/>
      <c r="AH33" s="129"/>
      <c r="AI33" s="129"/>
      <c r="AJ33" s="129"/>
      <c r="AK33" s="129"/>
      <c r="AL33" s="129"/>
      <c r="AM33" s="129"/>
      <c r="AN33" s="129"/>
      <c r="AO33" s="129"/>
      <c r="AP33" s="129"/>
      <c r="AQ33" s="129"/>
      <c r="AR33" s="129"/>
      <c r="AS33" s="130"/>
      <c r="AT33" s="128">
        <f>データ!AJ7</f>
        <v>102</v>
      </c>
      <c r="AU33" s="129"/>
      <c r="AV33" s="129"/>
      <c r="AW33" s="129"/>
      <c r="AX33" s="129"/>
      <c r="AY33" s="129"/>
      <c r="AZ33" s="129"/>
      <c r="BA33" s="129"/>
      <c r="BB33" s="129"/>
      <c r="BC33" s="129"/>
      <c r="BD33" s="129"/>
      <c r="BE33" s="129"/>
      <c r="BF33" s="129"/>
      <c r="BG33" s="129"/>
      <c r="BH33" s="130"/>
      <c r="BI33" s="128">
        <f>データ!AK7</f>
        <v>100</v>
      </c>
      <c r="BJ33" s="129"/>
      <c r="BK33" s="129"/>
      <c r="BL33" s="129"/>
      <c r="BM33" s="129"/>
      <c r="BN33" s="129"/>
      <c r="BO33" s="129"/>
      <c r="BP33" s="129"/>
      <c r="BQ33" s="129"/>
      <c r="BR33" s="129"/>
      <c r="BS33" s="129"/>
      <c r="BT33" s="129"/>
      <c r="BU33" s="129"/>
      <c r="BV33" s="129"/>
      <c r="BW33" s="130"/>
      <c r="BX33" s="128">
        <f>データ!AL7</f>
        <v>94.6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87.1</v>
      </c>
      <c r="DE33" s="129"/>
      <c r="DF33" s="129"/>
      <c r="DG33" s="129"/>
      <c r="DH33" s="129"/>
      <c r="DI33" s="129"/>
      <c r="DJ33" s="129"/>
      <c r="DK33" s="129"/>
      <c r="DL33" s="129"/>
      <c r="DM33" s="129"/>
      <c r="DN33" s="129"/>
      <c r="DO33" s="129"/>
      <c r="DP33" s="129"/>
      <c r="DQ33" s="129"/>
      <c r="DR33" s="130"/>
      <c r="DS33" s="128">
        <f>データ!AT7</f>
        <v>84.4</v>
      </c>
      <c r="DT33" s="129"/>
      <c r="DU33" s="129"/>
      <c r="DV33" s="129"/>
      <c r="DW33" s="129"/>
      <c r="DX33" s="129"/>
      <c r="DY33" s="129"/>
      <c r="DZ33" s="129"/>
      <c r="EA33" s="129"/>
      <c r="EB33" s="129"/>
      <c r="EC33" s="129"/>
      <c r="ED33" s="129"/>
      <c r="EE33" s="129"/>
      <c r="EF33" s="129"/>
      <c r="EG33" s="130"/>
      <c r="EH33" s="128">
        <f>データ!AU7</f>
        <v>81.7</v>
      </c>
      <c r="EI33" s="129"/>
      <c r="EJ33" s="129"/>
      <c r="EK33" s="129"/>
      <c r="EL33" s="129"/>
      <c r="EM33" s="129"/>
      <c r="EN33" s="129"/>
      <c r="EO33" s="129"/>
      <c r="EP33" s="129"/>
      <c r="EQ33" s="129"/>
      <c r="ER33" s="129"/>
      <c r="ES33" s="129"/>
      <c r="ET33" s="129"/>
      <c r="EU33" s="129"/>
      <c r="EV33" s="130"/>
      <c r="EW33" s="128">
        <f>データ!AV7</f>
        <v>80.900000000000006</v>
      </c>
      <c r="EX33" s="129"/>
      <c r="EY33" s="129"/>
      <c r="EZ33" s="129"/>
      <c r="FA33" s="129"/>
      <c r="FB33" s="129"/>
      <c r="FC33" s="129"/>
      <c r="FD33" s="129"/>
      <c r="FE33" s="129"/>
      <c r="FF33" s="129"/>
      <c r="FG33" s="129"/>
      <c r="FH33" s="129"/>
      <c r="FI33" s="129"/>
      <c r="FJ33" s="129"/>
      <c r="FK33" s="130"/>
      <c r="FL33" s="128">
        <f>データ!AW7</f>
        <v>72.099999999999994</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69.900000000000006</v>
      </c>
      <c r="KG33" s="129"/>
      <c r="KH33" s="129"/>
      <c r="KI33" s="129"/>
      <c r="KJ33" s="129"/>
      <c r="KK33" s="129"/>
      <c r="KL33" s="129"/>
      <c r="KM33" s="129"/>
      <c r="KN33" s="129"/>
      <c r="KO33" s="129"/>
      <c r="KP33" s="129"/>
      <c r="KQ33" s="129"/>
      <c r="KR33" s="129"/>
      <c r="KS33" s="129"/>
      <c r="KT33" s="130"/>
      <c r="KU33" s="128">
        <f>データ!BP7</f>
        <v>69.5</v>
      </c>
      <c r="KV33" s="129"/>
      <c r="KW33" s="129"/>
      <c r="KX33" s="129"/>
      <c r="KY33" s="129"/>
      <c r="KZ33" s="129"/>
      <c r="LA33" s="129"/>
      <c r="LB33" s="129"/>
      <c r="LC33" s="129"/>
      <c r="LD33" s="129"/>
      <c r="LE33" s="129"/>
      <c r="LF33" s="129"/>
      <c r="LG33" s="129"/>
      <c r="LH33" s="129"/>
      <c r="LI33" s="130"/>
      <c r="LJ33" s="128">
        <f>データ!BQ7</f>
        <v>67.8</v>
      </c>
      <c r="LK33" s="129"/>
      <c r="LL33" s="129"/>
      <c r="LM33" s="129"/>
      <c r="LN33" s="129"/>
      <c r="LO33" s="129"/>
      <c r="LP33" s="129"/>
      <c r="LQ33" s="129"/>
      <c r="LR33" s="129"/>
      <c r="LS33" s="129"/>
      <c r="LT33" s="129"/>
      <c r="LU33" s="129"/>
      <c r="LV33" s="129"/>
      <c r="LW33" s="129"/>
      <c r="LX33" s="130"/>
      <c r="LY33" s="128">
        <f>データ!BR7</f>
        <v>67.2</v>
      </c>
      <c r="LZ33" s="129"/>
      <c r="MA33" s="129"/>
      <c r="MB33" s="129"/>
      <c r="MC33" s="129"/>
      <c r="MD33" s="129"/>
      <c r="ME33" s="129"/>
      <c r="MF33" s="129"/>
      <c r="MG33" s="129"/>
      <c r="MH33" s="129"/>
      <c r="MI33" s="129"/>
      <c r="MJ33" s="129"/>
      <c r="MK33" s="129"/>
      <c r="ML33" s="129"/>
      <c r="MM33" s="130"/>
      <c r="MN33" s="128">
        <f>データ!BS7</f>
        <v>63.6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98.1</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98.5</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83.2</v>
      </c>
      <c r="DE34" s="129"/>
      <c r="DF34" s="129"/>
      <c r="DG34" s="129"/>
      <c r="DH34" s="129"/>
      <c r="DI34" s="129"/>
      <c r="DJ34" s="129"/>
      <c r="DK34" s="129"/>
      <c r="DL34" s="129"/>
      <c r="DM34" s="129"/>
      <c r="DN34" s="129"/>
      <c r="DO34" s="129"/>
      <c r="DP34" s="129"/>
      <c r="DQ34" s="129"/>
      <c r="DR34" s="130"/>
      <c r="DS34" s="128">
        <f>データ!AY7</f>
        <v>82.5</v>
      </c>
      <c r="DT34" s="129"/>
      <c r="DU34" s="129"/>
      <c r="DV34" s="129"/>
      <c r="DW34" s="129"/>
      <c r="DX34" s="129"/>
      <c r="DY34" s="129"/>
      <c r="DZ34" s="129"/>
      <c r="EA34" s="129"/>
      <c r="EB34" s="129"/>
      <c r="EC34" s="129"/>
      <c r="ED34" s="129"/>
      <c r="EE34" s="129"/>
      <c r="EF34" s="129"/>
      <c r="EG34" s="130"/>
      <c r="EH34" s="128">
        <f>データ!AZ7</f>
        <v>79.7</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99.5</v>
      </c>
      <c r="GS34" s="129"/>
      <c r="GT34" s="129"/>
      <c r="GU34" s="129"/>
      <c r="GV34" s="129"/>
      <c r="GW34" s="129"/>
      <c r="GX34" s="129"/>
      <c r="GY34" s="129"/>
      <c r="GZ34" s="129"/>
      <c r="HA34" s="129"/>
      <c r="HB34" s="129"/>
      <c r="HC34" s="129"/>
      <c r="HD34" s="129"/>
      <c r="HE34" s="129"/>
      <c r="HF34" s="130"/>
      <c r="HG34" s="128">
        <f>データ!BJ7</f>
        <v>91.2</v>
      </c>
      <c r="HH34" s="129"/>
      <c r="HI34" s="129"/>
      <c r="HJ34" s="129"/>
      <c r="HK34" s="129"/>
      <c r="HL34" s="129"/>
      <c r="HM34" s="129"/>
      <c r="HN34" s="129"/>
      <c r="HO34" s="129"/>
      <c r="HP34" s="129"/>
      <c r="HQ34" s="129"/>
      <c r="HR34" s="129"/>
      <c r="HS34" s="129"/>
      <c r="HT34" s="129"/>
      <c r="HU34" s="130"/>
      <c r="HV34" s="128">
        <f>データ!BK7</f>
        <v>94.9</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68.599999999999994</v>
      </c>
      <c r="KV34" s="129"/>
      <c r="KW34" s="129"/>
      <c r="KX34" s="129"/>
      <c r="KY34" s="129"/>
      <c r="KZ34" s="129"/>
      <c r="LA34" s="129"/>
      <c r="LB34" s="129"/>
      <c r="LC34" s="129"/>
      <c r="LD34" s="129"/>
      <c r="LE34" s="129"/>
      <c r="LF34" s="129"/>
      <c r="LG34" s="129"/>
      <c r="LH34" s="129"/>
      <c r="LI34" s="130"/>
      <c r="LJ34" s="128">
        <f>データ!BV7</f>
        <v>67.400000000000006</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3">
        <f>データ!BZ7</f>
        <v>19141</v>
      </c>
      <c r="Q55" s="134"/>
      <c r="R55" s="134"/>
      <c r="S55" s="134"/>
      <c r="T55" s="134"/>
      <c r="U55" s="134"/>
      <c r="V55" s="134"/>
      <c r="W55" s="134"/>
      <c r="X55" s="134"/>
      <c r="Y55" s="134"/>
      <c r="Z55" s="134"/>
      <c r="AA55" s="134"/>
      <c r="AB55" s="134"/>
      <c r="AC55" s="134"/>
      <c r="AD55" s="135"/>
      <c r="AE55" s="133">
        <f>データ!CA7</f>
        <v>18785</v>
      </c>
      <c r="AF55" s="134"/>
      <c r="AG55" s="134"/>
      <c r="AH55" s="134"/>
      <c r="AI55" s="134"/>
      <c r="AJ55" s="134"/>
      <c r="AK55" s="134"/>
      <c r="AL55" s="134"/>
      <c r="AM55" s="134"/>
      <c r="AN55" s="134"/>
      <c r="AO55" s="134"/>
      <c r="AP55" s="134"/>
      <c r="AQ55" s="134"/>
      <c r="AR55" s="134"/>
      <c r="AS55" s="135"/>
      <c r="AT55" s="133">
        <f>データ!CB7</f>
        <v>19565</v>
      </c>
      <c r="AU55" s="134"/>
      <c r="AV55" s="134"/>
      <c r="AW55" s="134"/>
      <c r="AX55" s="134"/>
      <c r="AY55" s="134"/>
      <c r="AZ55" s="134"/>
      <c r="BA55" s="134"/>
      <c r="BB55" s="134"/>
      <c r="BC55" s="134"/>
      <c r="BD55" s="134"/>
      <c r="BE55" s="134"/>
      <c r="BF55" s="134"/>
      <c r="BG55" s="134"/>
      <c r="BH55" s="135"/>
      <c r="BI55" s="133">
        <f>データ!CC7</f>
        <v>20016</v>
      </c>
      <c r="BJ55" s="134"/>
      <c r="BK55" s="134"/>
      <c r="BL55" s="134"/>
      <c r="BM55" s="134"/>
      <c r="BN55" s="134"/>
      <c r="BO55" s="134"/>
      <c r="BP55" s="134"/>
      <c r="BQ55" s="134"/>
      <c r="BR55" s="134"/>
      <c r="BS55" s="134"/>
      <c r="BT55" s="134"/>
      <c r="BU55" s="134"/>
      <c r="BV55" s="134"/>
      <c r="BW55" s="135"/>
      <c r="BX55" s="133">
        <f>データ!CD7</f>
        <v>19548</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6923</v>
      </c>
      <c r="DE55" s="134"/>
      <c r="DF55" s="134"/>
      <c r="DG55" s="134"/>
      <c r="DH55" s="134"/>
      <c r="DI55" s="134"/>
      <c r="DJ55" s="134"/>
      <c r="DK55" s="134"/>
      <c r="DL55" s="134"/>
      <c r="DM55" s="134"/>
      <c r="DN55" s="134"/>
      <c r="DO55" s="134"/>
      <c r="DP55" s="134"/>
      <c r="DQ55" s="134"/>
      <c r="DR55" s="135"/>
      <c r="DS55" s="133">
        <f>データ!CL7</f>
        <v>7528</v>
      </c>
      <c r="DT55" s="134"/>
      <c r="DU55" s="134"/>
      <c r="DV55" s="134"/>
      <c r="DW55" s="134"/>
      <c r="DX55" s="134"/>
      <c r="DY55" s="134"/>
      <c r="DZ55" s="134"/>
      <c r="EA55" s="134"/>
      <c r="EB55" s="134"/>
      <c r="EC55" s="134"/>
      <c r="ED55" s="134"/>
      <c r="EE55" s="134"/>
      <c r="EF55" s="134"/>
      <c r="EG55" s="135"/>
      <c r="EH55" s="133">
        <f>データ!CM7</f>
        <v>7655</v>
      </c>
      <c r="EI55" s="134"/>
      <c r="EJ55" s="134"/>
      <c r="EK55" s="134"/>
      <c r="EL55" s="134"/>
      <c r="EM55" s="134"/>
      <c r="EN55" s="134"/>
      <c r="EO55" s="134"/>
      <c r="EP55" s="134"/>
      <c r="EQ55" s="134"/>
      <c r="ER55" s="134"/>
      <c r="ES55" s="134"/>
      <c r="ET55" s="134"/>
      <c r="EU55" s="134"/>
      <c r="EV55" s="135"/>
      <c r="EW55" s="133">
        <f>データ!CN7</f>
        <v>7534</v>
      </c>
      <c r="EX55" s="134"/>
      <c r="EY55" s="134"/>
      <c r="EZ55" s="134"/>
      <c r="FA55" s="134"/>
      <c r="FB55" s="134"/>
      <c r="FC55" s="134"/>
      <c r="FD55" s="134"/>
      <c r="FE55" s="134"/>
      <c r="FF55" s="134"/>
      <c r="FG55" s="134"/>
      <c r="FH55" s="134"/>
      <c r="FI55" s="134"/>
      <c r="FJ55" s="134"/>
      <c r="FK55" s="135"/>
      <c r="FL55" s="133">
        <f>データ!CO7</f>
        <v>7529</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60.6</v>
      </c>
      <c r="GS55" s="129"/>
      <c r="GT55" s="129"/>
      <c r="GU55" s="129"/>
      <c r="GV55" s="129"/>
      <c r="GW55" s="129"/>
      <c r="GX55" s="129"/>
      <c r="GY55" s="129"/>
      <c r="GZ55" s="129"/>
      <c r="HA55" s="129"/>
      <c r="HB55" s="129"/>
      <c r="HC55" s="129"/>
      <c r="HD55" s="129"/>
      <c r="HE55" s="129"/>
      <c r="HF55" s="130"/>
      <c r="HG55" s="128">
        <f>データ!CW7</f>
        <v>61.6</v>
      </c>
      <c r="HH55" s="129"/>
      <c r="HI55" s="129"/>
      <c r="HJ55" s="129"/>
      <c r="HK55" s="129"/>
      <c r="HL55" s="129"/>
      <c r="HM55" s="129"/>
      <c r="HN55" s="129"/>
      <c r="HO55" s="129"/>
      <c r="HP55" s="129"/>
      <c r="HQ55" s="129"/>
      <c r="HR55" s="129"/>
      <c r="HS55" s="129"/>
      <c r="HT55" s="129"/>
      <c r="HU55" s="130"/>
      <c r="HV55" s="128">
        <f>データ!CX7</f>
        <v>62.9</v>
      </c>
      <c r="HW55" s="129"/>
      <c r="HX55" s="129"/>
      <c r="HY55" s="129"/>
      <c r="HZ55" s="129"/>
      <c r="IA55" s="129"/>
      <c r="IB55" s="129"/>
      <c r="IC55" s="129"/>
      <c r="ID55" s="129"/>
      <c r="IE55" s="129"/>
      <c r="IF55" s="129"/>
      <c r="IG55" s="129"/>
      <c r="IH55" s="129"/>
      <c r="II55" s="129"/>
      <c r="IJ55" s="130"/>
      <c r="IK55" s="128">
        <f>データ!CY7</f>
        <v>66.8</v>
      </c>
      <c r="IL55" s="129"/>
      <c r="IM55" s="129"/>
      <c r="IN55" s="129"/>
      <c r="IO55" s="129"/>
      <c r="IP55" s="129"/>
      <c r="IQ55" s="129"/>
      <c r="IR55" s="129"/>
      <c r="IS55" s="129"/>
      <c r="IT55" s="129"/>
      <c r="IU55" s="129"/>
      <c r="IV55" s="129"/>
      <c r="IW55" s="129"/>
      <c r="IX55" s="129"/>
      <c r="IY55" s="130"/>
      <c r="IZ55" s="128">
        <f>データ!CZ7</f>
        <v>76.8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9.9</v>
      </c>
      <c r="KG55" s="129"/>
      <c r="KH55" s="129"/>
      <c r="KI55" s="129"/>
      <c r="KJ55" s="129"/>
      <c r="KK55" s="129"/>
      <c r="KL55" s="129"/>
      <c r="KM55" s="129"/>
      <c r="KN55" s="129"/>
      <c r="KO55" s="129"/>
      <c r="KP55" s="129"/>
      <c r="KQ55" s="129"/>
      <c r="KR55" s="129"/>
      <c r="KS55" s="129"/>
      <c r="KT55" s="130"/>
      <c r="KU55" s="128">
        <f>データ!DH7</f>
        <v>10.7</v>
      </c>
      <c r="KV55" s="129"/>
      <c r="KW55" s="129"/>
      <c r="KX55" s="129"/>
      <c r="KY55" s="129"/>
      <c r="KZ55" s="129"/>
      <c r="LA55" s="129"/>
      <c r="LB55" s="129"/>
      <c r="LC55" s="129"/>
      <c r="LD55" s="129"/>
      <c r="LE55" s="129"/>
      <c r="LF55" s="129"/>
      <c r="LG55" s="129"/>
      <c r="LH55" s="129"/>
      <c r="LI55" s="130"/>
      <c r="LJ55" s="128">
        <f>データ!DI7</f>
        <v>9.6</v>
      </c>
      <c r="LK55" s="129"/>
      <c r="LL55" s="129"/>
      <c r="LM55" s="129"/>
      <c r="LN55" s="129"/>
      <c r="LO55" s="129"/>
      <c r="LP55" s="129"/>
      <c r="LQ55" s="129"/>
      <c r="LR55" s="129"/>
      <c r="LS55" s="129"/>
      <c r="LT55" s="129"/>
      <c r="LU55" s="129"/>
      <c r="LV55" s="129"/>
      <c r="LW55" s="129"/>
      <c r="LX55" s="130"/>
      <c r="LY55" s="128">
        <f>データ!DJ7</f>
        <v>9.9</v>
      </c>
      <c r="LZ55" s="129"/>
      <c r="MA55" s="129"/>
      <c r="MB55" s="129"/>
      <c r="MC55" s="129"/>
      <c r="MD55" s="129"/>
      <c r="ME55" s="129"/>
      <c r="MF55" s="129"/>
      <c r="MG55" s="129"/>
      <c r="MH55" s="129"/>
      <c r="MI55" s="129"/>
      <c r="MJ55" s="129"/>
      <c r="MK55" s="129"/>
      <c r="ML55" s="129"/>
      <c r="MM55" s="130"/>
      <c r="MN55" s="128">
        <f>データ!DK7</f>
        <v>10.9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3">
        <f>データ!CE7</f>
        <v>23061</v>
      </c>
      <c r="Q56" s="134"/>
      <c r="R56" s="134"/>
      <c r="S56" s="134"/>
      <c r="T56" s="134"/>
      <c r="U56" s="134"/>
      <c r="V56" s="134"/>
      <c r="W56" s="134"/>
      <c r="X56" s="134"/>
      <c r="Y56" s="134"/>
      <c r="Z56" s="134"/>
      <c r="AA56" s="134"/>
      <c r="AB56" s="134"/>
      <c r="AC56" s="134"/>
      <c r="AD56" s="135"/>
      <c r="AE56" s="133">
        <f>データ!CF7</f>
        <v>23475</v>
      </c>
      <c r="AF56" s="134"/>
      <c r="AG56" s="134"/>
      <c r="AH56" s="134"/>
      <c r="AI56" s="134"/>
      <c r="AJ56" s="134"/>
      <c r="AK56" s="134"/>
      <c r="AL56" s="134"/>
      <c r="AM56" s="134"/>
      <c r="AN56" s="134"/>
      <c r="AO56" s="134"/>
      <c r="AP56" s="134"/>
      <c r="AQ56" s="134"/>
      <c r="AR56" s="134"/>
      <c r="AS56" s="135"/>
      <c r="AT56" s="133">
        <f>データ!CG7</f>
        <v>23857</v>
      </c>
      <c r="AU56" s="134"/>
      <c r="AV56" s="134"/>
      <c r="AW56" s="134"/>
      <c r="AX56" s="134"/>
      <c r="AY56" s="134"/>
      <c r="AZ56" s="134"/>
      <c r="BA56" s="134"/>
      <c r="BB56" s="134"/>
      <c r="BC56" s="134"/>
      <c r="BD56" s="134"/>
      <c r="BE56" s="134"/>
      <c r="BF56" s="134"/>
      <c r="BG56" s="134"/>
      <c r="BH56" s="135"/>
      <c r="BI56" s="133">
        <f>データ!CH7</f>
        <v>24371</v>
      </c>
      <c r="BJ56" s="134"/>
      <c r="BK56" s="134"/>
      <c r="BL56" s="134"/>
      <c r="BM56" s="134"/>
      <c r="BN56" s="134"/>
      <c r="BO56" s="134"/>
      <c r="BP56" s="134"/>
      <c r="BQ56" s="134"/>
      <c r="BR56" s="134"/>
      <c r="BS56" s="134"/>
      <c r="BT56" s="134"/>
      <c r="BU56" s="134"/>
      <c r="BV56" s="134"/>
      <c r="BW56" s="135"/>
      <c r="BX56" s="133">
        <f>データ!CI7</f>
        <v>24882</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8338</v>
      </c>
      <c r="DE56" s="134"/>
      <c r="DF56" s="134"/>
      <c r="DG56" s="134"/>
      <c r="DH56" s="134"/>
      <c r="DI56" s="134"/>
      <c r="DJ56" s="134"/>
      <c r="DK56" s="134"/>
      <c r="DL56" s="134"/>
      <c r="DM56" s="134"/>
      <c r="DN56" s="134"/>
      <c r="DO56" s="134"/>
      <c r="DP56" s="134"/>
      <c r="DQ56" s="134"/>
      <c r="DR56" s="135"/>
      <c r="DS56" s="133">
        <f>データ!CQ7</f>
        <v>8603</v>
      </c>
      <c r="DT56" s="134"/>
      <c r="DU56" s="134"/>
      <c r="DV56" s="134"/>
      <c r="DW56" s="134"/>
      <c r="DX56" s="134"/>
      <c r="DY56" s="134"/>
      <c r="DZ56" s="134"/>
      <c r="EA56" s="134"/>
      <c r="EB56" s="134"/>
      <c r="EC56" s="134"/>
      <c r="ED56" s="134"/>
      <c r="EE56" s="134"/>
      <c r="EF56" s="134"/>
      <c r="EG56" s="135"/>
      <c r="EH56" s="133">
        <f>データ!CR7</f>
        <v>8471</v>
      </c>
      <c r="EI56" s="134"/>
      <c r="EJ56" s="134"/>
      <c r="EK56" s="134"/>
      <c r="EL56" s="134"/>
      <c r="EM56" s="134"/>
      <c r="EN56" s="134"/>
      <c r="EO56" s="134"/>
      <c r="EP56" s="134"/>
      <c r="EQ56" s="134"/>
      <c r="ER56" s="134"/>
      <c r="ES56" s="134"/>
      <c r="ET56" s="134"/>
      <c r="EU56" s="134"/>
      <c r="EV56" s="135"/>
      <c r="EW56" s="133">
        <f>データ!CS7</f>
        <v>8736</v>
      </c>
      <c r="EX56" s="134"/>
      <c r="EY56" s="134"/>
      <c r="EZ56" s="134"/>
      <c r="FA56" s="134"/>
      <c r="FB56" s="134"/>
      <c r="FC56" s="134"/>
      <c r="FD56" s="134"/>
      <c r="FE56" s="134"/>
      <c r="FF56" s="134"/>
      <c r="FG56" s="134"/>
      <c r="FH56" s="134"/>
      <c r="FI56" s="134"/>
      <c r="FJ56" s="134"/>
      <c r="FK56" s="135"/>
      <c r="FL56" s="133">
        <f>データ!CT7</f>
        <v>8797</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64.7</v>
      </c>
      <c r="GS56" s="129"/>
      <c r="GT56" s="129"/>
      <c r="GU56" s="129"/>
      <c r="GV56" s="129"/>
      <c r="GW56" s="129"/>
      <c r="GX56" s="129"/>
      <c r="GY56" s="129"/>
      <c r="GZ56" s="129"/>
      <c r="HA56" s="129"/>
      <c r="HB56" s="129"/>
      <c r="HC56" s="129"/>
      <c r="HD56" s="129"/>
      <c r="HE56" s="129"/>
      <c r="HF56" s="130"/>
      <c r="HG56" s="128">
        <f>データ!DB7</f>
        <v>65</v>
      </c>
      <c r="HH56" s="129"/>
      <c r="HI56" s="129"/>
      <c r="HJ56" s="129"/>
      <c r="HK56" s="129"/>
      <c r="HL56" s="129"/>
      <c r="HM56" s="129"/>
      <c r="HN56" s="129"/>
      <c r="HO56" s="129"/>
      <c r="HP56" s="129"/>
      <c r="HQ56" s="129"/>
      <c r="HR56" s="129"/>
      <c r="HS56" s="129"/>
      <c r="HT56" s="129"/>
      <c r="HU56" s="130"/>
      <c r="HV56" s="128">
        <f>データ!DC7</f>
        <v>67.5</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19.600000000000001</v>
      </c>
      <c r="KG56" s="129"/>
      <c r="KH56" s="129"/>
      <c r="KI56" s="129"/>
      <c r="KJ56" s="129"/>
      <c r="KK56" s="129"/>
      <c r="KL56" s="129"/>
      <c r="KM56" s="129"/>
      <c r="KN56" s="129"/>
      <c r="KO56" s="129"/>
      <c r="KP56" s="129"/>
      <c r="KQ56" s="129"/>
      <c r="KR56" s="129"/>
      <c r="KS56" s="129"/>
      <c r="KT56" s="130"/>
      <c r="KU56" s="128">
        <f>データ!DM7</f>
        <v>19</v>
      </c>
      <c r="KV56" s="129"/>
      <c r="KW56" s="129"/>
      <c r="KX56" s="129"/>
      <c r="KY56" s="129"/>
      <c r="KZ56" s="129"/>
      <c r="LA56" s="129"/>
      <c r="LB56" s="129"/>
      <c r="LC56" s="129"/>
      <c r="LD56" s="129"/>
      <c r="LE56" s="129"/>
      <c r="LF56" s="129"/>
      <c r="LG56" s="129"/>
      <c r="LH56" s="129"/>
      <c r="LI56" s="130"/>
      <c r="LJ56" s="128">
        <f>データ!DN7</f>
        <v>17.899999999999999</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58.6</v>
      </c>
      <c r="V79" s="142"/>
      <c r="W79" s="142"/>
      <c r="X79" s="142"/>
      <c r="Y79" s="142"/>
      <c r="Z79" s="142"/>
      <c r="AA79" s="142"/>
      <c r="AB79" s="142"/>
      <c r="AC79" s="142"/>
      <c r="AD79" s="142"/>
      <c r="AE79" s="142"/>
      <c r="AF79" s="142"/>
      <c r="AG79" s="142"/>
      <c r="AH79" s="142"/>
      <c r="AI79" s="142"/>
      <c r="AJ79" s="142"/>
      <c r="AK79" s="142"/>
      <c r="AL79" s="142"/>
      <c r="AM79" s="142"/>
      <c r="AN79" s="142">
        <f>データ!DS7</f>
        <v>61.5</v>
      </c>
      <c r="AO79" s="142"/>
      <c r="AP79" s="142"/>
      <c r="AQ79" s="142"/>
      <c r="AR79" s="142"/>
      <c r="AS79" s="142"/>
      <c r="AT79" s="142"/>
      <c r="AU79" s="142"/>
      <c r="AV79" s="142"/>
      <c r="AW79" s="142"/>
      <c r="AX79" s="142"/>
      <c r="AY79" s="142"/>
      <c r="AZ79" s="142"/>
      <c r="BA79" s="142"/>
      <c r="BB79" s="142"/>
      <c r="BC79" s="142"/>
      <c r="BD79" s="142"/>
      <c r="BE79" s="142"/>
      <c r="BF79" s="142"/>
      <c r="BG79" s="142">
        <f>データ!DT7</f>
        <v>69.5</v>
      </c>
      <c r="BH79" s="142"/>
      <c r="BI79" s="142"/>
      <c r="BJ79" s="142"/>
      <c r="BK79" s="142"/>
      <c r="BL79" s="142"/>
      <c r="BM79" s="142"/>
      <c r="BN79" s="142"/>
      <c r="BO79" s="142"/>
      <c r="BP79" s="142"/>
      <c r="BQ79" s="142"/>
      <c r="BR79" s="142"/>
      <c r="BS79" s="142"/>
      <c r="BT79" s="142"/>
      <c r="BU79" s="142"/>
      <c r="BV79" s="142"/>
      <c r="BW79" s="142"/>
      <c r="BX79" s="142"/>
      <c r="BY79" s="142"/>
      <c r="BZ79" s="142">
        <f>データ!DU7</f>
        <v>70.400000000000006</v>
      </c>
      <c r="CA79" s="142"/>
      <c r="CB79" s="142"/>
      <c r="CC79" s="142"/>
      <c r="CD79" s="142"/>
      <c r="CE79" s="142"/>
      <c r="CF79" s="142"/>
      <c r="CG79" s="142"/>
      <c r="CH79" s="142"/>
      <c r="CI79" s="142"/>
      <c r="CJ79" s="142"/>
      <c r="CK79" s="142"/>
      <c r="CL79" s="142"/>
      <c r="CM79" s="142"/>
      <c r="CN79" s="142"/>
      <c r="CO79" s="142"/>
      <c r="CP79" s="142"/>
      <c r="CQ79" s="142"/>
      <c r="CR79" s="142"/>
      <c r="CS79" s="142">
        <f>データ!DV7</f>
        <v>73.2</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64</v>
      </c>
      <c r="EP79" s="142"/>
      <c r="EQ79" s="142"/>
      <c r="ER79" s="142"/>
      <c r="ES79" s="142"/>
      <c r="ET79" s="142"/>
      <c r="EU79" s="142"/>
      <c r="EV79" s="142"/>
      <c r="EW79" s="142"/>
      <c r="EX79" s="142"/>
      <c r="EY79" s="142"/>
      <c r="EZ79" s="142"/>
      <c r="FA79" s="142"/>
      <c r="FB79" s="142"/>
      <c r="FC79" s="142"/>
      <c r="FD79" s="142"/>
      <c r="FE79" s="142"/>
      <c r="FF79" s="142"/>
      <c r="FG79" s="142"/>
      <c r="FH79" s="142">
        <f>データ!ED7</f>
        <v>67.099999999999994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80.2</v>
      </c>
      <c r="GB79" s="142"/>
      <c r="GC79" s="142"/>
      <c r="GD79" s="142"/>
      <c r="GE79" s="142"/>
      <c r="GF79" s="142"/>
      <c r="GG79" s="142"/>
      <c r="GH79" s="142"/>
      <c r="GI79" s="142"/>
      <c r="GJ79" s="142"/>
      <c r="GK79" s="142"/>
      <c r="GL79" s="142"/>
      <c r="GM79" s="142"/>
      <c r="GN79" s="142"/>
      <c r="GO79" s="142"/>
      <c r="GP79" s="142"/>
      <c r="GQ79" s="142"/>
      <c r="GR79" s="142"/>
      <c r="GS79" s="142"/>
      <c r="GT79" s="142">
        <f>データ!EF7</f>
        <v>75.099999999999994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78.099999999999994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31179131</v>
      </c>
      <c r="JK79" s="137"/>
      <c r="JL79" s="137"/>
      <c r="JM79" s="137"/>
      <c r="JN79" s="137"/>
      <c r="JO79" s="137"/>
      <c r="JP79" s="137"/>
      <c r="JQ79" s="137"/>
      <c r="JR79" s="137"/>
      <c r="JS79" s="137"/>
      <c r="JT79" s="137"/>
      <c r="JU79" s="137"/>
      <c r="JV79" s="137"/>
      <c r="JW79" s="137"/>
      <c r="JX79" s="137"/>
      <c r="JY79" s="137"/>
      <c r="JZ79" s="137"/>
      <c r="KA79" s="137"/>
      <c r="KB79" s="137"/>
      <c r="KC79" s="137">
        <f>データ!EO7</f>
        <v>31037646</v>
      </c>
      <c r="KD79" s="137"/>
      <c r="KE79" s="137"/>
      <c r="KF79" s="137"/>
      <c r="KG79" s="137"/>
      <c r="KH79" s="137"/>
      <c r="KI79" s="137"/>
      <c r="KJ79" s="137"/>
      <c r="KK79" s="137"/>
      <c r="KL79" s="137"/>
      <c r="KM79" s="137"/>
      <c r="KN79" s="137"/>
      <c r="KO79" s="137"/>
      <c r="KP79" s="137"/>
      <c r="KQ79" s="137"/>
      <c r="KR79" s="137"/>
      <c r="KS79" s="137"/>
      <c r="KT79" s="137"/>
      <c r="KU79" s="137"/>
      <c r="KV79" s="137">
        <f>データ!EP7</f>
        <v>31280202</v>
      </c>
      <c r="KW79" s="137"/>
      <c r="KX79" s="137"/>
      <c r="KY79" s="137"/>
      <c r="KZ79" s="137"/>
      <c r="LA79" s="137"/>
      <c r="LB79" s="137"/>
      <c r="LC79" s="137"/>
      <c r="LD79" s="137"/>
      <c r="LE79" s="137"/>
      <c r="LF79" s="137"/>
      <c r="LG79" s="137"/>
      <c r="LH79" s="137"/>
      <c r="LI79" s="137"/>
      <c r="LJ79" s="137"/>
      <c r="LK79" s="137"/>
      <c r="LL79" s="137"/>
      <c r="LM79" s="137"/>
      <c r="LN79" s="137"/>
      <c r="LO79" s="137">
        <f>データ!EQ7</f>
        <v>31979778</v>
      </c>
      <c r="LP79" s="137"/>
      <c r="LQ79" s="137"/>
      <c r="LR79" s="137"/>
      <c r="LS79" s="137"/>
      <c r="LT79" s="137"/>
      <c r="LU79" s="137"/>
      <c r="LV79" s="137"/>
      <c r="LW79" s="137"/>
      <c r="LX79" s="137"/>
      <c r="LY79" s="137"/>
      <c r="LZ79" s="137"/>
      <c r="MA79" s="137"/>
      <c r="MB79" s="137"/>
      <c r="MC79" s="137"/>
      <c r="MD79" s="137"/>
      <c r="ME79" s="137"/>
      <c r="MF79" s="137"/>
      <c r="MG79" s="137"/>
      <c r="MH79" s="137">
        <f>データ!ER7</f>
        <v>32046111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43</v>
      </c>
      <c r="V80" s="142"/>
      <c r="W80" s="142"/>
      <c r="X80" s="142"/>
      <c r="Y80" s="142"/>
      <c r="Z80" s="142"/>
      <c r="AA80" s="142"/>
      <c r="AB80" s="142"/>
      <c r="AC80" s="142"/>
      <c r="AD80" s="142"/>
      <c r="AE80" s="142"/>
      <c r="AF80" s="142"/>
      <c r="AG80" s="142"/>
      <c r="AH80" s="142"/>
      <c r="AI80" s="142"/>
      <c r="AJ80" s="142"/>
      <c r="AK80" s="142"/>
      <c r="AL80" s="142"/>
      <c r="AM80" s="142"/>
      <c r="AN80" s="142">
        <f>データ!DX7</f>
        <v>43.9</v>
      </c>
      <c r="AO80" s="142"/>
      <c r="AP80" s="142"/>
      <c r="AQ80" s="142"/>
      <c r="AR80" s="142"/>
      <c r="AS80" s="142"/>
      <c r="AT80" s="142"/>
      <c r="AU80" s="142"/>
      <c r="AV80" s="142"/>
      <c r="AW80" s="142"/>
      <c r="AX80" s="142"/>
      <c r="AY80" s="142"/>
      <c r="AZ80" s="142"/>
      <c r="BA80" s="142"/>
      <c r="BB80" s="142"/>
      <c r="BC80" s="142"/>
      <c r="BD80" s="142"/>
      <c r="BE80" s="142"/>
      <c r="BF80" s="142"/>
      <c r="BG80" s="142">
        <f>データ!DY7</f>
        <v>52.4</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60.6</v>
      </c>
      <c r="EP80" s="142"/>
      <c r="EQ80" s="142"/>
      <c r="ER80" s="142"/>
      <c r="ES80" s="142"/>
      <c r="ET80" s="142"/>
      <c r="EU80" s="142"/>
      <c r="EV80" s="142"/>
      <c r="EW80" s="142"/>
      <c r="EX80" s="142"/>
      <c r="EY80" s="142"/>
      <c r="EZ80" s="142"/>
      <c r="FA80" s="142"/>
      <c r="FB80" s="142"/>
      <c r="FC80" s="142"/>
      <c r="FD80" s="142"/>
      <c r="FE80" s="142"/>
      <c r="FF80" s="142"/>
      <c r="FG80" s="142"/>
      <c r="FH80" s="142">
        <f>データ!EI7</f>
        <v>59.1</v>
      </c>
      <c r="FI80" s="142"/>
      <c r="FJ80" s="142"/>
      <c r="FK80" s="142"/>
      <c r="FL80" s="142"/>
      <c r="FM80" s="142"/>
      <c r="FN80" s="142"/>
      <c r="FO80" s="142"/>
      <c r="FP80" s="142"/>
      <c r="FQ80" s="142"/>
      <c r="FR80" s="142"/>
      <c r="FS80" s="142"/>
      <c r="FT80" s="142"/>
      <c r="FU80" s="142"/>
      <c r="FV80" s="142"/>
      <c r="FW80" s="142"/>
      <c r="FX80" s="142"/>
      <c r="FY80" s="142"/>
      <c r="FZ80" s="142"/>
      <c r="GA80" s="142">
        <f>データ!EJ7</f>
        <v>68.900000000000006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33688486</v>
      </c>
      <c r="JK80" s="137"/>
      <c r="JL80" s="137"/>
      <c r="JM80" s="137"/>
      <c r="JN80" s="137"/>
      <c r="JO80" s="137"/>
      <c r="JP80" s="137"/>
      <c r="JQ80" s="137"/>
      <c r="JR80" s="137"/>
      <c r="JS80" s="137"/>
      <c r="JT80" s="137"/>
      <c r="JU80" s="137"/>
      <c r="JV80" s="137"/>
      <c r="JW80" s="137"/>
      <c r="JX80" s="137"/>
      <c r="JY80" s="137"/>
      <c r="JZ80" s="137"/>
      <c r="KA80" s="137"/>
      <c r="KB80" s="137"/>
      <c r="KC80" s="137">
        <f>データ!ET7</f>
        <v>34462126</v>
      </c>
      <c r="KD80" s="137"/>
      <c r="KE80" s="137"/>
      <c r="KF80" s="137"/>
      <c r="KG80" s="137"/>
      <c r="KH80" s="137"/>
      <c r="KI80" s="137"/>
      <c r="KJ80" s="137"/>
      <c r="KK80" s="137"/>
      <c r="KL80" s="137"/>
      <c r="KM80" s="137"/>
      <c r="KN80" s="137"/>
      <c r="KO80" s="137"/>
      <c r="KP80" s="137"/>
      <c r="KQ80" s="137"/>
      <c r="KR80" s="137"/>
      <c r="KS80" s="137"/>
      <c r="KT80" s="137"/>
      <c r="KU80" s="137"/>
      <c r="KV80" s="137">
        <f>データ!EU7</f>
        <v>34878088</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314013</v>
      </c>
      <c r="D6" s="63">
        <f t="shared" si="2"/>
        <v>46</v>
      </c>
      <c r="E6" s="63">
        <f t="shared" si="2"/>
        <v>6</v>
      </c>
      <c r="F6" s="63">
        <f t="shared" si="2"/>
        <v>0</v>
      </c>
      <c r="G6" s="63">
        <f t="shared" si="2"/>
        <v>1</v>
      </c>
      <c r="H6" s="145" t="str">
        <f>IF(H8&lt;&gt;I8,H8,"")&amp;IF(I8&lt;&gt;J8,I8,"")&amp;"　"&amp;J8</f>
        <v>鳥取県日南町　日南町国民健康保険　日南病院</v>
      </c>
      <c r="I6" s="146"/>
      <c r="J6" s="147"/>
      <c r="K6" s="63" t="str">
        <f t="shared" si="2"/>
        <v>条例全部</v>
      </c>
      <c r="L6" s="63" t="str">
        <f t="shared" si="2"/>
        <v>病院事業</v>
      </c>
      <c r="M6" s="63" t="str">
        <f t="shared" si="2"/>
        <v>一般病院</v>
      </c>
      <c r="N6" s="63" t="str">
        <f>N8</f>
        <v>50床以上～100床未満</v>
      </c>
      <c r="O6" s="63"/>
      <c r="P6" s="63" t="str">
        <f>P8</f>
        <v>直営</v>
      </c>
      <c r="Q6" s="64">
        <f t="shared" ref="Q6:AG6" si="3">Q8</f>
        <v>7</v>
      </c>
      <c r="R6" s="63" t="str">
        <f t="shared" si="3"/>
        <v>-</v>
      </c>
      <c r="S6" s="63" t="str">
        <f t="shared" si="3"/>
        <v>ド 訓</v>
      </c>
      <c r="T6" s="63" t="str">
        <f t="shared" si="3"/>
        <v>救 輪</v>
      </c>
      <c r="U6" s="64">
        <f>U8</f>
        <v>4931</v>
      </c>
      <c r="V6" s="64">
        <f>V8</f>
        <v>6645</v>
      </c>
      <c r="W6" s="63" t="str">
        <f>W8</f>
        <v>第１種該当</v>
      </c>
      <c r="X6" s="63" t="str">
        <f t="shared" si="3"/>
        <v>１０：１</v>
      </c>
      <c r="Y6" s="64">
        <f t="shared" si="3"/>
        <v>59</v>
      </c>
      <c r="Z6" s="64">
        <f t="shared" si="3"/>
        <v>40</v>
      </c>
      <c r="AA6" s="64" t="str">
        <f t="shared" si="3"/>
        <v>-</v>
      </c>
      <c r="AB6" s="64" t="str">
        <f t="shared" si="3"/>
        <v>-</v>
      </c>
      <c r="AC6" s="64" t="str">
        <f t="shared" si="3"/>
        <v>-</v>
      </c>
      <c r="AD6" s="64">
        <f t="shared" si="3"/>
        <v>99</v>
      </c>
      <c r="AE6" s="64">
        <f t="shared" si="3"/>
        <v>58</v>
      </c>
      <c r="AF6" s="64">
        <f t="shared" si="3"/>
        <v>40</v>
      </c>
      <c r="AG6" s="64">
        <f t="shared" si="3"/>
        <v>98</v>
      </c>
      <c r="AH6" s="65">
        <f>IF(AH8="-",NA(),AH8)</f>
        <v>106</v>
      </c>
      <c r="AI6" s="65">
        <f t="shared" ref="AI6:AQ6" si="4">IF(AI8="-",NA(),AI8)</f>
        <v>104.5</v>
      </c>
      <c r="AJ6" s="65">
        <f t="shared" si="4"/>
        <v>102</v>
      </c>
      <c r="AK6" s="65">
        <f t="shared" si="4"/>
        <v>100</v>
      </c>
      <c r="AL6" s="65">
        <f t="shared" si="4"/>
        <v>94.6</v>
      </c>
      <c r="AM6" s="65">
        <f t="shared" si="4"/>
        <v>98.1</v>
      </c>
      <c r="AN6" s="65">
        <f t="shared" si="4"/>
        <v>97.7</v>
      </c>
      <c r="AO6" s="65">
        <f t="shared" si="4"/>
        <v>98.5</v>
      </c>
      <c r="AP6" s="65">
        <f t="shared" si="4"/>
        <v>98</v>
      </c>
      <c r="AQ6" s="65">
        <f t="shared" si="4"/>
        <v>98.4</v>
      </c>
      <c r="AR6" s="65" t="str">
        <f>IF(AR8="-","【-】","【"&amp;SUBSTITUTE(TEXT(AR8,"#,##0.0"),"-","△")&amp;"】")</f>
        <v>【98.4】</v>
      </c>
      <c r="AS6" s="65">
        <f>IF(AS8="-",NA(),AS8)</f>
        <v>87.1</v>
      </c>
      <c r="AT6" s="65">
        <f t="shared" ref="AT6:BB6" si="5">IF(AT8="-",NA(),AT8)</f>
        <v>84.4</v>
      </c>
      <c r="AU6" s="65">
        <f t="shared" si="5"/>
        <v>81.7</v>
      </c>
      <c r="AV6" s="65">
        <f t="shared" si="5"/>
        <v>80.900000000000006</v>
      </c>
      <c r="AW6" s="65">
        <f t="shared" si="5"/>
        <v>72.099999999999994</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69.900000000000006</v>
      </c>
      <c r="BP6" s="65">
        <f t="shared" ref="BP6:BX6" si="7">IF(BP8="-",NA(),BP8)</f>
        <v>69.5</v>
      </c>
      <c r="BQ6" s="65">
        <f t="shared" si="7"/>
        <v>67.8</v>
      </c>
      <c r="BR6" s="65">
        <f t="shared" si="7"/>
        <v>67.2</v>
      </c>
      <c r="BS6" s="65">
        <f t="shared" si="7"/>
        <v>63.6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19141</v>
      </c>
      <c r="CA6" s="66">
        <f t="shared" ref="CA6:CI6" si="8">IF(CA8="-",NA(),CA8)</f>
        <v>18785</v>
      </c>
      <c r="CB6" s="66">
        <f t="shared" si="8"/>
        <v>19565</v>
      </c>
      <c r="CC6" s="66">
        <f t="shared" si="8"/>
        <v>20016</v>
      </c>
      <c r="CD6" s="66">
        <f t="shared" si="8"/>
        <v>19548</v>
      </c>
      <c r="CE6" s="66">
        <f t="shared" si="8"/>
        <v>23061</v>
      </c>
      <c r="CF6" s="66">
        <f t="shared" si="8"/>
        <v>23475</v>
      </c>
      <c r="CG6" s="66">
        <f t="shared" si="8"/>
        <v>23857</v>
      </c>
      <c r="CH6" s="66">
        <f t="shared" si="8"/>
        <v>24371</v>
      </c>
      <c r="CI6" s="66">
        <f t="shared" si="8"/>
        <v>24882</v>
      </c>
      <c r="CJ6" s="65" t="str">
        <f>IF(CJ8="-","【-】","【"&amp;SUBSTITUTE(TEXT(CJ8,"#,##0"),"-","△")&amp;"】")</f>
        <v>【49,667】</v>
      </c>
      <c r="CK6" s="66">
        <f>IF(CK8="-",NA(),CK8)</f>
        <v>6923</v>
      </c>
      <c r="CL6" s="66">
        <f t="shared" ref="CL6:CT6" si="9">IF(CL8="-",NA(),CL8)</f>
        <v>7528</v>
      </c>
      <c r="CM6" s="66">
        <f t="shared" si="9"/>
        <v>7655</v>
      </c>
      <c r="CN6" s="66">
        <f t="shared" si="9"/>
        <v>7534</v>
      </c>
      <c r="CO6" s="66">
        <f t="shared" si="9"/>
        <v>7529</v>
      </c>
      <c r="CP6" s="66">
        <f t="shared" si="9"/>
        <v>8338</v>
      </c>
      <c r="CQ6" s="66">
        <f t="shared" si="9"/>
        <v>8603</v>
      </c>
      <c r="CR6" s="66">
        <f t="shared" si="9"/>
        <v>8471</v>
      </c>
      <c r="CS6" s="66">
        <f t="shared" si="9"/>
        <v>8736</v>
      </c>
      <c r="CT6" s="66">
        <f t="shared" si="9"/>
        <v>8797</v>
      </c>
      <c r="CU6" s="65" t="str">
        <f>IF(CU8="-","【-】","【"&amp;SUBSTITUTE(TEXT(CU8,"#,##0"),"-","△")&amp;"】")</f>
        <v>【13,758】</v>
      </c>
      <c r="CV6" s="65">
        <f>IF(CV8="-",NA(),CV8)</f>
        <v>60.6</v>
      </c>
      <c r="CW6" s="65">
        <f t="shared" ref="CW6:DE6" si="10">IF(CW8="-",NA(),CW8)</f>
        <v>61.6</v>
      </c>
      <c r="CX6" s="65">
        <f t="shared" si="10"/>
        <v>62.9</v>
      </c>
      <c r="CY6" s="65">
        <f t="shared" si="10"/>
        <v>66.8</v>
      </c>
      <c r="CZ6" s="65">
        <f t="shared" si="10"/>
        <v>76.8</v>
      </c>
      <c r="DA6" s="65">
        <f t="shared" si="10"/>
        <v>64.7</v>
      </c>
      <c r="DB6" s="65">
        <f t="shared" si="10"/>
        <v>65</v>
      </c>
      <c r="DC6" s="65">
        <f t="shared" si="10"/>
        <v>67.5</v>
      </c>
      <c r="DD6" s="65">
        <f t="shared" si="10"/>
        <v>67.5</v>
      </c>
      <c r="DE6" s="65">
        <f t="shared" si="10"/>
        <v>69.5</v>
      </c>
      <c r="DF6" s="65" t="str">
        <f>IF(DF8="-","【-】","【"&amp;SUBSTITUTE(TEXT(DF8,"#,##0.0"),"-","△")&amp;"】")</f>
        <v>【55.2】</v>
      </c>
      <c r="DG6" s="65">
        <f>IF(DG8="-",NA(),DG8)</f>
        <v>9.9</v>
      </c>
      <c r="DH6" s="65">
        <f t="shared" ref="DH6:DP6" si="11">IF(DH8="-",NA(),DH8)</f>
        <v>10.7</v>
      </c>
      <c r="DI6" s="65">
        <f t="shared" si="11"/>
        <v>9.6</v>
      </c>
      <c r="DJ6" s="65">
        <f t="shared" si="11"/>
        <v>9.9</v>
      </c>
      <c r="DK6" s="65">
        <f t="shared" si="11"/>
        <v>10.9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58.6</v>
      </c>
      <c r="DS6" s="65">
        <f t="shared" ref="DS6:EA6" si="12">IF(DS8="-",NA(),DS8)</f>
        <v>61.5</v>
      </c>
      <c r="DT6" s="65">
        <f t="shared" si="12"/>
        <v>69.5</v>
      </c>
      <c r="DU6" s="65">
        <f t="shared" si="12"/>
        <v>70.400000000000006</v>
      </c>
      <c r="DV6" s="65">
        <f t="shared" si="12"/>
        <v>73.2</v>
      </c>
      <c r="DW6" s="65">
        <f t="shared" si="12"/>
        <v>43</v>
      </c>
      <c r="DX6" s="65">
        <f t="shared" si="12"/>
        <v>43.9</v>
      </c>
      <c r="DY6" s="65">
        <f t="shared" si="12"/>
        <v>52.4</v>
      </c>
      <c r="DZ6" s="65">
        <f t="shared" si="12"/>
        <v>52.6</v>
      </c>
      <c r="EA6" s="65">
        <f t="shared" si="12"/>
        <v>54.2</v>
      </c>
      <c r="EB6" s="65" t="str">
        <f>IF(EB8="-","【-】","【"&amp;SUBSTITUTE(TEXT(EB8,"#,##0.0"),"-","△")&amp;"】")</f>
        <v>【50.7】</v>
      </c>
      <c r="EC6" s="65">
        <f>IF(EC8="-",NA(),EC8)</f>
        <v>64</v>
      </c>
      <c r="ED6" s="65">
        <f t="shared" ref="ED6:EL6" si="13">IF(ED8="-",NA(),ED8)</f>
        <v>67.099999999999994</v>
      </c>
      <c r="EE6" s="65">
        <f t="shared" si="13"/>
        <v>80.2</v>
      </c>
      <c r="EF6" s="65">
        <f t="shared" si="13"/>
        <v>75.099999999999994</v>
      </c>
      <c r="EG6" s="65">
        <f t="shared" si="13"/>
        <v>78.099999999999994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31179131</v>
      </c>
      <c r="EO6" s="66">
        <f t="shared" ref="EO6:EW6" si="14">IF(EO8="-",NA(),EO8)</f>
        <v>31037646</v>
      </c>
      <c r="EP6" s="66">
        <f t="shared" si="14"/>
        <v>31280202</v>
      </c>
      <c r="EQ6" s="66">
        <f t="shared" si="14"/>
        <v>31979778</v>
      </c>
      <c r="ER6" s="66">
        <f t="shared" si="14"/>
        <v>32046111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314013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7</v>
      </c>
      <c r="R7" s="63" t="str">
        <f t="shared" si="15"/>
        <v>-</v>
      </c>
      <c r="S7" s="63" t="str">
        <f t="shared" si="15"/>
        <v>ド 訓</v>
      </c>
      <c r="T7" s="63" t="str">
        <f t="shared" si="15"/>
        <v>救 輪</v>
      </c>
      <c r="U7" s="64">
        <f>U8</f>
        <v>4931</v>
      </c>
      <c r="V7" s="64">
        <f>V8</f>
        <v>6645</v>
      </c>
      <c r="W7" s="63" t="str">
        <f>W8</f>
        <v>第１種該当</v>
      </c>
      <c r="X7" s="63" t="str">
        <f t="shared" si="15"/>
        <v>１０：１</v>
      </c>
      <c r="Y7" s="64">
        <f t="shared" si="15"/>
        <v>59</v>
      </c>
      <c r="Z7" s="64">
        <f t="shared" si="15"/>
        <v>40</v>
      </c>
      <c r="AA7" s="64" t="str">
        <f t="shared" si="15"/>
        <v>-</v>
      </c>
      <c r="AB7" s="64" t="str">
        <f t="shared" si="15"/>
        <v>-</v>
      </c>
      <c r="AC7" s="64" t="str">
        <f t="shared" si="15"/>
        <v>-</v>
      </c>
      <c r="AD7" s="64">
        <f t="shared" si="15"/>
        <v>99</v>
      </c>
      <c r="AE7" s="64">
        <f t="shared" si="15"/>
        <v>58</v>
      </c>
      <c r="AF7" s="64">
        <f t="shared" si="15"/>
        <v>40</v>
      </c>
      <c r="AG7" s="64">
        <f t="shared" si="15"/>
        <v>98</v>
      </c>
      <c r="AH7" s="65">
        <f>AH8</f>
        <v>106</v>
      </c>
      <c r="AI7" s="65">
        <f t="shared" ref="AI7:AQ7" si="16">AI8</f>
        <v>104.5</v>
      </c>
      <c r="AJ7" s="65">
        <f t="shared" si="16"/>
        <v>102</v>
      </c>
      <c r="AK7" s="65">
        <f t="shared" si="16"/>
        <v>100</v>
      </c>
      <c r="AL7" s="65">
        <f t="shared" si="16"/>
        <v>94.6</v>
      </c>
      <c r="AM7" s="65">
        <f t="shared" si="16"/>
        <v>98.1</v>
      </c>
      <c r="AN7" s="65">
        <f t="shared" si="16"/>
        <v>97.7</v>
      </c>
      <c r="AO7" s="65">
        <f t="shared" si="16"/>
        <v>98.5</v>
      </c>
      <c r="AP7" s="65">
        <f t="shared" si="16"/>
        <v>98</v>
      </c>
      <c r="AQ7" s="65">
        <f t="shared" si="16"/>
        <v>98.4</v>
      </c>
      <c r="AR7" s="65"/>
      <c r="AS7" s="65">
        <f>AS8</f>
        <v>87.1</v>
      </c>
      <c r="AT7" s="65">
        <f t="shared" ref="AT7:BB7" si="17">AT8</f>
        <v>84.4</v>
      </c>
      <c r="AU7" s="65">
        <f t="shared" si="17"/>
        <v>81.7</v>
      </c>
      <c r="AV7" s="65">
        <f t="shared" si="17"/>
        <v>80.900000000000006</v>
      </c>
      <c r="AW7" s="65">
        <f t="shared" si="17"/>
        <v>72.099999999999994</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69.900000000000006</v>
      </c>
      <c r="BP7" s="65">
        <f t="shared" ref="BP7:BX7" si="19">BP8</f>
        <v>69.5</v>
      </c>
      <c r="BQ7" s="65">
        <f t="shared" si="19"/>
        <v>67.8</v>
      </c>
      <c r="BR7" s="65">
        <f t="shared" si="19"/>
        <v>67.2</v>
      </c>
      <c r="BS7" s="65">
        <f t="shared" si="19"/>
        <v>63.6</v>
      </c>
      <c r="BT7" s="65">
        <f t="shared" si="19"/>
        <v>69.2</v>
      </c>
      <c r="BU7" s="65">
        <f t="shared" si="19"/>
        <v>68.599999999999994</v>
      </c>
      <c r="BV7" s="65">
        <f t="shared" si="19"/>
        <v>67.400000000000006</v>
      </c>
      <c r="BW7" s="65">
        <f t="shared" si="19"/>
        <v>66.599999999999994</v>
      </c>
      <c r="BX7" s="65">
        <f t="shared" si="19"/>
        <v>66.8</v>
      </c>
      <c r="BY7" s="65"/>
      <c r="BZ7" s="66">
        <f>BZ8</f>
        <v>19141</v>
      </c>
      <c r="CA7" s="66">
        <f t="shared" ref="CA7:CI7" si="20">CA8</f>
        <v>18785</v>
      </c>
      <c r="CB7" s="66">
        <f t="shared" si="20"/>
        <v>19565</v>
      </c>
      <c r="CC7" s="66">
        <f t="shared" si="20"/>
        <v>20016</v>
      </c>
      <c r="CD7" s="66">
        <f t="shared" si="20"/>
        <v>19548</v>
      </c>
      <c r="CE7" s="66">
        <f t="shared" si="20"/>
        <v>23061</v>
      </c>
      <c r="CF7" s="66">
        <f t="shared" si="20"/>
        <v>23475</v>
      </c>
      <c r="CG7" s="66">
        <f t="shared" si="20"/>
        <v>23857</v>
      </c>
      <c r="CH7" s="66">
        <f t="shared" si="20"/>
        <v>24371</v>
      </c>
      <c r="CI7" s="66">
        <f t="shared" si="20"/>
        <v>24882</v>
      </c>
      <c r="CJ7" s="65"/>
      <c r="CK7" s="66">
        <f>CK8</f>
        <v>6923</v>
      </c>
      <c r="CL7" s="66">
        <f t="shared" ref="CL7:CT7" si="21">CL8</f>
        <v>7528</v>
      </c>
      <c r="CM7" s="66">
        <f t="shared" si="21"/>
        <v>7655</v>
      </c>
      <c r="CN7" s="66">
        <f t="shared" si="21"/>
        <v>7534</v>
      </c>
      <c r="CO7" s="66">
        <f t="shared" si="21"/>
        <v>7529</v>
      </c>
      <c r="CP7" s="66">
        <f t="shared" si="21"/>
        <v>8338</v>
      </c>
      <c r="CQ7" s="66">
        <f t="shared" si="21"/>
        <v>8603</v>
      </c>
      <c r="CR7" s="66">
        <f t="shared" si="21"/>
        <v>8471</v>
      </c>
      <c r="CS7" s="66">
        <f t="shared" si="21"/>
        <v>8736</v>
      </c>
      <c r="CT7" s="66">
        <f t="shared" si="21"/>
        <v>8797</v>
      </c>
      <c r="CU7" s="65"/>
      <c r="CV7" s="65">
        <f>CV8</f>
        <v>60.6</v>
      </c>
      <c r="CW7" s="65">
        <f t="shared" ref="CW7:DE7" si="22">CW8</f>
        <v>61.6</v>
      </c>
      <c r="CX7" s="65">
        <f t="shared" si="22"/>
        <v>62.9</v>
      </c>
      <c r="CY7" s="65">
        <f t="shared" si="22"/>
        <v>66.8</v>
      </c>
      <c r="CZ7" s="65">
        <f t="shared" si="22"/>
        <v>76.8</v>
      </c>
      <c r="DA7" s="65">
        <f t="shared" si="22"/>
        <v>64.7</v>
      </c>
      <c r="DB7" s="65">
        <f t="shared" si="22"/>
        <v>65</v>
      </c>
      <c r="DC7" s="65">
        <f t="shared" si="22"/>
        <v>67.5</v>
      </c>
      <c r="DD7" s="65">
        <f t="shared" si="22"/>
        <v>67.5</v>
      </c>
      <c r="DE7" s="65">
        <f t="shared" si="22"/>
        <v>69.5</v>
      </c>
      <c r="DF7" s="65"/>
      <c r="DG7" s="65">
        <f>DG8</f>
        <v>9.9</v>
      </c>
      <c r="DH7" s="65">
        <f t="shared" ref="DH7:DP7" si="23">DH8</f>
        <v>10.7</v>
      </c>
      <c r="DI7" s="65">
        <f t="shared" si="23"/>
        <v>9.6</v>
      </c>
      <c r="DJ7" s="65">
        <f t="shared" si="23"/>
        <v>9.9</v>
      </c>
      <c r="DK7" s="65">
        <f t="shared" si="23"/>
        <v>10.9</v>
      </c>
      <c r="DL7" s="65">
        <f t="shared" si="23"/>
        <v>19.600000000000001</v>
      </c>
      <c r="DM7" s="65">
        <f t="shared" si="23"/>
        <v>19</v>
      </c>
      <c r="DN7" s="65">
        <f t="shared" si="23"/>
        <v>17.899999999999999</v>
      </c>
      <c r="DO7" s="65">
        <f t="shared" si="23"/>
        <v>17.899999999999999</v>
      </c>
      <c r="DP7" s="65">
        <f t="shared" si="23"/>
        <v>17.399999999999999</v>
      </c>
      <c r="DQ7" s="65"/>
      <c r="DR7" s="65">
        <f>DR8</f>
        <v>58.6</v>
      </c>
      <c r="DS7" s="65">
        <f t="shared" ref="DS7:EA7" si="24">DS8</f>
        <v>61.5</v>
      </c>
      <c r="DT7" s="65">
        <f t="shared" si="24"/>
        <v>69.5</v>
      </c>
      <c r="DU7" s="65">
        <f t="shared" si="24"/>
        <v>70.400000000000006</v>
      </c>
      <c r="DV7" s="65">
        <f t="shared" si="24"/>
        <v>73.2</v>
      </c>
      <c r="DW7" s="65">
        <f t="shared" si="24"/>
        <v>43</v>
      </c>
      <c r="DX7" s="65">
        <f t="shared" si="24"/>
        <v>43.9</v>
      </c>
      <c r="DY7" s="65">
        <f t="shared" si="24"/>
        <v>52.4</v>
      </c>
      <c r="DZ7" s="65">
        <f t="shared" si="24"/>
        <v>52.6</v>
      </c>
      <c r="EA7" s="65">
        <f t="shared" si="24"/>
        <v>54.2</v>
      </c>
      <c r="EB7" s="65"/>
      <c r="EC7" s="65">
        <f>EC8</f>
        <v>64</v>
      </c>
      <c r="ED7" s="65">
        <f t="shared" ref="ED7:EL7" si="25">ED8</f>
        <v>67.099999999999994</v>
      </c>
      <c r="EE7" s="65">
        <f t="shared" si="25"/>
        <v>80.2</v>
      </c>
      <c r="EF7" s="65">
        <f t="shared" si="25"/>
        <v>75.099999999999994</v>
      </c>
      <c r="EG7" s="65">
        <f t="shared" si="25"/>
        <v>78.099999999999994</v>
      </c>
      <c r="EH7" s="65">
        <f t="shared" si="25"/>
        <v>60.6</v>
      </c>
      <c r="EI7" s="65">
        <f t="shared" si="25"/>
        <v>59.1</v>
      </c>
      <c r="EJ7" s="65">
        <f t="shared" si="25"/>
        <v>68.900000000000006</v>
      </c>
      <c r="EK7" s="65">
        <f t="shared" si="25"/>
        <v>68</v>
      </c>
      <c r="EL7" s="65">
        <f t="shared" si="25"/>
        <v>70</v>
      </c>
      <c r="EM7" s="65"/>
      <c r="EN7" s="66">
        <f>EN8</f>
        <v>31179131</v>
      </c>
      <c r="EO7" s="66">
        <f t="shared" ref="EO7:EW7" si="26">EO8</f>
        <v>31037646</v>
      </c>
      <c r="EP7" s="66">
        <f t="shared" si="26"/>
        <v>31280202</v>
      </c>
      <c r="EQ7" s="66">
        <f t="shared" si="26"/>
        <v>31979778</v>
      </c>
      <c r="ER7" s="66">
        <f t="shared" si="26"/>
        <v>32046111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314013</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4931</v>
      </c>
      <c r="V8" s="69">
        <v>6645</v>
      </c>
      <c r="W8" s="68" t="s">
        <v>134</v>
      </c>
      <c r="X8" s="70" t="s">
        <v>135</v>
      </c>
      <c r="Y8" s="69">
        <v>59</v>
      </c>
      <c r="Z8" s="69">
        <v>40</v>
      </c>
      <c r="AA8" s="69" t="s">
        <v>131</v>
      </c>
      <c r="AB8" s="69" t="s">
        <v>131</v>
      </c>
      <c r="AC8" s="69" t="s">
        <v>131</v>
      </c>
      <c r="AD8" s="69">
        <v>99</v>
      </c>
      <c r="AE8" s="69">
        <v>58</v>
      </c>
      <c r="AF8" s="69">
        <v>40</v>
      </c>
      <c r="AG8" s="69">
        <v>98</v>
      </c>
      <c r="AH8" s="71">
        <v>106</v>
      </c>
      <c r="AI8" s="71">
        <v>104.5</v>
      </c>
      <c r="AJ8" s="71">
        <v>102</v>
      </c>
      <c r="AK8" s="71">
        <v>100</v>
      </c>
      <c r="AL8" s="71">
        <v>94.6</v>
      </c>
      <c r="AM8" s="71">
        <v>98.1</v>
      </c>
      <c r="AN8" s="71">
        <v>97.7</v>
      </c>
      <c r="AO8" s="71">
        <v>98.5</v>
      </c>
      <c r="AP8" s="71">
        <v>98</v>
      </c>
      <c r="AQ8" s="71">
        <v>98.4</v>
      </c>
      <c r="AR8" s="71">
        <v>98.4</v>
      </c>
      <c r="AS8" s="71">
        <v>87.1</v>
      </c>
      <c r="AT8" s="71">
        <v>84.4</v>
      </c>
      <c r="AU8" s="71">
        <v>81.7</v>
      </c>
      <c r="AV8" s="71">
        <v>80.900000000000006</v>
      </c>
      <c r="AW8" s="71">
        <v>72.099999999999994</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69.900000000000006</v>
      </c>
      <c r="BP8" s="71">
        <v>69.5</v>
      </c>
      <c r="BQ8" s="71">
        <v>67.8</v>
      </c>
      <c r="BR8" s="71">
        <v>67.2</v>
      </c>
      <c r="BS8" s="71">
        <v>63.6</v>
      </c>
      <c r="BT8" s="71">
        <v>69.2</v>
      </c>
      <c r="BU8" s="71">
        <v>68.599999999999994</v>
      </c>
      <c r="BV8" s="71">
        <v>67.400000000000006</v>
      </c>
      <c r="BW8" s="71">
        <v>66.599999999999994</v>
      </c>
      <c r="BX8" s="71">
        <v>66.8</v>
      </c>
      <c r="BY8" s="71">
        <v>74.2</v>
      </c>
      <c r="BZ8" s="72">
        <v>19141</v>
      </c>
      <c r="CA8" s="72">
        <v>18785</v>
      </c>
      <c r="CB8" s="72">
        <v>19565</v>
      </c>
      <c r="CC8" s="72">
        <v>20016</v>
      </c>
      <c r="CD8" s="72">
        <v>19548</v>
      </c>
      <c r="CE8" s="72">
        <v>23061</v>
      </c>
      <c r="CF8" s="72">
        <v>23475</v>
      </c>
      <c r="CG8" s="72">
        <v>23857</v>
      </c>
      <c r="CH8" s="72">
        <v>24371</v>
      </c>
      <c r="CI8" s="72">
        <v>24882</v>
      </c>
      <c r="CJ8" s="71">
        <v>49667</v>
      </c>
      <c r="CK8" s="72">
        <v>6923</v>
      </c>
      <c r="CL8" s="72">
        <v>7528</v>
      </c>
      <c r="CM8" s="72">
        <v>7655</v>
      </c>
      <c r="CN8" s="72">
        <v>7534</v>
      </c>
      <c r="CO8" s="72">
        <v>7529</v>
      </c>
      <c r="CP8" s="72">
        <v>8338</v>
      </c>
      <c r="CQ8" s="72">
        <v>8603</v>
      </c>
      <c r="CR8" s="72">
        <v>8471</v>
      </c>
      <c r="CS8" s="72">
        <v>8736</v>
      </c>
      <c r="CT8" s="72">
        <v>8797</v>
      </c>
      <c r="CU8" s="71">
        <v>13758</v>
      </c>
      <c r="CV8" s="72">
        <v>60.6</v>
      </c>
      <c r="CW8" s="72">
        <v>61.6</v>
      </c>
      <c r="CX8" s="72">
        <v>62.9</v>
      </c>
      <c r="CY8" s="72">
        <v>66.8</v>
      </c>
      <c r="CZ8" s="72">
        <v>76.8</v>
      </c>
      <c r="DA8" s="72">
        <v>64.7</v>
      </c>
      <c r="DB8" s="72">
        <v>65</v>
      </c>
      <c r="DC8" s="72">
        <v>67.5</v>
      </c>
      <c r="DD8" s="72">
        <v>67.5</v>
      </c>
      <c r="DE8" s="72">
        <v>69.5</v>
      </c>
      <c r="DF8" s="72">
        <v>55.2</v>
      </c>
      <c r="DG8" s="72">
        <v>9.9</v>
      </c>
      <c r="DH8" s="72">
        <v>10.7</v>
      </c>
      <c r="DI8" s="72">
        <v>9.6</v>
      </c>
      <c r="DJ8" s="72">
        <v>9.9</v>
      </c>
      <c r="DK8" s="72">
        <v>10.9</v>
      </c>
      <c r="DL8" s="72">
        <v>19.600000000000001</v>
      </c>
      <c r="DM8" s="72">
        <v>19</v>
      </c>
      <c r="DN8" s="72">
        <v>17.899999999999999</v>
      </c>
      <c r="DO8" s="72">
        <v>17.899999999999999</v>
      </c>
      <c r="DP8" s="72">
        <v>17.399999999999999</v>
      </c>
      <c r="DQ8" s="72">
        <v>24.1</v>
      </c>
      <c r="DR8" s="71">
        <v>58.6</v>
      </c>
      <c r="DS8" s="71">
        <v>61.5</v>
      </c>
      <c r="DT8" s="71">
        <v>69.5</v>
      </c>
      <c r="DU8" s="71">
        <v>70.400000000000006</v>
      </c>
      <c r="DV8" s="71">
        <v>73.2</v>
      </c>
      <c r="DW8" s="71">
        <v>43</v>
      </c>
      <c r="DX8" s="71">
        <v>43.9</v>
      </c>
      <c r="DY8" s="71">
        <v>52.4</v>
      </c>
      <c r="DZ8" s="71">
        <v>52.6</v>
      </c>
      <c r="EA8" s="71">
        <v>54.2</v>
      </c>
      <c r="EB8" s="71">
        <v>50.7</v>
      </c>
      <c r="EC8" s="71">
        <v>64</v>
      </c>
      <c r="ED8" s="71">
        <v>67.099999999999994</v>
      </c>
      <c r="EE8" s="71">
        <v>80.2</v>
      </c>
      <c r="EF8" s="71">
        <v>75.099999999999994</v>
      </c>
      <c r="EG8" s="71">
        <v>78.099999999999994</v>
      </c>
      <c r="EH8" s="71">
        <v>60.6</v>
      </c>
      <c r="EI8" s="71">
        <v>59.1</v>
      </c>
      <c r="EJ8" s="71">
        <v>68.900000000000006</v>
      </c>
      <c r="EK8" s="71">
        <v>68</v>
      </c>
      <c r="EL8" s="71">
        <v>70</v>
      </c>
      <c r="EM8" s="71">
        <v>65.7</v>
      </c>
      <c r="EN8" s="72">
        <v>31179131</v>
      </c>
      <c r="EO8" s="72">
        <v>31037646</v>
      </c>
      <c r="EP8" s="72">
        <v>31280202</v>
      </c>
      <c r="EQ8" s="72">
        <v>31979778</v>
      </c>
      <c r="ER8" s="72">
        <v>32046111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2018-11-09T00:26:46Z</cp:lastPrinted>
  <dcterms:modified xsi:type="dcterms:W3CDTF">2018-11-09T00:27:14Z</dcterms:modified>
</cp:coreProperties>
</file>