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自治振興課H24以降\05_市町村公営企業\03_公営企業決算統計\03 経営比較分析表\Ｈ29年度\04 分析依頼\05 県HP掲載用\16 伯耆町　〇\"/>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P6" i="5"/>
  <c r="P10" i="4" s="1"/>
  <c r="O6" i="5"/>
  <c r="I10" i="4" s="1"/>
  <c r="N6" i="5"/>
  <c r="M6" i="5"/>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L10" i="4"/>
  <c r="AD10" i="4"/>
  <c r="W10" i="4"/>
  <c r="B10" i="4"/>
  <c r="AL8" i="4"/>
  <c r="I8" i="4"/>
  <c r="C10" i="5" l="1"/>
  <c r="D10" i="5"/>
  <c r="E10" i="5"/>
  <c r="B10" i="5"/>
</calcChain>
</file>

<file path=xl/sharedStrings.xml><?xml version="1.0" encoding="utf-8"?>
<sst xmlns="http://schemas.openxmlformats.org/spreadsheetml/2006/main" count="256" uniqueCount="126">
  <si>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</si>
  <si>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</si>
  <si>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</si>
  <si>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</si>
  <si>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</si>
  <si>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</si>
  <si>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</si>
  <si>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</si>
  <si>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</si>
  <si>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</si>
  <si>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</si>
  <si>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</si>
  <si>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</si>
  <si>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</si>
  <si>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</si>
  <si>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</si>
  <si>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</si>
  <si>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</si>
  <si>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</si>
  <si>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</si>
  <si>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</si>
  <si>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</si>
  <si>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</si>
  <si>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</si>
  <si>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</si>
  <si>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</si>
  <si>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</si>
  <si>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</si>
  <si>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</si>
  <si>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</si>
  <si>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</si>
  <si>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</si>
  <si>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</si>
  <si>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</si>
  <si>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</si>
  <si>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</si>
  <si>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</si>
  <si>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</si>
  <si>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</si>
  <si>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</si>
  <si>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</si>
  <si>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</si>
  <si>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</si>
  <si>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</si>
  <si>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</si>
  <si>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</si>
  <si>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</si>
  <si>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</si>
  <si>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</si>
  <si>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</si>
  <si>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</si>
  <si>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</si>
  <si>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</si>
  <si>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</si>
  <si>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</si>
  <si>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</si>
  <si>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</si>
  <si>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</si>
  <si>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</si>
  <si>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</si>
  <si>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</si>
  <si>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</si>
  <si>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</si>
  <si>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</si>
  <si>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</si>
  <si>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</si>
  <si>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</si>
  <si>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</si>
  <si>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</si>
  <si>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</si>
  <si>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</si>
  <si>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</si>
  <si>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</si>
  <si>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</si>
  <si>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</si>
  <si>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</si>
  <si>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</si>
  <si>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</si>
  <si>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</si>
  <si>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</si>
  <si>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</si>
  <si>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</si>
  <si>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</si>
  <si>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</si>
  <si>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</si>
  <si>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</si>
  <si>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</si>
  <si>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</si>
  <si>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</si>
  <si>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</si>
  <si>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</si>
  <si>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</si>
  <si>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</si>
  <si>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</si>
  <si>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</si>
  <si>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</si>
  <si>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</si>
  <si>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</si>
  <si>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</si>
  <si>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</si>
  <si>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</si>
  <si>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</si>
  <si>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</si>
  <si>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</si>
  <si>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</si>
  <si>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</si>
  <si>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</si>
  <si>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</si>
  <si>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</si>
  <si>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</si>
  <si>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鳥取県　伯耆町</t>
  </si>
  <si>
    <t>法非適用</t>
  </si>
  <si>
    <t>下水道事業</t>
  </si>
  <si>
    <t>特定地域生活排水処理</t>
  </si>
  <si>
    <t>K2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</si>
  <si>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</si>
  <si>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</si>
  <si>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</si>
  <si>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</si>
  <si>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</si>
  <si>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</si>
  <si>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</si>
  <si>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管渠なし</t>
    <rPh sb="0" eb="2">
      <t>カンキョ</t>
    </rPh>
    <phoneticPr fontId="7"/>
  </si>
  <si>
    <t>特定地域生活排水処理事業は全国的に健全経営ができている状況ではない。本町においては、全国平均、類似団体と比べ経費回収率が低い傾向にあり、適正な使用料収入の確保、汚水処理費の削減が課題となる。</t>
    <rPh sb="34" eb="36">
      <t>ホンチョウ</t>
    </rPh>
    <rPh sb="42" eb="44">
      <t>ゼンコク</t>
    </rPh>
    <rPh sb="44" eb="46">
      <t>ヘイキン</t>
    </rPh>
    <rPh sb="47" eb="49">
      <t>ルイジ</t>
    </rPh>
    <rPh sb="49" eb="51">
      <t>ダンタイ</t>
    </rPh>
    <rPh sb="52" eb="53">
      <t>クラ</t>
    </rPh>
    <rPh sb="54" eb="56">
      <t>ケイヒ</t>
    </rPh>
    <rPh sb="56" eb="58">
      <t>カイシュウ</t>
    </rPh>
    <rPh sb="58" eb="59">
      <t>リツ</t>
    </rPh>
    <rPh sb="60" eb="61">
      <t>ヒク</t>
    </rPh>
    <rPh sb="62" eb="64">
      <t>ケイコウ</t>
    </rPh>
    <rPh sb="68" eb="70">
      <t>テキセイ</t>
    </rPh>
    <rPh sb="71" eb="73">
      <t>シヨウ</t>
    </rPh>
    <rPh sb="73" eb="74">
      <t>リョウ</t>
    </rPh>
    <rPh sb="74" eb="76">
      <t>シュウニュウ</t>
    </rPh>
    <rPh sb="77" eb="79">
      <t>カクホ</t>
    </rPh>
    <rPh sb="80" eb="82">
      <t>オスイ</t>
    </rPh>
    <rPh sb="82" eb="84">
      <t>ショリ</t>
    </rPh>
    <rPh sb="84" eb="85">
      <t>ヒ</t>
    </rPh>
    <rPh sb="86" eb="88">
      <t>サクゲン</t>
    </rPh>
    <rPh sb="89" eb="91">
      <t>カダイ</t>
    </rPh>
    <phoneticPr fontId="7"/>
  </si>
  <si>
    <t>①収益的収支比率は100%を下回り、⑤経費回収率も100%を下回っているため、健全経営ができているとはいえない状況である。しかし、特定地域生活排水処理事業は全国的にもこの傾向にある。⑧水洗化率については、全国平均、類似団体を下回っているため、施設の整備も課題の一つとして挙げられる。</t>
    <rPh sb="102" eb="104">
      <t>ゼンコク</t>
    </rPh>
    <rPh sb="104" eb="106">
      <t>ヘイキン</t>
    </rPh>
    <rPh sb="112" eb="114">
      <t>シタマワ</t>
    </rPh>
    <rPh sb="127" eb="129">
      <t>カダイ</t>
    </rPh>
    <rPh sb="130" eb="131">
      <t>ヒト</t>
    </rPh>
    <rPh sb="135" eb="136">
      <t>ア</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</si>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</sst>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6083744"/>
        <c:axId val="296084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96083744"/>
        <c:axId val="296084136"/>
      </c:lineChart>
      <c:dateAx>
        <c:axId val="296083744"/>
        <c:scaling>
          <c:orientation val="minMax"/>
        </c:scaling>
        <c:delete val="1"/>
        <c:axPos val="b"/>
        <c:numFmt formatCode="ge" sourceLinked="1"/>
        <c:majorTickMark val="none"/>
        <c:minorTickMark val="none"/>
        <c:tickLblPos val="none"/>
        <c:crossAx val="296084136"/>
        <c:crosses val="autoZero"/>
        <c:auto val="1"/>
        <c:lblOffset val="100"/>
        <c:baseTimeUnit val="years"/>
      </c:dateAx>
      <c:valAx>
        <c:axId val="296084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08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8003672"/>
        <c:axId val="298001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61.94</c:v>
                </c:pt>
              </c:numCache>
            </c:numRef>
          </c:val>
          <c:smooth val="0"/>
        </c:ser>
        <c:dLbls>
          <c:showLegendKey val="0"/>
          <c:showVal val="0"/>
          <c:showCatName val="0"/>
          <c:showSerName val="0"/>
          <c:showPercent val="0"/>
          <c:showBubbleSize val="0"/>
        </c:dLbls>
        <c:marker val="1"/>
        <c:smooth val="0"/>
        <c:axId val="298003672"/>
        <c:axId val="298001320"/>
      </c:lineChart>
      <c:dateAx>
        <c:axId val="298003672"/>
        <c:scaling>
          <c:orientation val="minMax"/>
        </c:scaling>
        <c:delete val="1"/>
        <c:axPos val="b"/>
        <c:numFmt formatCode="ge" sourceLinked="1"/>
        <c:majorTickMark val="none"/>
        <c:minorTickMark val="none"/>
        <c:tickLblPos val="none"/>
        <c:crossAx val="298001320"/>
        <c:crosses val="autoZero"/>
        <c:auto val="1"/>
        <c:lblOffset val="100"/>
        <c:baseTimeUnit val="years"/>
      </c:dateAx>
      <c:valAx>
        <c:axId val="298001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003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84.64</c:v>
                </c:pt>
                <c:pt idx="1">
                  <c:v>85.65</c:v>
                </c:pt>
                <c:pt idx="2">
                  <c:v>83.48</c:v>
                </c:pt>
                <c:pt idx="3">
                  <c:v>71.67</c:v>
                </c:pt>
                <c:pt idx="4">
                  <c:v>70.680000000000007</c:v>
                </c:pt>
              </c:numCache>
            </c:numRef>
          </c:val>
        </c:ser>
        <c:dLbls>
          <c:showLegendKey val="0"/>
          <c:showVal val="0"/>
          <c:showCatName val="0"/>
          <c:showSerName val="0"/>
          <c:showPercent val="0"/>
          <c:showBubbleSize val="0"/>
        </c:dLbls>
        <c:gapWidth val="150"/>
        <c:axId val="298004848"/>
        <c:axId val="298005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94.14</c:v>
                </c:pt>
              </c:numCache>
            </c:numRef>
          </c:val>
          <c:smooth val="0"/>
        </c:ser>
        <c:dLbls>
          <c:showLegendKey val="0"/>
          <c:showVal val="0"/>
          <c:showCatName val="0"/>
          <c:showSerName val="0"/>
          <c:showPercent val="0"/>
          <c:showBubbleSize val="0"/>
        </c:dLbls>
        <c:marker val="1"/>
        <c:smooth val="0"/>
        <c:axId val="298004848"/>
        <c:axId val="298005240"/>
      </c:lineChart>
      <c:dateAx>
        <c:axId val="298004848"/>
        <c:scaling>
          <c:orientation val="minMax"/>
        </c:scaling>
        <c:delete val="1"/>
        <c:axPos val="b"/>
        <c:numFmt formatCode="ge" sourceLinked="1"/>
        <c:majorTickMark val="none"/>
        <c:minorTickMark val="none"/>
        <c:tickLblPos val="none"/>
        <c:crossAx val="298005240"/>
        <c:crosses val="autoZero"/>
        <c:auto val="1"/>
        <c:lblOffset val="100"/>
        <c:baseTimeUnit val="years"/>
      </c:dateAx>
      <c:valAx>
        <c:axId val="298005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00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65.03</c:v>
                </c:pt>
                <c:pt idx="1">
                  <c:v>69.11</c:v>
                </c:pt>
                <c:pt idx="2">
                  <c:v>68.08</c:v>
                </c:pt>
                <c:pt idx="3">
                  <c:v>73.239999999999995</c:v>
                </c:pt>
                <c:pt idx="4">
                  <c:v>81.900000000000006</c:v>
                </c:pt>
              </c:numCache>
            </c:numRef>
          </c:val>
        </c:ser>
        <c:dLbls>
          <c:showLegendKey val="0"/>
          <c:showVal val="0"/>
          <c:showCatName val="0"/>
          <c:showSerName val="0"/>
          <c:showPercent val="0"/>
          <c:showBubbleSize val="0"/>
        </c:dLbls>
        <c:gapWidth val="150"/>
        <c:axId val="296085312"/>
        <c:axId val="29759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6085312"/>
        <c:axId val="297599760"/>
      </c:lineChart>
      <c:dateAx>
        <c:axId val="296085312"/>
        <c:scaling>
          <c:orientation val="minMax"/>
        </c:scaling>
        <c:delete val="1"/>
        <c:axPos val="b"/>
        <c:numFmt formatCode="ge" sourceLinked="1"/>
        <c:majorTickMark val="none"/>
        <c:minorTickMark val="none"/>
        <c:tickLblPos val="none"/>
        <c:crossAx val="297599760"/>
        <c:crosses val="autoZero"/>
        <c:auto val="1"/>
        <c:lblOffset val="100"/>
        <c:baseTimeUnit val="years"/>
      </c:dateAx>
      <c:valAx>
        <c:axId val="29759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08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7604856"/>
        <c:axId val="29760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7604856"/>
        <c:axId val="297605248"/>
      </c:lineChart>
      <c:dateAx>
        <c:axId val="297604856"/>
        <c:scaling>
          <c:orientation val="minMax"/>
        </c:scaling>
        <c:delete val="1"/>
        <c:axPos val="b"/>
        <c:numFmt formatCode="ge" sourceLinked="1"/>
        <c:majorTickMark val="none"/>
        <c:minorTickMark val="none"/>
        <c:tickLblPos val="none"/>
        <c:crossAx val="297605248"/>
        <c:crosses val="autoZero"/>
        <c:auto val="1"/>
        <c:lblOffset val="100"/>
        <c:baseTimeUnit val="years"/>
      </c:dateAx>
      <c:valAx>
        <c:axId val="29760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604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7598584"/>
        <c:axId val="297605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7598584"/>
        <c:axId val="297605640"/>
      </c:lineChart>
      <c:dateAx>
        <c:axId val="297598584"/>
        <c:scaling>
          <c:orientation val="minMax"/>
        </c:scaling>
        <c:delete val="1"/>
        <c:axPos val="b"/>
        <c:numFmt formatCode="ge" sourceLinked="1"/>
        <c:majorTickMark val="none"/>
        <c:minorTickMark val="none"/>
        <c:tickLblPos val="none"/>
        <c:crossAx val="297605640"/>
        <c:crosses val="autoZero"/>
        <c:auto val="1"/>
        <c:lblOffset val="100"/>
        <c:baseTimeUnit val="years"/>
      </c:dateAx>
      <c:valAx>
        <c:axId val="297605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598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7604072"/>
        <c:axId val="29760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7604072"/>
        <c:axId val="297600544"/>
      </c:lineChart>
      <c:dateAx>
        <c:axId val="297604072"/>
        <c:scaling>
          <c:orientation val="minMax"/>
        </c:scaling>
        <c:delete val="1"/>
        <c:axPos val="b"/>
        <c:numFmt formatCode="ge" sourceLinked="1"/>
        <c:majorTickMark val="none"/>
        <c:minorTickMark val="none"/>
        <c:tickLblPos val="none"/>
        <c:crossAx val="297600544"/>
        <c:crosses val="autoZero"/>
        <c:auto val="1"/>
        <c:lblOffset val="100"/>
        <c:baseTimeUnit val="years"/>
      </c:dateAx>
      <c:valAx>
        <c:axId val="29760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604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7599368"/>
        <c:axId val="297600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7599368"/>
        <c:axId val="297600936"/>
      </c:lineChart>
      <c:dateAx>
        <c:axId val="297599368"/>
        <c:scaling>
          <c:orientation val="minMax"/>
        </c:scaling>
        <c:delete val="1"/>
        <c:axPos val="b"/>
        <c:numFmt formatCode="ge" sourceLinked="1"/>
        <c:majorTickMark val="none"/>
        <c:minorTickMark val="none"/>
        <c:tickLblPos val="none"/>
        <c:crossAx val="297600936"/>
        <c:crosses val="autoZero"/>
        <c:auto val="1"/>
        <c:lblOffset val="100"/>
        <c:baseTimeUnit val="years"/>
      </c:dateAx>
      <c:valAx>
        <c:axId val="297600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599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1309.1300000000001</c:v>
                </c:pt>
                <c:pt idx="1">
                  <c:v>1195.67</c:v>
                </c:pt>
                <c:pt idx="2">
                  <c:v>1068.78</c:v>
                </c:pt>
                <c:pt idx="3">
                  <c:v>187.83</c:v>
                </c:pt>
                <c:pt idx="4" formatCode="#,##0.00;&quot;△&quot;#,##0.00">
                  <c:v>0</c:v>
                </c:pt>
              </c:numCache>
            </c:numRef>
          </c:val>
        </c:ser>
        <c:dLbls>
          <c:showLegendKey val="0"/>
          <c:showVal val="0"/>
          <c:showCatName val="0"/>
          <c:showSerName val="0"/>
          <c:showPercent val="0"/>
          <c:showBubbleSize val="0"/>
        </c:dLbls>
        <c:gapWidth val="150"/>
        <c:axId val="298006024"/>
        <c:axId val="29800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248.44</c:v>
                </c:pt>
              </c:numCache>
            </c:numRef>
          </c:val>
          <c:smooth val="0"/>
        </c:ser>
        <c:dLbls>
          <c:showLegendKey val="0"/>
          <c:showVal val="0"/>
          <c:showCatName val="0"/>
          <c:showSerName val="0"/>
          <c:showPercent val="0"/>
          <c:showBubbleSize val="0"/>
        </c:dLbls>
        <c:marker val="1"/>
        <c:smooth val="0"/>
        <c:axId val="298006024"/>
        <c:axId val="298005632"/>
      </c:lineChart>
      <c:dateAx>
        <c:axId val="298006024"/>
        <c:scaling>
          <c:orientation val="minMax"/>
        </c:scaling>
        <c:delete val="1"/>
        <c:axPos val="b"/>
        <c:numFmt formatCode="ge" sourceLinked="1"/>
        <c:majorTickMark val="none"/>
        <c:minorTickMark val="none"/>
        <c:tickLblPos val="none"/>
        <c:crossAx val="298005632"/>
        <c:crosses val="autoZero"/>
        <c:auto val="1"/>
        <c:lblOffset val="100"/>
        <c:baseTimeUnit val="years"/>
      </c:dateAx>
      <c:valAx>
        <c:axId val="29800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006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51.67</c:v>
                </c:pt>
                <c:pt idx="1">
                  <c:v>51.13</c:v>
                </c:pt>
                <c:pt idx="2">
                  <c:v>54.21</c:v>
                </c:pt>
                <c:pt idx="3">
                  <c:v>54.71</c:v>
                </c:pt>
                <c:pt idx="4">
                  <c:v>47.1</c:v>
                </c:pt>
              </c:numCache>
            </c:numRef>
          </c:val>
        </c:ser>
        <c:dLbls>
          <c:showLegendKey val="0"/>
          <c:showVal val="0"/>
          <c:showCatName val="0"/>
          <c:showSerName val="0"/>
          <c:showPercent val="0"/>
          <c:showBubbleSize val="0"/>
        </c:dLbls>
        <c:gapWidth val="150"/>
        <c:axId val="297999360"/>
        <c:axId val="298002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66.73</c:v>
                </c:pt>
              </c:numCache>
            </c:numRef>
          </c:val>
          <c:smooth val="0"/>
        </c:ser>
        <c:dLbls>
          <c:showLegendKey val="0"/>
          <c:showVal val="0"/>
          <c:showCatName val="0"/>
          <c:showSerName val="0"/>
          <c:showPercent val="0"/>
          <c:showBubbleSize val="0"/>
        </c:dLbls>
        <c:marker val="1"/>
        <c:smooth val="0"/>
        <c:axId val="297999360"/>
        <c:axId val="298002104"/>
      </c:lineChart>
      <c:dateAx>
        <c:axId val="297999360"/>
        <c:scaling>
          <c:orientation val="minMax"/>
        </c:scaling>
        <c:delete val="1"/>
        <c:axPos val="b"/>
        <c:numFmt formatCode="ge" sourceLinked="1"/>
        <c:majorTickMark val="none"/>
        <c:minorTickMark val="none"/>
        <c:tickLblPos val="none"/>
        <c:crossAx val="298002104"/>
        <c:crosses val="autoZero"/>
        <c:auto val="1"/>
        <c:lblOffset val="100"/>
        <c:baseTimeUnit val="years"/>
      </c:dateAx>
      <c:valAx>
        <c:axId val="298002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99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301.73</c:v>
                </c:pt>
                <c:pt idx="1">
                  <c:v>307.85000000000002</c:v>
                </c:pt>
                <c:pt idx="2">
                  <c:v>307.92</c:v>
                </c:pt>
                <c:pt idx="3">
                  <c:v>298.52</c:v>
                </c:pt>
                <c:pt idx="4">
                  <c:v>357.74</c:v>
                </c:pt>
              </c:numCache>
            </c:numRef>
          </c:val>
        </c:ser>
        <c:dLbls>
          <c:showLegendKey val="0"/>
          <c:showVal val="0"/>
          <c:showCatName val="0"/>
          <c:showSerName val="0"/>
          <c:showPercent val="0"/>
          <c:showBubbleSize val="0"/>
        </c:dLbls>
        <c:gapWidth val="150"/>
        <c:axId val="298000928"/>
        <c:axId val="298004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241.29</c:v>
                </c:pt>
              </c:numCache>
            </c:numRef>
          </c:val>
          <c:smooth val="0"/>
        </c:ser>
        <c:dLbls>
          <c:showLegendKey val="0"/>
          <c:showVal val="0"/>
          <c:showCatName val="0"/>
          <c:showSerName val="0"/>
          <c:showPercent val="0"/>
          <c:showBubbleSize val="0"/>
        </c:dLbls>
        <c:marker val="1"/>
        <c:smooth val="0"/>
        <c:axId val="298000928"/>
        <c:axId val="298004456"/>
      </c:lineChart>
      <c:dateAx>
        <c:axId val="298000928"/>
        <c:scaling>
          <c:orientation val="minMax"/>
        </c:scaling>
        <c:delete val="1"/>
        <c:axPos val="b"/>
        <c:numFmt formatCode="ge" sourceLinked="1"/>
        <c:majorTickMark val="none"/>
        <c:minorTickMark val="none"/>
        <c:tickLblPos val="none"/>
        <c:crossAx val="298004456"/>
        <c:crosses val="autoZero"/>
        <c:auto val="1"/>
        <c:lblOffset val="100"/>
        <c:baseTimeUnit val="years"/>
      </c:dateAx>
      <c:valAx>
        <c:axId val="298004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00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3"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鳥取県　伯耆町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
        <v>125</v>
      </c>
      <c r="AE8" s="73"/>
      <c r="AF8" s="73"/>
      <c r="AG8" s="73"/>
      <c r="AH8" s="73"/>
      <c r="AI8" s="73"/>
      <c r="AJ8" s="73"/>
      <c r="AK8" s="4"/>
      <c r="AL8" s="67">
        <f>データ!S6</f>
        <v>11259</v>
      </c>
      <c r="AM8" s="67"/>
      <c r="AN8" s="67"/>
      <c r="AO8" s="67"/>
      <c r="AP8" s="67"/>
      <c r="AQ8" s="67"/>
      <c r="AR8" s="67"/>
      <c r="AS8" s="67"/>
      <c r="AT8" s="66">
        <f>データ!T6</f>
        <v>139.44</v>
      </c>
      <c r="AU8" s="66"/>
      <c r="AV8" s="66"/>
      <c r="AW8" s="66"/>
      <c r="AX8" s="66"/>
      <c r="AY8" s="66"/>
      <c r="AZ8" s="66"/>
      <c r="BA8" s="66"/>
      <c r="BB8" s="66">
        <f>データ!U6</f>
        <v>80.739999999999995</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7.11</v>
      </c>
      <c r="Q10" s="66"/>
      <c r="R10" s="66"/>
      <c r="S10" s="66"/>
      <c r="T10" s="66"/>
      <c r="U10" s="66"/>
      <c r="V10" s="66"/>
      <c r="W10" s="66">
        <f>データ!Q6</f>
        <v>100</v>
      </c>
      <c r="X10" s="66"/>
      <c r="Y10" s="66"/>
      <c r="Z10" s="66"/>
      <c r="AA10" s="66"/>
      <c r="AB10" s="66"/>
      <c r="AC10" s="66"/>
      <c r="AD10" s="67">
        <f>データ!R6</f>
        <v>3888</v>
      </c>
      <c r="AE10" s="67"/>
      <c r="AF10" s="67"/>
      <c r="AG10" s="67"/>
      <c r="AH10" s="67"/>
      <c r="AI10" s="67"/>
      <c r="AJ10" s="67"/>
      <c r="AK10" s="2"/>
      <c r="AL10" s="67">
        <f>データ!V6</f>
        <v>798</v>
      </c>
      <c r="AM10" s="67"/>
      <c r="AN10" s="67"/>
      <c r="AO10" s="67"/>
      <c r="AP10" s="67"/>
      <c r="AQ10" s="67"/>
      <c r="AR10" s="67"/>
      <c r="AS10" s="67"/>
      <c r="AT10" s="66">
        <f>データ!W6</f>
        <v>0.25</v>
      </c>
      <c r="AU10" s="66"/>
      <c r="AV10" s="66"/>
      <c r="AW10" s="66"/>
      <c r="AX10" s="66"/>
      <c r="AY10" s="66"/>
      <c r="AZ10" s="66"/>
      <c r="BA10" s="66"/>
      <c r="BB10" s="66">
        <f>データ!X6</f>
        <v>3192</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56</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313904</v>
      </c>
      <c r="D6" s="33">
        <f t="shared" si="3"/>
        <v>47</v>
      </c>
      <c r="E6" s="33">
        <f t="shared" si="3"/>
        <v>18</v>
      </c>
      <c r="F6" s="33">
        <f t="shared" si="3"/>
        <v>0</v>
      </c>
      <c r="G6" s="33">
        <f t="shared" si="3"/>
        <v>0</v>
      </c>
      <c r="H6" s="33" t="str">
        <f t="shared" si="3"/>
        <v>鳥取県　伯耆町</v>
      </c>
      <c r="I6" s="33" t="str">
        <f t="shared" si="3"/>
        <v>法非適用</v>
      </c>
      <c r="J6" s="33" t="str">
        <f t="shared" si="3"/>
        <v>下水道事業</v>
      </c>
      <c r="K6" s="33" t="str">
        <f t="shared" si="3"/>
        <v>特定地域生活排水処理</v>
      </c>
      <c r="L6" s="33" t="str">
        <f t="shared" si="3"/>
        <v>K2</v>
      </c>
      <c r="M6" s="33">
        <f t="shared" si="3"/>
        <v>0</v>
      </c>
      <c r="N6" s="34" t="str">
        <f t="shared" si="3"/>
        <v>-</v>
      </c>
      <c r="O6" s="34" t="str">
        <f t="shared" si="3"/>
        <v>該当数値なし</v>
      </c>
      <c r="P6" s="34">
        <f t="shared" si="3"/>
        <v>7.11</v>
      </c>
      <c r="Q6" s="34">
        <f t="shared" si="3"/>
        <v>100</v>
      </c>
      <c r="R6" s="34">
        <f t="shared" si="3"/>
        <v>3888</v>
      </c>
      <c r="S6" s="34">
        <f t="shared" si="3"/>
        <v>11259</v>
      </c>
      <c r="T6" s="34">
        <f t="shared" si="3"/>
        <v>139.44</v>
      </c>
      <c r="U6" s="34">
        <f t="shared" si="3"/>
        <v>80.739999999999995</v>
      </c>
      <c r="V6" s="34">
        <f t="shared" si="3"/>
        <v>798</v>
      </c>
      <c r="W6" s="34">
        <f t="shared" si="3"/>
        <v>0.25</v>
      </c>
      <c r="X6" s="34">
        <f t="shared" si="3"/>
        <v>3192</v>
      </c>
      <c r="Y6" s="35">
        <f>IF(Y7="",NA(),Y7)</f>
        <v>65.03</v>
      </c>
      <c r="Z6" s="35">
        <f t="shared" ref="Z6:AH6" si="4">IF(Z7="",NA(),Z7)</f>
        <v>69.11</v>
      </c>
      <c r="AA6" s="35">
        <f t="shared" si="4"/>
        <v>68.08</v>
      </c>
      <c r="AB6" s="35">
        <f t="shared" si="4"/>
        <v>73.239999999999995</v>
      </c>
      <c r="AC6" s="35">
        <f t="shared" si="4"/>
        <v>81.900000000000006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1309.1300000000001</v>
      </c>
      <c r="BG6" s="35">
        <f t="shared" ref="BG6:BO6" si="7">IF(BG7="",NA(),BG7)</f>
        <v>1195.67</v>
      </c>
      <c r="BH6" s="35">
        <f t="shared" si="7"/>
        <v>1068.78</v>
      </c>
      <c r="BI6" s="35">
        <f t="shared" si="7"/>
        <v>187.83</v>
      </c>
      <c r="BJ6" s="34">
        <f t="shared" si="7"/>
        <v>0</v>
      </c>
      <c r="BK6" s="35">
        <f t="shared" si="7"/>
        <v>430.64</v>
      </c>
      <c r="BL6" s="35">
        <f t="shared" si="7"/>
        <v>446.63</v>
      </c>
      <c r="BM6" s="35">
        <f t="shared" si="7"/>
        <v>416.91</v>
      </c>
      <c r="BN6" s="35">
        <f t="shared" si="7"/>
        <v>392.19</v>
      </c>
      <c r="BO6" s="35">
        <f t="shared" si="7"/>
        <v>248.44</v>
      </c>
      <c r="BP6" s="34" t="str">
        <f>IF(BP7="","",IF(BP7="-","【-】","【"&amp;SUBSTITUTE(TEXT(BP7,"#,##0.00"),"-","△")&amp;"】"))</f>
        <v>【346.13】</v>
      </c>
      <c r="BQ6" s="35">
        <f>IF(BQ7="",NA(),BQ7)</f>
        <v>51.67</v>
      </c>
      <c r="BR6" s="35">
        <f t="shared" ref="BR6:BZ6" si="8">IF(BR7="",NA(),BR7)</f>
        <v>51.13</v>
      </c>
      <c r="BS6" s="35">
        <f t="shared" si="8"/>
        <v>54.21</v>
      </c>
      <c r="BT6" s="35">
        <f t="shared" si="8"/>
        <v>54.71</v>
      </c>
      <c r="BU6" s="35">
        <f t="shared" si="8"/>
        <v>47.1</v>
      </c>
      <c r="BV6" s="35">
        <f t="shared" si="8"/>
        <v>58.78</v>
      </c>
      <c r="BW6" s="35">
        <f t="shared" si="8"/>
        <v>58.53</v>
      </c>
      <c r="BX6" s="35">
        <f t="shared" si="8"/>
        <v>57.93</v>
      </c>
      <c r="BY6" s="35">
        <f t="shared" si="8"/>
        <v>57.03</v>
      </c>
      <c r="BZ6" s="35">
        <f t="shared" si="8"/>
        <v>66.73</v>
      </c>
      <c r="CA6" s="34" t="str">
        <f>IF(CA7="","",IF(CA7="-","【-】","【"&amp;SUBSTITUTE(TEXT(CA7,"#,##0.00"),"-","△")&amp;"】"))</f>
        <v>【59.83】</v>
      </c>
      <c r="CB6" s="35">
        <f>IF(CB7="",NA(),CB7)</f>
        <v>301.73</v>
      </c>
      <c r="CC6" s="35">
        <f t="shared" ref="CC6:CK6" si="9">IF(CC7="",NA(),CC7)</f>
        <v>307.85000000000002</v>
      </c>
      <c r="CD6" s="35">
        <f t="shared" si="9"/>
        <v>307.92</v>
      </c>
      <c r="CE6" s="35">
        <f t="shared" si="9"/>
        <v>298.52</v>
      </c>
      <c r="CF6" s="35">
        <f t="shared" si="9"/>
        <v>357.74</v>
      </c>
      <c r="CG6" s="35">
        <f t="shared" si="9"/>
        <v>257.02999999999997</v>
      </c>
      <c r="CH6" s="35">
        <f t="shared" si="9"/>
        <v>266.57</v>
      </c>
      <c r="CI6" s="35">
        <f t="shared" si="9"/>
        <v>276.93</v>
      </c>
      <c r="CJ6" s="35">
        <f t="shared" si="9"/>
        <v>283.73</v>
      </c>
      <c r="CK6" s="35">
        <f t="shared" si="9"/>
        <v>241.29</v>
      </c>
      <c r="CL6" s="34" t="str">
        <f>IF(CL7="","",IF(CL7="-","【-】","【"&amp;SUBSTITUTE(TEXT(CL7,"#,##0.00"),"-","△")&amp;"】"))</f>
        <v>【268.69】</v>
      </c>
      <c r="CM6" s="35" t="str">
        <f>IF(CM7="",NA(),CM7)</f>
        <v>-</v>
      </c>
      <c r="CN6" s="35" t="str">
        <f t="shared" ref="CN6:CV6" si="10">IF(CN7="",NA(),CN7)</f>
        <v>-</v>
      </c>
      <c r="CO6" s="35" t="str">
        <f t="shared" si="10"/>
        <v>-</v>
      </c>
      <c r="CP6" s="35" t="str">
        <f t="shared" si="10"/>
        <v>-</v>
      </c>
      <c r="CQ6" s="35" t="str">
        <f t="shared" si="10"/>
        <v>-</v>
      </c>
      <c r="CR6" s="35">
        <f t="shared" si="10"/>
        <v>61.93</v>
      </c>
      <c r="CS6" s="35">
        <f t="shared" si="10"/>
        <v>58.06</v>
      </c>
      <c r="CT6" s="35">
        <f t="shared" si="10"/>
        <v>59.08</v>
      </c>
      <c r="CU6" s="35">
        <f t="shared" si="10"/>
        <v>58.25</v>
      </c>
      <c r="CV6" s="35">
        <f t="shared" si="10"/>
        <v>61.94</v>
      </c>
      <c r="CW6" s="34" t="str">
        <f>IF(CW7="","",IF(CW7="-","【-】","【"&amp;SUBSTITUTE(TEXT(CW7,"#,##0.00"),"-","△")&amp;"】"))</f>
        <v>【61.71】</v>
      </c>
      <c r="CX6" s="35">
        <f>IF(CX7="",NA(),CX7)</f>
        <v>84.64</v>
      </c>
      <c r="CY6" s="35">
        <f t="shared" ref="CY6:DG6" si="11">IF(CY7="",NA(),CY7)</f>
        <v>85.65</v>
      </c>
      <c r="CZ6" s="35">
        <f t="shared" si="11"/>
        <v>83.48</v>
      </c>
      <c r="DA6" s="35">
        <f t="shared" si="11"/>
        <v>71.67</v>
      </c>
      <c r="DB6" s="35">
        <f t="shared" si="11"/>
        <v>70.680000000000007</v>
      </c>
      <c r="DC6" s="35">
        <f t="shared" si="11"/>
        <v>77.25</v>
      </c>
      <c r="DD6" s="35">
        <f t="shared" si="11"/>
        <v>75.790000000000006</v>
      </c>
      <c r="DE6" s="35">
        <f t="shared" si="11"/>
        <v>77.12</v>
      </c>
      <c r="DF6" s="35">
        <f t="shared" si="11"/>
        <v>68.150000000000006</v>
      </c>
      <c r="DG6" s="35">
        <f t="shared" si="11"/>
        <v>94.14</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313904</v>
      </c>
      <c r="D7" s="37">
        <v>47</v>
      </c>
      <c r="E7" s="37">
        <v>18</v>
      </c>
      <c r="F7" s="37">
        <v>0</v>
      </c>
      <c r="G7" s="37">
        <v>0</v>
      </c>
      <c r="H7" s="37" t="s">
        <v>110</v>
      </c>
      <c r="I7" s="37" t="s">
        <v>111</v>
      </c>
      <c r="J7" s="37" t="s">
        <v>112</v>
      </c>
      <c r="K7" s="37" t="s">
        <v>113</v>
      </c>
      <c r="L7" s="37" t="s">
        <v>114</v>
      </c>
      <c r="M7" s="37"/>
      <c r="N7" s="38" t="s">
        <v>115</v>
      </c>
      <c r="O7" s="38" t="s">
        <v>116</v>
      </c>
      <c r="P7" s="38">
        <v>7.11</v>
      </c>
      <c r="Q7" s="38">
        <v>100</v>
      </c>
      <c r="R7" s="38">
        <v>3888</v>
      </c>
      <c r="S7" s="38">
        <v>11259</v>
      </c>
      <c r="T7" s="38">
        <v>139.44</v>
      </c>
      <c r="U7" s="38">
        <v>80.739999999999995</v>
      </c>
      <c r="V7" s="38">
        <v>798</v>
      </c>
      <c r="W7" s="38">
        <v>0.25</v>
      </c>
      <c r="X7" s="38">
        <v>3192</v>
      </c>
      <c r="Y7" s="38">
        <v>65.03</v>
      </c>
      <c r="Z7" s="38">
        <v>69.11</v>
      </c>
      <c r="AA7" s="38">
        <v>68.08</v>
      </c>
      <c r="AB7" s="38">
        <v>73.239999999999995</v>
      </c>
      <c r="AC7" s="38">
        <v>81.900000000000006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1309.1300000000001</v>
      </c>
      <c r="BG7" s="38">
        <v>1195.67</v>
      </c>
      <c r="BH7" s="38">
        <v>1068.78</v>
      </c>
      <c r="BI7" s="38">
        <v>187.83</v>
      </c>
      <c r="BJ7" s="38">
        <v>0</v>
      </c>
      <c r="BK7" s="38">
        <v>430.64</v>
      </c>
      <c r="BL7" s="38">
        <v>446.63</v>
      </c>
      <c r="BM7" s="38">
        <v>416.91</v>
      </c>
      <c r="BN7" s="38">
        <v>392.19</v>
      </c>
      <c r="BO7" s="38">
        <v>248.44</v>
      </c>
      <c r="BP7" s="38">
        <v>346.13</v>
      </c>
      <c r="BQ7" s="38">
        <v>51.67</v>
      </c>
      <c r="BR7" s="38">
        <v>51.13</v>
      </c>
      <c r="BS7" s="38">
        <v>54.21</v>
      </c>
      <c r="BT7" s="38">
        <v>54.71</v>
      </c>
      <c r="BU7" s="38">
        <v>47.1</v>
      </c>
      <c r="BV7" s="38">
        <v>58.78</v>
      </c>
      <c r="BW7" s="38">
        <v>58.53</v>
      </c>
      <c r="BX7" s="38">
        <v>57.93</v>
      </c>
      <c r="BY7" s="38">
        <v>57.03</v>
      </c>
      <c r="BZ7" s="38">
        <v>66.73</v>
      </c>
      <c r="CA7" s="38">
        <v>59.83</v>
      </c>
      <c r="CB7" s="38">
        <v>301.73</v>
      </c>
      <c r="CC7" s="38">
        <v>307.85000000000002</v>
      </c>
      <c r="CD7" s="38">
        <v>307.92</v>
      </c>
      <c r="CE7" s="38">
        <v>298.52</v>
      </c>
      <c r="CF7" s="38">
        <v>357.74</v>
      </c>
      <c r="CG7" s="38">
        <v>257.02999999999997</v>
      </c>
      <c r="CH7" s="38">
        <v>266.57</v>
      </c>
      <c r="CI7" s="38">
        <v>276.93</v>
      </c>
      <c r="CJ7" s="38">
        <v>283.73</v>
      </c>
      <c r="CK7" s="38">
        <v>241.29</v>
      </c>
      <c r="CL7" s="38">
        <v>268.69</v>
      </c>
      <c r="CM7" s="38" t="s">
        <v>115</v>
      </c>
      <c r="CN7" s="38" t="s">
        <v>115</v>
      </c>
      <c r="CO7" s="38" t="s">
        <v>115</v>
      </c>
      <c r="CP7" s="38" t="s">
        <v>115</v>
      </c>
      <c r="CQ7" s="38" t="s">
        <v>115</v>
      </c>
      <c r="CR7" s="38">
        <v>61.93</v>
      </c>
      <c r="CS7" s="38">
        <v>58.06</v>
      </c>
      <c r="CT7" s="38">
        <v>59.08</v>
      </c>
      <c r="CU7" s="38">
        <v>58.25</v>
      </c>
      <c r="CV7" s="38">
        <v>61.94</v>
      </c>
      <c r="CW7" s="38">
        <v>61.71</v>
      </c>
      <c r="CX7" s="38">
        <v>84.64</v>
      </c>
      <c r="CY7" s="38">
        <v>85.65</v>
      </c>
      <c r="CZ7" s="38">
        <v>83.48</v>
      </c>
      <c r="DA7" s="38">
        <v>71.67</v>
      </c>
      <c r="DB7" s="38">
        <v>70.680000000000007</v>
      </c>
      <c r="DC7" s="38">
        <v>77.25</v>
      </c>
      <c r="DD7" s="38">
        <v>75.790000000000006</v>
      </c>
      <c r="DE7" s="38">
        <v>77.12</v>
      </c>
      <c r="DF7" s="38">
        <v>68.150000000000006</v>
      </c>
      <c r="DG7" s="38">
        <v>94.14</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2018-02-27T08:08:07Z</cp:lastPrinted>
  <dcterms:created xsi:type="dcterms:W3CDTF">2017-12-25T02:41:10Z</dcterms:created>
  <dcterms:modified xsi:type="dcterms:W3CDTF">2018-02-27T08:08:09Z</dcterms:modified>
  <cp:category/>
</cp:coreProperties>
</file>