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095" yWindow="24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<sst xmlns="http://schemas.openxmlformats.org/spreadsheetml/2006/main" count="240" uniqueCount="125">
  <si>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</si>
  <si>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</si>
  <si>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</si>
  <si>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</si>
  <si>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</si>
  <si>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</si>
  <si>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</si>
  <si>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</si>
  <si>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</si>
  <si>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</si>
  <si>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</si>
  <si>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</si>
  <si>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</si>
  <si>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</si>
  <si>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</si>
  <si>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</si>
  <si>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</si>
  <si>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</si>
  <si>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</si>
  <si>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</si>
  <si>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</si>
  <si>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</si>
  <si>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</si>
  <si>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</si>
  <si>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</si>
  <si>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</si>
  <si>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</si>
  <si>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</si>
  <si>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</si>
  <si>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</si>
  <si>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</si>
  <si>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</si>
  <si>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</si>
  <si>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</si>
  <si>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</si>
  <si>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</si>
  <si>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</si>
  <si>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</si>
  <si>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</si>
  <si>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</si>
  <si>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</si>
  <si>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</si>
  <si>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</si>
  <si>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</si>
  <si>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</si>
  <si>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</si>
  <si>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</si>
  <si>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</si>
  <si>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</si>
  <si>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</si>
  <si>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</si>
  <si>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</si>
  <si>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</si>
  <si>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</si>
  <si>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</si>
  <si>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</si>
  <si>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</si>
  <si>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</si>
  <si>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</si>
  <si>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</si>
  <si>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</si>
  <si>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</si>
  <si>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</si>
  <si>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</si>
  <si>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</si>
  <si>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</si>
  <si>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</si>
  <si>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</si>
  <si>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</si>
  <si>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</si>
  <si>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</si>
  <si>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</si>
  <si>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</si>
  <si>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</si>
  <si>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</si>
  <si>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</si>
  <si>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</si>
  <si>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</si>
  <si>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</si>
  <si>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</si>
  <si>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</si>
  <si>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</si>
  <si>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</si>
  <si>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</si>
  <si>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</si>
  <si>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</si>
  <si>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</si>
  <si>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</si>
  <si>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</si>
  <si>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</si>
  <si>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</si>
  <si>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</si>
  <si>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</si>
  <si>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</si>
  <si>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</si>
  <si>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</si>
  <si>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</si>
  <si>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</si>
  <si>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</si>
  <si>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</si>
  <si>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</si>
  <si>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</si>
  <si>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</si>
  <si>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</si>
  <si>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</si>
  <si>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</si>
  <si>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</si>
  <si>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</si>
  <si>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</si>
  <si>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南部町</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</si>
  <si>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</si>
  <si>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</si>
  <si>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</si>
  <si>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</si>
  <si>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</si>
  <si>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</si>
  <si>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</si>
  <si>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</si>
  <si>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</si>
  <si>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</si>
  <si>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</si>
  <si>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平成１６年度供用開始のため、施設の老朽化対策については耐用年数等を考慮し計画が必要となると思われる。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7"/>
  </si>
  <si>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rPh sb="3" eb="4">
      <t>リョウ</t>
    </rPh>
    <rPh sb="5" eb="7">
      <t>サンテイ</t>
    </rPh>
    <rPh sb="7" eb="9">
      <t>ホウホウ</t>
    </rPh>
    <rPh sb="14" eb="17">
      <t>ゲスイドウ</t>
    </rPh>
    <rPh sb="17" eb="19">
      <t>ジギョウ</t>
    </rPh>
    <rPh sb="20" eb="22">
      <t>トウイツ</t>
    </rPh>
    <rPh sb="27" eb="29">
      <t>チョウエイ</t>
    </rPh>
    <rPh sb="29" eb="31">
      <t>ジュウタク</t>
    </rPh>
    <rPh sb="32" eb="34">
      <t>セッチ</t>
    </rPh>
    <rPh sb="36" eb="39">
      <t>ジョウカソウ</t>
    </rPh>
    <rPh sb="43" eb="45">
      <t>ジュウタク</t>
    </rPh>
    <rPh sb="48" eb="49">
      <t>スウ</t>
    </rPh>
    <rPh sb="52" eb="55">
      <t>シヨウリョウ</t>
    </rPh>
    <rPh sb="55" eb="57">
      <t>シュウニュウ</t>
    </rPh>
    <rPh sb="58" eb="60">
      <t>ヘンドウ</t>
    </rPh>
    <rPh sb="64" eb="66">
      <t>シセツ</t>
    </rPh>
    <rPh sb="67" eb="69">
      <t>イジ</t>
    </rPh>
    <rPh sb="69" eb="72">
      <t>カンリヒ</t>
    </rPh>
    <rPh sb="73" eb="76">
      <t>シヨウリョウ</t>
    </rPh>
    <rPh sb="77" eb="78">
      <t>マカナ</t>
    </rPh>
    <rPh sb="80" eb="82">
      <t>キギョウ</t>
    </rPh>
    <rPh sb="82" eb="83">
      <t>サイ</t>
    </rPh>
    <rPh sb="83" eb="85">
      <t>ショウカン</t>
    </rPh>
    <rPh sb="89" eb="91">
      <t>イッパン</t>
    </rPh>
    <rPh sb="91" eb="93">
      <t>カイケイ</t>
    </rPh>
    <rPh sb="96" eb="98">
      <t>クリイレ</t>
    </rPh>
    <rPh sb="101" eb="103">
      <t>ケイエイ</t>
    </rPh>
    <rPh sb="104" eb="106">
      <t>イジ</t>
    </rPh>
    <rPh sb="110" eb="112">
      <t>ジョウキョウ</t>
    </rPh>
    <rPh sb="115" eb="117">
      <t>コンゴ</t>
    </rPh>
    <rPh sb="118" eb="120">
      <t>ジュウタク</t>
    </rPh>
    <rPh sb="120" eb="122">
      <t>シサク</t>
    </rPh>
    <rPh sb="127" eb="129">
      <t>シセツ</t>
    </rPh>
    <rPh sb="130" eb="132">
      <t>コウシン</t>
    </rPh>
    <rPh sb="132" eb="133">
      <t>トウ</t>
    </rPh>
    <rPh sb="134" eb="136">
      <t>ヒツヨウ</t>
    </rPh>
    <phoneticPr fontId="7"/>
  </si>
  <si>
    <t>①収益的収支比率については、80％となっており、企業債償還金について一般会計からの繰入を行っている。　　　　　　　　　　　　　　　　　　　　④企業債残高対事業規模比率は類似団体平均より低くなっている。　　　　　　　　　　　　　　　　⑤経費回収率は、100%を超えている。　　　　　　　　　　　　　⑥汚水処理原価は、類似団体平均より低くなっている。　　　　　　　　　　　　　　　　　　　　　⑦施設利用率は100％となっている。　　　　　　　　　⑧水洗化率は、100％となっている。</t>
    <rPh sb="1" eb="3">
      <t>シュウエキ</t>
    </rPh>
    <rPh sb="3" eb="4">
      <t>テキ</t>
    </rPh>
    <rPh sb="4" eb="6">
      <t>シュウシ</t>
    </rPh>
    <rPh sb="6" eb="8">
      <t>ヒリツ</t>
    </rPh>
    <rPh sb="24" eb="26">
      <t>キギョウ</t>
    </rPh>
    <rPh sb="26" eb="27">
      <t>サイ</t>
    </rPh>
    <rPh sb="27" eb="30">
      <t>ショウカンキン</t>
    </rPh>
    <rPh sb="34" eb="36">
      <t>イッパン</t>
    </rPh>
    <rPh sb="36" eb="38">
      <t>カイケイ</t>
    </rPh>
    <rPh sb="41" eb="43">
      <t>クリイレ</t>
    </rPh>
    <rPh sb="44" eb="45">
      <t>オコナ</t>
    </rPh>
    <rPh sb="71" eb="73">
      <t>キギョウ</t>
    </rPh>
    <rPh sb="73" eb="74">
      <t>サイ</t>
    </rPh>
    <rPh sb="74" eb="76">
      <t>ザンダカ</t>
    </rPh>
    <rPh sb="76" eb="77">
      <t>タイ</t>
    </rPh>
    <rPh sb="77" eb="79">
      <t>ジギョウ</t>
    </rPh>
    <rPh sb="79" eb="81">
      <t>キボ</t>
    </rPh>
    <rPh sb="81" eb="83">
      <t>ヒリツ</t>
    </rPh>
    <rPh sb="84" eb="86">
      <t>ルイジ</t>
    </rPh>
    <rPh sb="86" eb="88">
      <t>ダンタイ</t>
    </rPh>
    <rPh sb="88" eb="90">
      <t>ヘイキン</t>
    </rPh>
    <rPh sb="92" eb="93">
      <t>ヒク</t>
    </rPh>
    <rPh sb="129" eb="130">
      <t>コ</t>
    </rPh>
    <rPh sb="149" eb="151">
      <t>オスイ</t>
    </rPh>
    <rPh sb="151" eb="153">
      <t>ショリ</t>
    </rPh>
    <rPh sb="153" eb="155">
      <t>ゲンカ</t>
    </rPh>
    <rPh sb="157" eb="159">
      <t>ルイジ</t>
    </rPh>
    <rPh sb="159" eb="161">
      <t>ダンタイ</t>
    </rPh>
    <rPh sb="161" eb="163">
      <t>ヘイキン</t>
    </rPh>
    <rPh sb="165" eb="166">
      <t>ヒク</t>
    </rPh>
    <rPh sb="195" eb="197">
      <t>シセツ</t>
    </rPh>
    <rPh sb="197" eb="199">
      <t>リヨウ</t>
    </rPh>
    <rPh sb="199" eb="200">
      <t>リツ</t>
    </rPh>
    <rPh sb="222" eb="225">
      <t>スイセンカ</t>
    </rPh>
    <rPh sb="225" eb="226">
      <t>リツ</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</si>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</sst>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790464"/>
        <c:axId val="105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105790464"/>
        <c:axId val="105792640"/>
      </c:lineChart>
      <c:dateAx>
        <c:axId val="105790464"/>
        <c:scaling>
          <c:orientation val="minMax"/>
        </c:scaling>
        <c:delete val="1"/>
        <c:axPos val="b"/>
        <c:numFmt formatCode="ge" sourceLinked="1"/>
        <c:majorTickMark val="none"/>
        <c:minorTickMark val="none"/>
        <c:tickLblPos val="none"/>
        <c:crossAx val="105792640"/>
        <c:crosses val="autoZero"/>
        <c:auto val="1"/>
        <c:lblOffset val="100"/>
        <c:baseTimeUnit val="years"/>
      </c:dateAx>
      <c:valAx>
        <c:axId val="105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58.57</c:v>
                </c:pt>
                <c:pt idx="1">
                  <c:v>58.73</c:v>
                </c:pt>
                <c:pt idx="2">
                  <c:v>82.37</c:v>
                </c:pt>
                <c:pt idx="3">
                  <c:v>80.94</c:v>
                </c:pt>
                <c:pt idx="4">
                  <c:v>82.06</c:v>
                </c:pt>
              </c:numCache>
            </c:numRef>
          </c:val>
        </c:ser>
        <c:dLbls>
          <c:showLegendKey val="0"/>
          <c:showVal val="0"/>
          <c:showCatName val="0"/>
          <c:showSerName val="0"/>
          <c:showPercent val="0"/>
          <c:showBubbleSize val="0"/>
        </c:dLbls>
        <c:gapWidth val="150"/>
        <c:axId val="105826944"/>
        <c:axId val="1058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26944"/>
        <c:axId val="105833216"/>
      </c:lineChart>
      <c:dateAx>
        <c:axId val="105826944"/>
        <c:scaling>
          <c:orientation val="minMax"/>
        </c:scaling>
        <c:delete val="1"/>
        <c:axPos val="b"/>
        <c:numFmt formatCode="ge" sourceLinked="1"/>
        <c:majorTickMark val="none"/>
        <c:minorTickMark val="none"/>
        <c:tickLblPos val="none"/>
        <c:crossAx val="105833216"/>
        <c:crosses val="autoZero"/>
        <c:auto val="1"/>
        <c:lblOffset val="100"/>
        <c:baseTimeUnit val="years"/>
      </c:dateAx>
      <c:valAx>
        <c:axId val="105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67360"/>
        <c:axId val="107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67360"/>
        <c:axId val="107585920"/>
      </c:lineChart>
      <c:dateAx>
        <c:axId val="107567360"/>
        <c:scaling>
          <c:orientation val="minMax"/>
        </c:scaling>
        <c:delete val="1"/>
        <c:axPos val="b"/>
        <c:numFmt formatCode="ge" sourceLinked="1"/>
        <c:majorTickMark val="none"/>
        <c:minorTickMark val="none"/>
        <c:tickLblPos val="none"/>
        <c:crossAx val="107585920"/>
        <c:crosses val="autoZero"/>
        <c:auto val="1"/>
        <c:lblOffset val="100"/>
        <c:baseTimeUnit val="years"/>
      </c:dateAx>
      <c:valAx>
        <c:axId val="107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93952"/>
        <c:axId val="1077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93952"/>
        <c:axId val="107704320"/>
      </c:lineChart>
      <c:dateAx>
        <c:axId val="107693952"/>
        <c:scaling>
          <c:orientation val="minMax"/>
        </c:scaling>
        <c:delete val="1"/>
        <c:axPos val="b"/>
        <c:numFmt formatCode="ge" sourceLinked="1"/>
        <c:majorTickMark val="none"/>
        <c:minorTickMark val="none"/>
        <c:tickLblPos val="none"/>
        <c:crossAx val="107704320"/>
        <c:crosses val="autoZero"/>
        <c:auto val="1"/>
        <c:lblOffset val="100"/>
        <c:baseTimeUnit val="years"/>
      </c:dateAx>
      <c:valAx>
        <c:axId val="107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34912"/>
        <c:axId val="107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34912"/>
        <c:axId val="107737088"/>
      </c:lineChart>
      <c:dateAx>
        <c:axId val="107734912"/>
        <c:scaling>
          <c:orientation val="minMax"/>
        </c:scaling>
        <c:delete val="1"/>
        <c:axPos val="b"/>
        <c:numFmt formatCode="ge" sourceLinked="1"/>
        <c:majorTickMark val="none"/>
        <c:minorTickMark val="none"/>
        <c:tickLblPos val="none"/>
        <c:crossAx val="107737088"/>
        <c:crosses val="autoZero"/>
        <c:auto val="1"/>
        <c:lblOffset val="100"/>
        <c:baseTimeUnit val="years"/>
      </c:dateAx>
      <c:valAx>
        <c:axId val="107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12160"/>
        <c:axId val="108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12160"/>
        <c:axId val="108822528"/>
      </c:lineChart>
      <c:dateAx>
        <c:axId val="108812160"/>
        <c:scaling>
          <c:orientation val="minMax"/>
        </c:scaling>
        <c:delete val="1"/>
        <c:axPos val="b"/>
        <c:numFmt formatCode="ge" sourceLinked="1"/>
        <c:majorTickMark val="none"/>
        <c:minorTickMark val="none"/>
        <c:tickLblPos val="none"/>
        <c:crossAx val="108822528"/>
        <c:crosses val="autoZero"/>
        <c:auto val="1"/>
        <c:lblOffset val="100"/>
        <c:baseTimeUnit val="years"/>
      </c:dateAx>
      <c:valAx>
        <c:axId val="108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976.61</c:v>
                </c:pt>
                <c:pt idx="1">
                  <c:v>899.82</c:v>
                </c:pt>
                <c:pt idx="2">
                  <c:v>800.06</c:v>
                </c:pt>
                <c:pt idx="3">
                  <c:v>1417.85</c:v>
                </c:pt>
                <c:pt idx="4">
                  <c:v>1357.75</c:v>
                </c:pt>
              </c:numCache>
            </c:numRef>
          </c:val>
        </c:ser>
        <c:dLbls>
          <c:showLegendKey val="0"/>
          <c:showVal val="0"/>
          <c:showCatName val="0"/>
          <c:showSerName val="0"/>
          <c:showPercent val="0"/>
          <c:showBubbleSize val="0"/>
        </c:dLbls>
        <c:gapWidth val="150"/>
        <c:axId val="108852352"/>
        <c:axId val="1088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108852352"/>
        <c:axId val="108854272"/>
      </c:lineChart>
      <c:dateAx>
        <c:axId val="108852352"/>
        <c:scaling>
          <c:orientation val="minMax"/>
        </c:scaling>
        <c:delete val="1"/>
        <c:axPos val="b"/>
        <c:numFmt formatCode="ge" sourceLinked="1"/>
        <c:majorTickMark val="none"/>
        <c:minorTickMark val="none"/>
        <c:tickLblPos val="none"/>
        <c:crossAx val="108854272"/>
        <c:crosses val="autoZero"/>
        <c:auto val="1"/>
        <c:lblOffset val="100"/>
        <c:baseTimeUnit val="years"/>
      </c:dateAx>
      <c:valAx>
        <c:axId val="1088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68.41</c:v>
                </c:pt>
                <c:pt idx="1">
                  <c:v>58.73</c:v>
                </c:pt>
                <c:pt idx="2">
                  <c:v>100</c:v>
                </c:pt>
                <c:pt idx="3">
                  <c:v>95.71</c:v>
                </c:pt>
                <c:pt idx="4">
                  <c:v>258.45999999999998</c:v>
                </c:pt>
              </c:numCache>
            </c:numRef>
          </c:val>
        </c:ser>
        <c:dLbls>
          <c:showLegendKey val="0"/>
          <c:showVal val="0"/>
          <c:showCatName val="0"/>
          <c:showSerName val="0"/>
          <c:showPercent val="0"/>
          <c:showBubbleSize val="0"/>
        </c:dLbls>
        <c:gapWidth val="150"/>
        <c:axId val="108958464"/>
        <c:axId val="1089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108958464"/>
        <c:axId val="108960384"/>
      </c:lineChart>
      <c:dateAx>
        <c:axId val="108958464"/>
        <c:scaling>
          <c:orientation val="minMax"/>
        </c:scaling>
        <c:delete val="1"/>
        <c:axPos val="b"/>
        <c:numFmt formatCode="ge" sourceLinked="1"/>
        <c:majorTickMark val="none"/>
        <c:minorTickMark val="none"/>
        <c:tickLblPos val="none"/>
        <c:crossAx val="108960384"/>
        <c:crosses val="autoZero"/>
        <c:auto val="1"/>
        <c:lblOffset val="100"/>
        <c:baseTimeUnit val="years"/>
      </c:dateAx>
      <c:valAx>
        <c:axId val="108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448.68</c:v>
                </c:pt>
                <c:pt idx="1">
                  <c:v>544.91</c:v>
                </c:pt>
                <c:pt idx="2">
                  <c:v>327.62</c:v>
                </c:pt>
                <c:pt idx="3">
                  <c:v>346.67</c:v>
                </c:pt>
                <c:pt idx="4">
                  <c:v>125.98</c:v>
                </c:pt>
              </c:numCache>
            </c:numRef>
          </c:val>
        </c:ser>
        <c:dLbls>
          <c:showLegendKey val="0"/>
          <c:showVal val="0"/>
          <c:showCatName val="0"/>
          <c:showSerName val="0"/>
          <c:showPercent val="0"/>
          <c:showBubbleSize val="0"/>
        </c:dLbls>
        <c:gapWidth val="150"/>
        <c:axId val="108990464"/>
        <c:axId val="1089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108990464"/>
        <c:axId val="108992384"/>
      </c:lineChart>
      <c:dateAx>
        <c:axId val="108990464"/>
        <c:scaling>
          <c:orientation val="minMax"/>
        </c:scaling>
        <c:delete val="1"/>
        <c:axPos val="b"/>
        <c:numFmt formatCode="ge" sourceLinked="1"/>
        <c:majorTickMark val="none"/>
        <c:minorTickMark val="none"/>
        <c:tickLblPos val="none"/>
        <c:crossAx val="108992384"/>
        <c:crosses val="autoZero"/>
        <c:auto val="1"/>
        <c:lblOffset val="100"/>
        <c:baseTimeUnit val="years"/>
      </c:dateAx>
      <c:valAx>
        <c:axId val="1089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9010304"/>
        <c:axId val="1090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109010304"/>
        <c:axId val="109024768"/>
      </c:lineChart>
      <c:dateAx>
        <c:axId val="109010304"/>
        <c:scaling>
          <c:orientation val="minMax"/>
        </c:scaling>
        <c:delete val="1"/>
        <c:axPos val="b"/>
        <c:numFmt formatCode="ge" sourceLinked="1"/>
        <c:majorTickMark val="none"/>
        <c:minorTickMark val="none"/>
        <c:tickLblPos val="none"/>
        <c:crossAx val="109024768"/>
        <c:crosses val="autoZero"/>
        <c:auto val="1"/>
        <c:lblOffset val="100"/>
        <c:baseTimeUnit val="years"/>
      </c:dateAx>
      <c:valAx>
        <c:axId val="1090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9050880"/>
        <c:axId val="109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109050880"/>
        <c:axId val="109069440"/>
      </c:lineChart>
      <c:dateAx>
        <c:axId val="109050880"/>
        <c:scaling>
          <c:orientation val="minMax"/>
        </c:scaling>
        <c:delete val="1"/>
        <c:axPos val="b"/>
        <c:numFmt formatCode="ge" sourceLinked="1"/>
        <c:majorTickMark val="none"/>
        <c:minorTickMark val="none"/>
        <c:tickLblPos val="none"/>
        <c:crossAx val="109069440"/>
        <c:crosses val="autoZero"/>
        <c:auto val="1"/>
        <c:lblOffset val="100"/>
        <c:baseTimeUnit val="years"/>
      </c:dateAx>
      <c:valAx>
        <c:axId val="109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124</v>
      </c>
      <c r="AE8" s="49"/>
      <c r="AF8" s="49"/>
      <c r="AG8" s="49"/>
      <c r="AH8" s="49"/>
      <c r="AI8" s="49"/>
      <c r="AJ8" s="49"/>
      <c r="AK8" s="4"/>
      <c r="AL8" s="50">
        <f>データ!S6</f>
        <v>11184</v>
      </c>
      <c r="AM8" s="50"/>
      <c r="AN8" s="50"/>
      <c r="AO8" s="50"/>
      <c r="AP8" s="50"/>
      <c r="AQ8" s="50"/>
      <c r="AR8" s="50"/>
      <c r="AS8" s="50"/>
      <c r="AT8" s="45">
        <f>データ!T6</f>
        <v>114.03</v>
      </c>
      <c r="AU8" s="45"/>
      <c r="AV8" s="45"/>
      <c r="AW8" s="45"/>
      <c r="AX8" s="45"/>
      <c r="AY8" s="45"/>
      <c r="AZ8" s="45"/>
      <c r="BA8" s="45"/>
      <c r="BB8" s="45">
        <f>データ!U6</f>
        <v>98.08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0.76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84</v>
      </c>
      <c r="AM10" s="50"/>
      <c r="AN10" s="50"/>
      <c r="AO10" s="50"/>
      <c r="AP10" s="50"/>
      <c r="AQ10" s="50"/>
      <c r="AR10" s="50"/>
      <c r="AS10" s="50"/>
      <c r="AT10" s="45">
        <f>データ!W6</f>
        <v>0.06</v>
      </c>
      <c r="AU10" s="45"/>
      <c r="AV10" s="45"/>
      <c r="AW10" s="45"/>
      <c r="AX10" s="45"/>
      <c r="AY10" s="45"/>
      <c r="AZ10" s="45"/>
      <c r="BA10" s="45"/>
      <c r="BB10" s="45">
        <f>データ!X6</f>
        <v>1400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313891</v>
      </c>
      <c r="D6" s="33">
        <f t="shared" si="3"/>
        <v>47</v>
      </c>
      <c r="E6" s="33">
        <f t="shared" si="3"/>
        <v>17</v>
      </c>
      <c r="F6" s="33">
        <f t="shared" si="3"/>
        <v>9</v>
      </c>
      <c r="G6" s="33">
        <f t="shared" si="3"/>
        <v>0</v>
      </c>
      <c r="H6" s="33" t="str">
        <f t="shared" si="3"/>
        <v>鳥取県　南部町</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0.76</v>
      </c>
      <c r="Q6" s="34">
        <f t="shared" si="3"/>
        <v>100</v>
      </c>
      <c r="R6" s="34">
        <f t="shared" si="3"/>
        <v>3780</v>
      </c>
      <c r="S6" s="34">
        <f t="shared" si="3"/>
        <v>11184</v>
      </c>
      <c r="T6" s="34">
        <f t="shared" si="3"/>
        <v>114.03</v>
      </c>
      <c r="U6" s="34">
        <f t="shared" si="3"/>
        <v>98.08</v>
      </c>
      <c r="V6" s="34">
        <f t="shared" si="3"/>
        <v>84</v>
      </c>
      <c r="W6" s="34">
        <f t="shared" si="3"/>
        <v>0.06</v>
      </c>
      <c r="X6" s="34">
        <f t="shared" si="3"/>
        <v>1400</v>
      </c>
      <c r="Y6" s="35">
        <f>IF(Y7="",NA(),Y7)</f>
        <v>58.57</v>
      </c>
      <c r="Z6" s="35">
        <f t="shared" ref="Z6:AH6" si="4">IF(Z7="",NA(),Z7)</f>
        <v>58.73</v>
      </c>
      <c r="AA6" s="35">
        <f t="shared" si="4"/>
        <v>82.37</v>
      </c>
      <c r="AB6" s="35">
        <f t="shared" si="4"/>
        <v>80.94</v>
      </c>
      <c r="AC6" s="35">
        <f t="shared" si="4"/>
        <v>82.06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976.61</v>
      </c>
      <c r="BG6" s="35">
        <f t="shared" ref="BG6:BO6" si="7">IF(BG7="",NA(),BG7)</f>
        <v>899.82</v>
      </c>
      <c r="BH6" s="35">
        <f t="shared" si="7"/>
        <v>800.06</v>
      </c>
      <c r="BI6" s="35">
        <f t="shared" si="7"/>
        <v>1417.85</v>
      </c>
      <c r="BJ6" s="35">
        <f t="shared" si="7"/>
        <v>1357.75</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68.41</v>
      </c>
      <c r="BR6" s="35">
        <f t="shared" ref="BR6:BZ6" si="8">IF(BR7="",NA(),BR7)</f>
        <v>58.73</v>
      </c>
      <c r="BS6" s="35">
        <f t="shared" si="8"/>
        <v>100</v>
      </c>
      <c r="BT6" s="35">
        <f t="shared" si="8"/>
        <v>95.71</v>
      </c>
      <c r="BU6" s="35">
        <f t="shared" si="8"/>
        <v>258.45999999999998</v>
      </c>
      <c r="BV6" s="35">
        <f t="shared" si="8"/>
        <v>29.25</v>
      </c>
      <c r="BW6" s="35">
        <f t="shared" si="8"/>
        <v>31.04</v>
      </c>
      <c r="BX6" s="35">
        <f t="shared" si="8"/>
        <v>29.21</v>
      </c>
      <c r="BY6" s="35">
        <f t="shared" si="8"/>
        <v>26.47</v>
      </c>
      <c r="BZ6" s="35">
        <f t="shared" si="8"/>
        <v>32.14</v>
      </c>
      <c r="CA6" s="34" t="str">
        <f>IF(CA7="","",IF(CA7="-","【-】","【"&amp;SUBSTITUTE(TEXT(CA7,"#,##0.00"),"-","△")&amp;"】"))</f>
        <v>【33.55】</v>
      </c>
      <c r="CB6" s="35">
        <f>IF(CB7="",NA(),CB7)</f>
        <v>448.68</v>
      </c>
      <c r="CC6" s="35">
        <f t="shared" ref="CC6:CK6" si="9">IF(CC7="",NA(),CC7)</f>
        <v>544.91</v>
      </c>
      <c r="CD6" s="35">
        <f t="shared" si="9"/>
        <v>327.62</v>
      </c>
      <c r="CE6" s="35">
        <f t="shared" si="9"/>
        <v>346.67</v>
      </c>
      <c r="CF6" s="35">
        <f t="shared" si="9"/>
        <v>125.98</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100</v>
      </c>
      <c r="CN6" s="35">
        <f t="shared" ref="CN6:CV6" si="10">IF(CN7="",NA(),CN7)</f>
        <v>100</v>
      </c>
      <c r="CO6" s="35">
        <f t="shared" si="10"/>
        <v>100</v>
      </c>
      <c r="CP6" s="35">
        <f t="shared" si="10"/>
        <v>100</v>
      </c>
      <c r="CQ6" s="35">
        <f t="shared" si="10"/>
        <v>100</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313891</v>
      </c>
      <c r="D7" s="37">
        <v>47</v>
      </c>
      <c r="E7" s="37">
        <v>17</v>
      </c>
      <c r="F7" s="37">
        <v>9</v>
      </c>
      <c r="G7" s="37">
        <v>0</v>
      </c>
      <c r="H7" s="37" t="s">
        <v>109</v>
      </c>
      <c r="I7" s="37" t="s">
        <v>110</v>
      </c>
      <c r="J7" s="37" t="s">
        <v>111</v>
      </c>
      <c r="K7" s="37" t="s">
        <v>112</v>
      </c>
      <c r="L7" s="37" t="s">
        <v>113</v>
      </c>
      <c r="M7" s="37"/>
      <c r="N7" s="38" t="s">
        <v>114</v>
      </c>
      <c r="O7" s="38" t="s">
        <v>115</v>
      </c>
      <c r="P7" s="38">
        <v>0.76</v>
      </c>
      <c r="Q7" s="38">
        <v>100</v>
      </c>
      <c r="R7" s="38">
        <v>3780</v>
      </c>
      <c r="S7" s="38">
        <v>11184</v>
      </c>
      <c r="T7" s="38">
        <v>114.03</v>
      </c>
      <c r="U7" s="38">
        <v>98.08</v>
      </c>
      <c r="V7" s="38">
        <v>84</v>
      </c>
      <c r="W7" s="38">
        <v>0.06</v>
      </c>
      <c r="X7" s="38">
        <v>1400</v>
      </c>
      <c r="Y7" s="38">
        <v>58.57</v>
      </c>
      <c r="Z7" s="38">
        <v>58.73</v>
      </c>
      <c r="AA7" s="38">
        <v>82.37</v>
      </c>
      <c r="AB7" s="38">
        <v>80.94</v>
      </c>
      <c r="AC7" s="38">
        <v>82.06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976.61</v>
      </c>
      <c r="BG7" s="38">
        <v>899.82</v>
      </c>
      <c r="BH7" s="38">
        <v>800.06</v>
      </c>
      <c r="BI7" s="38">
        <v>1417.85</v>
      </c>
      <c r="BJ7" s="38">
        <v>1357.75</v>
      </c>
      <c r="BK7" s="38">
        <v>3055.24</v>
      </c>
      <c r="BL7" s="38">
        <v>2574.4699999999998</v>
      </c>
      <c r="BM7" s="38">
        <v>2784</v>
      </c>
      <c r="BN7" s="38">
        <v>3188.44</v>
      </c>
      <c r="BO7" s="38">
        <v>4170.3999999999996</v>
      </c>
      <c r="BP7" s="38">
        <v>2448.19</v>
      </c>
      <c r="BQ7" s="38">
        <v>68.41</v>
      </c>
      <c r="BR7" s="38">
        <v>58.73</v>
      </c>
      <c r="BS7" s="38">
        <v>100</v>
      </c>
      <c r="BT7" s="38">
        <v>95.71</v>
      </c>
      <c r="BU7" s="38">
        <v>258.45999999999998</v>
      </c>
      <c r="BV7" s="38">
        <v>29.25</v>
      </c>
      <c r="BW7" s="38">
        <v>31.04</v>
      </c>
      <c r="BX7" s="38">
        <v>29.21</v>
      </c>
      <c r="BY7" s="38">
        <v>26.47</v>
      </c>
      <c r="BZ7" s="38">
        <v>32.14</v>
      </c>
      <c r="CA7" s="38">
        <v>33.549999999999997</v>
      </c>
      <c r="CB7" s="38">
        <v>448.68</v>
      </c>
      <c r="CC7" s="38">
        <v>544.91</v>
      </c>
      <c r="CD7" s="38">
        <v>327.62</v>
      </c>
      <c r="CE7" s="38">
        <v>346.67</v>
      </c>
      <c r="CF7" s="38">
        <v>125.98</v>
      </c>
      <c r="CG7" s="38">
        <v>622.30999999999995</v>
      </c>
      <c r="CH7" s="38">
        <v>589.39</v>
      </c>
      <c r="CI7" s="38">
        <v>620.01</v>
      </c>
      <c r="CJ7" s="38">
        <v>688.46</v>
      </c>
      <c r="CK7" s="38">
        <v>562.9</v>
      </c>
      <c r="CL7" s="38">
        <v>556.04</v>
      </c>
      <c r="CM7" s="38">
        <v>100</v>
      </c>
      <c r="CN7" s="38">
        <v>100</v>
      </c>
      <c r="CO7" s="38">
        <v>100</v>
      </c>
      <c r="CP7" s="38">
        <v>100</v>
      </c>
      <c r="CQ7" s="38">
        <v>100</v>
      </c>
      <c r="CR7" s="38">
        <v>39.119999999999997</v>
      </c>
      <c r="CS7" s="38">
        <v>41.24</v>
      </c>
      <c r="CT7" s="38">
        <v>43.1</v>
      </c>
      <c r="CU7" s="38">
        <v>40.96</v>
      </c>
      <c r="CV7" s="38">
        <v>39.450000000000003</v>
      </c>
      <c r="CW7" s="38">
        <v>37.130000000000003</v>
      </c>
      <c r="CX7" s="38">
        <v>100</v>
      </c>
      <c r="CY7" s="38">
        <v>100</v>
      </c>
      <c r="CZ7" s="38">
        <v>100</v>
      </c>
      <c r="DA7" s="38">
        <v>100</v>
      </c>
      <c r="DB7" s="38">
        <v>100</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2017-12-25T02:38:28Z</dcterms:created>
  <dcterms:modified xsi:type="dcterms:W3CDTF">2018-02-15T02:15:15Z</dcterms:modified>
  <cp:category/>
</cp:coreProperties>
</file>