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095" yWindow="24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<sst xmlns="http://schemas.openxmlformats.org/spreadsheetml/2006/main" count="240" uniqueCount="125">
  <si>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</si>
  <si>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</si>
  <si>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</si>
  <si>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</si>
  <si>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</si>
  <si>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</si>
  <si>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</si>
  <si>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</si>
  <si>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</si>
  <si>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</si>
  <si>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</si>
  <si>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</si>
  <si>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</si>
  <si>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</si>
  <si>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</si>
  <si>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</si>
  <si>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</si>
  <si>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</si>
  <si>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</si>
  <si>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</si>
  <si>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</si>
  <si>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</si>
  <si>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</si>
  <si>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</si>
  <si>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</si>
  <si>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</si>
  <si>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</si>
  <si>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</si>
  <si>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</si>
  <si>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</si>
  <si>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</si>
  <si>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</si>
  <si>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</si>
  <si>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</si>
  <si>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</si>
  <si>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</si>
  <si>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</si>
  <si>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</si>
  <si>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</si>
  <si>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</si>
  <si>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</si>
  <si>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</si>
  <si>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</si>
  <si>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</si>
  <si>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</si>
  <si>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</si>
  <si>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</si>
  <si>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</si>
  <si>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</si>
  <si>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</si>
  <si>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</si>
  <si>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</si>
  <si>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</si>
  <si>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</si>
  <si>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</si>
  <si>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</si>
  <si>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</si>
  <si>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</si>
  <si>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</si>
  <si>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</si>
  <si>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</si>
  <si>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</si>
  <si>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</si>
  <si>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</si>
  <si>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</si>
  <si>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</si>
  <si>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</si>
  <si>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</si>
  <si>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</si>
  <si>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</si>
  <si>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</si>
  <si>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</si>
  <si>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</si>
  <si>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</si>
  <si>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</si>
  <si>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</si>
  <si>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</si>
  <si>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</si>
  <si>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</si>
  <si>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</si>
  <si>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</si>
  <si>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</si>
  <si>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</si>
  <si>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</si>
  <si>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</si>
  <si>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</si>
  <si>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</si>
  <si>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</si>
  <si>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</si>
  <si>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</si>
  <si>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</si>
  <si>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</si>
  <si>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</si>
  <si>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</si>
  <si>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</si>
  <si>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</si>
  <si>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</si>
  <si>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</si>
  <si>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</si>
  <si>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</si>
  <si>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</si>
  <si>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</si>
  <si>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</si>
  <si>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</si>
  <si>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</si>
  <si>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</si>
  <si>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</si>
  <si>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</si>
  <si>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</si>
  <si>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南部町</t>
  </si>
  <si>
    <t>法非適用</t>
  </si>
  <si>
    <t>下水道事業</t>
  </si>
  <si>
    <t>小規模集合排水処理</t>
  </si>
  <si>
    <t>I3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</si>
  <si>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</si>
  <si>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</si>
  <si>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</si>
  <si>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</si>
  <si>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</si>
  <si>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</si>
  <si>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</si>
  <si>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平成１６年度供用開始のため、施設の老朽化対策については耐用年数等を考慮し計画が必要となると思われる。</t>
    <rPh sb="0" eb="2">
      <t>ヘイセイ</t>
    </rPh>
    <rPh sb="4" eb="5">
      <t>ネン</t>
    </rPh>
    <rPh sb="5" eb="6">
      <t>ド</t>
    </rPh>
    <rPh sb="6" eb="8">
      <t>キョウヨウ</t>
    </rPh>
    <rPh sb="8" eb="10">
      <t>カイシ</t>
    </rPh>
    <rPh sb="14" eb="16">
      <t>シセツ</t>
    </rPh>
    <rPh sb="17" eb="20">
      <t>ロウキュウカ</t>
    </rPh>
    <rPh sb="20" eb="22">
      <t>タイサク</t>
    </rPh>
    <rPh sb="27" eb="29">
      <t>タイヨウ</t>
    </rPh>
    <rPh sb="29" eb="31">
      <t>ネンスウ</t>
    </rPh>
    <rPh sb="31" eb="32">
      <t>トウ</t>
    </rPh>
    <rPh sb="33" eb="35">
      <t>コウリョ</t>
    </rPh>
    <rPh sb="36" eb="38">
      <t>ケイカク</t>
    </rPh>
    <rPh sb="39" eb="41">
      <t>ヒツヨウ</t>
    </rPh>
    <rPh sb="45" eb="46">
      <t>オモ</t>
    </rPh>
    <phoneticPr fontId="7"/>
  </si>
  <si>
    <t>　使用料の算定方法はすべての下水道事業で統一しており、町営住宅に設置する浄化槽のため、住宅入居者数により使用料収入に変動がある。施設の維持管理費を使用料で賄い、企業債償還について一般会計からの繰入により経営を維持している状況であり今後、住宅施策にあわせた施設の更新等が必要である。</t>
    <rPh sb="3" eb="4">
      <t>リョウ</t>
    </rPh>
    <rPh sb="5" eb="7">
      <t>サンテイ</t>
    </rPh>
    <rPh sb="7" eb="9">
      <t>ホウホウ</t>
    </rPh>
    <rPh sb="14" eb="17">
      <t>ゲスイドウ</t>
    </rPh>
    <rPh sb="17" eb="19">
      <t>ジギョウ</t>
    </rPh>
    <rPh sb="20" eb="22">
      <t>トウイツ</t>
    </rPh>
    <rPh sb="27" eb="29">
      <t>チョウエイ</t>
    </rPh>
    <rPh sb="29" eb="31">
      <t>ジュウタク</t>
    </rPh>
    <rPh sb="32" eb="34">
      <t>セッチ</t>
    </rPh>
    <rPh sb="36" eb="39">
      <t>ジョウカソウ</t>
    </rPh>
    <rPh sb="43" eb="45">
      <t>ジュウタク</t>
    </rPh>
    <rPh sb="48" eb="49">
      <t>スウ</t>
    </rPh>
    <rPh sb="52" eb="55">
      <t>シヨウリョウ</t>
    </rPh>
    <rPh sb="55" eb="57">
      <t>シュウニュウ</t>
    </rPh>
    <rPh sb="58" eb="60">
      <t>ヘンドウ</t>
    </rPh>
    <rPh sb="64" eb="66">
      <t>シセツ</t>
    </rPh>
    <rPh sb="67" eb="69">
      <t>イジ</t>
    </rPh>
    <rPh sb="69" eb="72">
      <t>カンリヒ</t>
    </rPh>
    <rPh sb="73" eb="76">
      <t>シヨウリョウ</t>
    </rPh>
    <rPh sb="77" eb="78">
      <t>マカナ</t>
    </rPh>
    <rPh sb="80" eb="82">
      <t>キギョウ</t>
    </rPh>
    <rPh sb="82" eb="83">
      <t>サイ</t>
    </rPh>
    <rPh sb="83" eb="85">
      <t>ショウカン</t>
    </rPh>
    <rPh sb="89" eb="91">
      <t>イッパン</t>
    </rPh>
    <rPh sb="91" eb="93">
      <t>カイケイ</t>
    </rPh>
    <rPh sb="96" eb="98">
      <t>クリイレ</t>
    </rPh>
    <rPh sb="101" eb="103">
      <t>ケイエイ</t>
    </rPh>
    <rPh sb="104" eb="106">
      <t>イジ</t>
    </rPh>
    <rPh sb="110" eb="112">
      <t>ジョウキョウ</t>
    </rPh>
    <rPh sb="115" eb="117">
      <t>コンゴ</t>
    </rPh>
    <rPh sb="118" eb="120">
      <t>ジュウタク</t>
    </rPh>
    <rPh sb="120" eb="122">
      <t>シサク</t>
    </rPh>
    <rPh sb="127" eb="129">
      <t>シセツ</t>
    </rPh>
    <rPh sb="130" eb="132">
      <t>コウシン</t>
    </rPh>
    <rPh sb="132" eb="133">
      <t>トウ</t>
    </rPh>
    <rPh sb="134" eb="136">
      <t>ヒツヨウ</t>
    </rPh>
    <phoneticPr fontId="7"/>
  </si>
  <si>
    <t>①収益的収支比率については、80％となっており、企業債償還金について一般会計からの繰入を行っている。　　　　　　　　　　　　　　　　　　　　④企業債残高対事業規模比率は類似団体平均より低くなっている。　　　　　　　　　　　　　　　　⑤経費回収率は、100%を超えている。　　　　　　　　　　　　　⑥汚水処理原価は、類似団体平均より低くなっている。　　　　　　　　　　　　　　　　　　　　　⑦施設利用率は100％となっている。　　　　　　　　　⑧水洗化率は、100％となっている。</t>
    <rPh sb="1" eb="3">
      <t>シュウエキ</t>
    </rPh>
    <rPh sb="3" eb="4">
      <t>テキ</t>
    </rPh>
    <rPh sb="4" eb="6">
      <t>シュウシ</t>
    </rPh>
    <rPh sb="6" eb="8">
      <t>ヒリツ</t>
    </rPh>
    <rPh sb="24" eb="26">
      <t>キギョウ</t>
    </rPh>
    <rPh sb="26" eb="27">
      <t>サイ</t>
    </rPh>
    <rPh sb="27" eb="30">
      <t>ショウカンキン</t>
    </rPh>
    <rPh sb="34" eb="36">
      <t>イッパン</t>
    </rPh>
    <rPh sb="36" eb="38">
      <t>カイケイ</t>
    </rPh>
    <rPh sb="41" eb="43">
      <t>クリイレ</t>
    </rPh>
    <rPh sb="44" eb="45">
      <t>オコナ</t>
    </rPh>
    <rPh sb="71" eb="73">
      <t>キギョウ</t>
    </rPh>
    <rPh sb="73" eb="74">
      <t>サイ</t>
    </rPh>
    <rPh sb="74" eb="76">
      <t>ザンダカ</t>
    </rPh>
    <rPh sb="76" eb="77">
      <t>タイ</t>
    </rPh>
    <rPh sb="77" eb="79">
      <t>ジギョウ</t>
    </rPh>
    <rPh sb="79" eb="81">
      <t>キボ</t>
    </rPh>
    <rPh sb="81" eb="83">
      <t>ヒリツ</t>
    </rPh>
    <rPh sb="84" eb="86">
      <t>ルイジ</t>
    </rPh>
    <rPh sb="86" eb="88">
      <t>ダンタイ</t>
    </rPh>
    <rPh sb="88" eb="90">
      <t>ヘイキン</t>
    </rPh>
    <rPh sb="92" eb="93">
      <t>ヒク</t>
    </rPh>
    <rPh sb="129" eb="130">
      <t>コ</t>
    </rPh>
    <rPh sb="149" eb="151">
      <t>オスイ</t>
    </rPh>
    <rPh sb="151" eb="153">
      <t>ショリ</t>
    </rPh>
    <rPh sb="153" eb="155">
      <t>ゲンカ</t>
    </rPh>
    <rPh sb="157" eb="159">
      <t>ルイジ</t>
    </rPh>
    <rPh sb="159" eb="161">
      <t>ダンタイ</t>
    </rPh>
    <rPh sb="161" eb="163">
      <t>ヘイキン</t>
    </rPh>
    <rPh sb="165" eb="166">
      <t>ヒク</t>
    </rPh>
    <rPh sb="195" eb="197">
      <t>シセツ</t>
    </rPh>
    <rPh sb="197" eb="199">
      <t>リヨウ</t>
    </rPh>
    <rPh sb="199" eb="200">
      <t>リツ</t>
    </rPh>
    <rPh sb="222" eb="225">
      <t>スイセンカ</t>
    </rPh>
    <rPh sb="225" eb="226">
      <t>リツ</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</si>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</sst>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790464"/>
        <c:axId val="1057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c:v>0</c:v>
                </c:pt>
              </c:numCache>
            </c:numRef>
          </c:val>
          <c:smooth val="0"/>
        </c:ser>
        <c:dLbls>
          <c:showLegendKey val="0"/>
          <c:showVal val="0"/>
          <c:showCatName val="0"/>
          <c:showSerName val="0"/>
          <c:showPercent val="0"/>
          <c:showBubbleSize val="0"/>
        </c:dLbls>
        <c:marker val="1"/>
        <c:smooth val="0"/>
        <c:axId val="105790464"/>
        <c:axId val="105792640"/>
      </c:lineChart>
      <c:dateAx>
        <c:axId val="105790464"/>
        <c:scaling>
          <c:orientation val="minMax"/>
        </c:scaling>
        <c:delete val="1"/>
        <c:axPos val="b"/>
        <c:numFmt formatCode="ge" sourceLinked="1"/>
        <c:majorTickMark val="none"/>
        <c:minorTickMark val="none"/>
        <c:tickLblPos val="none"/>
        <c:crossAx val="105792640"/>
        <c:crosses val="autoZero"/>
        <c:auto val="1"/>
        <c:lblOffset val="100"/>
        <c:baseTimeUnit val="years"/>
      </c:dateAx>
      <c:valAx>
        <c:axId val="1057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9010304"/>
        <c:axId val="1090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39.450000000000003</c:v>
                </c:pt>
              </c:numCache>
            </c:numRef>
          </c:val>
          <c:smooth val="0"/>
        </c:ser>
        <c:dLbls>
          <c:showLegendKey val="0"/>
          <c:showVal val="0"/>
          <c:showCatName val="0"/>
          <c:showSerName val="0"/>
          <c:showPercent val="0"/>
          <c:showBubbleSize val="0"/>
        </c:dLbls>
        <c:marker val="1"/>
        <c:smooth val="0"/>
        <c:axId val="109010304"/>
        <c:axId val="109024768"/>
      </c:lineChart>
      <c:dateAx>
        <c:axId val="109010304"/>
        <c:scaling>
          <c:orientation val="minMax"/>
        </c:scaling>
        <c:delete val="1"/>
        <c:axPos val="b"/>
        <c:numFmt formatCode="ge" sourceLinked="1"/>
        <c:majorTickMark val="none"/>
        <c:minorTickMark val="none"/>
        <c:tickLblPos val="none"/>
        <c:crossAx val="109024768"/>
        <c:crosses val="autoZero"/>
        <c:auto val="1"/>
        <c:lblOffset val="100"/>
        <c:baseTimeUnit val="years"/>
      </c:dateAx>
      <c:valAx>
        <c:axId val="1090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9050880"/>
        <c:axId val="1090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90.48</c:v>
                </c:pt>
              </c:numCache>
            </c:numRef>
          </c:val>
          <c:smooth val="0"/>
        </c:ser>
        <c:dLbls>
          <c:showLegendKey val="0"/>
          <c:showVal val="0"/>
          <c:showCatName val="0"/>
          <c:showSerName val="0"/>
          <c:showPercent val="0"/>
          <c:showBubbleSize val="0"/>
        </c:dLbls>
        <c:marker val="1"/>
        <c:smooth val="0"/>
        <c:axId val="109050880"/>
        <c:axId val="109069440"/>
      </c:lineChart>
      <c:dateAx>
        <c:axId val="109050880"/>
        <c:scaling>
          <c:orientation val="minMax"/>
        </c:scaling>
        <c:delete val="1"/>
        <c:axPos val="b"/>
        <c:numFmt formatCode="ge" sourceLinked="1"/>
        <c:majorTickMark val="none"/>
        <c:minorTickMark val="none"/>
        <c:tickLblPos val="none"/>
        <c:crossAx val="109069440"/>
        <c:crosses val="autoZero"/>
        <c:auto val="1"/>
        <c:lblOffset val="100"/>
        <c:baseTimeUnit val="years"/>
      </c:dateAx>
      <c:valAx>
        <c:axId val="1090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58.57</c:v>
                </c:pt>
                <c:pt idx="1">
                  <c:v>58.73</c:v>
                </c:pt>
                <c:pt idx="2">
                  <c:v>82.37</c:v>
                </c:pt>
                <c:pt idx="3">
                  <c:v>80.94</c:v>
                </c:pt>
                <c:pt idx="4">
                  <c:v>82.06</c:v>
                </c:pt>
              </c:numCache>
            </c:numRef>
          </c:val>
        </c:ser>
        <c:dLbls>
          <c:showLegendKey val="0"/>
          <c:showVal val="0"/>
          <c:showCatName val="0"/>
          <c:showSerName val="0"/>
          <c:showPercent val="0"/>
          <c:showBubbleSize val="0"/>
        </c:dLbls>
        <c:gapWidth val="150"/>
        <c:axId val="105826944"/>
        <c:axId val="1058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826944"/>
        <c:axId val="105833216"/>
      </c:lineChart>
      <c:dateAx>
        <c:axId val="105826944"/>
        <c:scaling>
          <c:orientation val="minMax"/>
        </c:scaling>
        <c:delete val="1"/>
        <c:axPos val="b"/>
        <c:numFmt formatCode="ge" sourceLinked="1"/>
        <c:majorTickMark val="none"/>
        <c:minorTickMark val="none"/>
        <c:tickLblPos val="none"/>
        <c:crossAx val="105833216"/>
        <c:crosses val="autoZero"/>
        <c:auto val="1"/>
        <c:lblOffset val="100"/>
        <c:baseTimeUnit val="years"/>
      </c:dateAx>
      <c:valAx>
        <c:axId val="1058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567360"/>
        <c:axId val="1075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567360"/>
        <c:axId val="107585920"/>
      </c:lineChart>
      <c:dateAx>
        <c:axId val="107567360"/>
        <c:scaling>
          <c:orientation val="minMax"/>
        </c:scaling>
        <c:delete val="1"/>
        <c:axPos val="b"/>
        <c:numFmt formatCode="ge" sourceLinked="1"/>
        <c:majorTickMark val="none"/>
        <c:minorTickMark val="none"/>
        <c:tickLblPos val="none"/>
        <c:crossAx val="107585920"/>
        <c:crosses val="autoZero"/>
        <c:auto val="1"/>
        <c:lblOffset val="100"/>
        <c:baseTimeUnit val="years"/>
      </c:dateAx>
      <c:valAx>
        <c:axId val="1075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693952"/>
        <c:axId val="1077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693952"/>
        <c:axId val="107704320"/>
      </c:lineChart>
      <c:dateAx>
        <c:axId val="107693952"/>
        <c:scaling>
          <c:orientation val="minMax"/>
        </c:scaling>
        <c:delete val="1"/>
        <c:axPos val="b"/>
        <c:numFmt formatCode="ge" sourceLinked="1"/>
        <c:majorTickMark val="none"/>
        <c:minorTickMark val="none"/>
        <c:tickLblPos val="none"/>
        <c:crossAx val="107704320"/>
        <c:crosses val="autoZero"/>
        <c:auto val="1"/>
        <c:lblOffset val="100"/>
        <c:baseTimeUnit val="years"/>
      </c:dateAx>
      <c:valAx>
        <c:axId val="1077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734912"/>
        <c:axId val="1077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734912"/>
        <c:axId val="107737088"/>
      </c:lineChart>
      <c:dateAx>
        <c:axId val="107734912"/>
        <c:scaling>
          <c:orientation val="minMax"/>
        </c:scaling>
        <c:delete val="1"/>
        <c:axPos val="b"/>
        <c:numFmt formatCode="ge" sourceLinked="1"/>
        <c:majorTickMark val="none"/>
        <c:minorTickMark val="none"/>
        <c:tickLblPos val="none"/>
        <c:crossAx val="107737088"/>
        <c:crosses val="autoZero"/>
        <c:auto val="1"/>
        <c:lblOffset val="100"/>
        <c:baseTimeUnit val="years"/>
      </c:dateAx>
      <c:valAx>
        <c:axId val="1077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812160"/>
        <c:axId val="1088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12160"/>
        <c:axId val="108822528"/>
      </c:lineChart>
      <c:dateAx>
        <c:axId val="108812160"/>
        <c:scaling>
          <c:orientation val="minMax"/>
        </c:scaling>
        <c:delete val="1"/>
        <c:axPos val="b"/>
        <c:numFmt formatCode="ge" sourceLinked="1"/>
        <c:majorTickMark val="none"/>
        <c:minorTickMark val="none"/>
        <c:tickLblPos val="none"/>
        <c:crossAx val="108822528"/>
        <c:crosses val="autoZero"/>
        <c:auto val="1"/>
        <c:lblOffset val="100"/>
        <c:baseTimeUnit val="years"/>
      </c:dateAx>
      <c:valAx>
        <c:axId val="1088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976.61</c:v>
                </c:pt>
                <c:pt idx="1">
                  <c:v>899.82</c:v>
                </c:pt>
                <c:pt idx="2">
                  <c:v>800.06</c:v>
                </c:pt>
                <c:pt idx="3">
                  <c:v>1417.85</c:v>
                </c:pt>
                <c:pt idx="4">
                  <c:v>1357.75</c:v>
                </c:pt>
              </c:numCache>
            </c:numRef>
          </c:val>
        </c:ser>
        <c:dLbls>
          <c:showLegendKey val="0"/>
          <c:showVal val="0"/>
          <c:showCatName val="0"/>
          <c:showSerName val="0"/>
          <c:showPercent val="0"/>
          <c:showBubbleSize val="0"/>
        </c:dLbls>
        <c:gapWidth val="150"/>
        <c:axId val="108852352"/>
        <c:axId val="1088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4170.3999999999996</c:v>
                </c:pt>
              </c:numCache>
            </c:numRef>
          </c:val>
          <c:smooth val="0"/>
        </c:ser>
        <c:dLbls>
          <c:showLegendKey val="0"/>
          <c:showVal val="0"/>
          <c:showCatName val="0"/>
          <c:showSerName val="0"/>
          <c:showPercent val="0"/>
          <c:showBubbleSize val="0"/>
        </c:dLbls>
        <c:marker val="1"/>
        <c:smooth val="0"/>
        <c:axId val="108852352"/>
        <c:axId val="108854272"/>
      </c:lineChart>
      <c:dateAx>
        <c:axId val="108852352"/>
        <c:scaling>
          <c:orientation val="minMax"/>
        </c:scaling>
        <c:delete val="1"/>
        <c:axPos val="b"/>
        <c:numFmt formatCode="ge" sourceLinked="1"/>
        <c:majorTickMark val="none"/>
        <c:minorTickMark val="none"/>
        <c:tickLblPos val="none"/>
        <c:crossAx val="108854272"/>
        <c:crosses val="autoZero"/>
        <c:auto val="1"/>
        <c:lblOffset val="100"/>
        <c:baseTimeUnit val="years"/>
      </c:dateAx>
      <c:valAx>
        <c:axId val="1088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68.41</c:v>
                </c:pt>
                <c:pt idx="1">
                  <c:v>58.73</c:v>
                </c:pt>
                <c:pt idx="2">
                  <c:v>100</c:v>
                </c:pt>
                <c:pt idx="3">
                  <c:v>95.71</c:v>
                </c:pt>
                <c:pt idx="4">
                  <c:v>258.45999999999998</c:v>
                </c:pt>
              </c:numCache>
            </c:numRef>
          </c:val>
        </c:ser>
        <c:dLbls>
          <c:showLegendKey val="0"/>
          <c:showVal val="0"/>
          <c:showCatName val="0"/>
          <c:showSerName val="0"/>
          <c:showPercent val="0"/>
          <c:showBubbleSize val="0"/>
        </c:dLbls>
        <c:gapWidth val="150"/>
        <c:axId val="108958464"/>
        <c:axId val="1089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32.14</c:v>
                </c:pt>
              </c:numCache>
            </c:numRef>
          </c:val>
          <c:smooth val="0"/>
        </c:ser>
        <c:dLbls>
          <c:showLegendKey val="0"/>
          <c:showVal val="0"/>
          <c:showCatName val="0"/>
          <c:showSerName val="0"/>
          <c:showPercent val="0"/>
          <c:showBubbleSize val="0"/>
        </c:dLbls>
        <c:marker val="1"/>
        <c:smooth val="0"/>
        <c:axId val="108958464"/>
        <c:axId val="108960384"/>
      </c:lineChart>
      <c:dateAx>
        <c:axId val="108958464"/>
        <c:scaling>
          <c:orientation val="minMax"/>
        </c:scaling>
        <c:delete val="1"/>
        <c:axPos val="b"/>
        <c:numFmt formatCode="ge" sourceLinked="1"/>
        <c:majorTickMark val="none"/>
        <c:minorTickMark val="none"/>
        <c:tickLblPos val="none"/>
        <c:crossAx val="108960384"/>
        <c:crosses val="autoZero"/>
        <c:auto val="1"/>
        <c:lblOffset val="100"/>
        <c:baseTimeUnit val="years"/>
      </c:dateAx>
      <c:valAx>
        <c:axId val="1089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448.68</c:v>
                </c:pt>
                <c:pt idx="1">
                  <c:v>544.91</c:v>
                </c:pt>
                <c:pt idx="2">
                  <c:v>327.62</c:v>
                </c:pt>
                <c:pt idx="3">
                  <c:v>346.67</c:v>
                </c:pt>
                <c:pt idx="4">
                  <c:v>125.98</c:v>
                </c:pt>
              </c:numCache>
            </c:numRef>
          </c:val>
        </c:ser>
        <c:dLbls>
          <c:showLegendKey val="0"/>
          <c:showVal val="0"/>
          <c:showCatName val="0"/>
          <c:showSerName val="0"/>
          <c:showPercent val="0"/>
          <c:showBubbleSize val="0"/>
        </c:dLbls>
        <c:gapWidth val="150"/>
        <c:axId val="108990464"/>
        <c:axId val="1089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562.9</c:v>
                </c:pt>
              </c:numCache>
            </c:numRef>
          </c:val>
          <c:smooth val="0"/>
        </c:ser>
        <c:dLbls>
          <c:showLegendKey val="0"/>
          <c:showVal val="0"/>
          <c:showCatName val="0"/>
          <c:showSerName val="0"/>
          <c:showPercent val="0"/>
          <c:showBubbleSize val="0"/>
        </c:dLbls>
        <c:marker val="1"/>
        <c:smooth val="0"/>
        <c:axId val="108990464"/>
        <c:axId val="108992384"/>
      </c:lineChart>
      <c:dateAx>
        <c:axId val="108990464"/>
        <c:scaling>
          <c:orientation val="minMax"/>
        </c:scaling>
        <c:delete val="1"/>
        <c:axPos val="b"/>
        <c:numFmt formatCode="ge" sourceLinked="1"/>
        <c:majorTickMark val="none"/>
        <c:minorTickMark val="none"/>
        <c:tickLblPos val="none"/>
        <c:crossAx val="108992384"/>
        <c:crosses val="autoZero"/>
        <c:auto val="1"/>
        <c:lblOffset val="100"/>
        <c:baseTimeUnit val="years"/>
      </c:dateAx>
      <c:valAx>
        <c:axId val="1089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Normal="100"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鳥取県　南部町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I3</v>
      </c>
      <c r="X8" s="48"/>
      <c r="Y8" s="48"/>
      <c r="Z8" s="48"/>
      <c r="AA8" s="48"/>
      <c r="AB8" s="48"/>
      <c r="AC8" s="48"/>
      <c r="AD8" s="49" t="s">
        <v>124</v>
      </c>
      <c r="AE8" s="49"/>
      <c r="AF8" s="49"/>
      <c r="AG8" s="49"/>
      <c r="AH8" s="49"/>
      <c r="AI8" s="49"/>
      <c r="AJ8" s="49"/>
      <c r="AK8" s="4"/>
      <c r="AL8" s="50">
        <f>データ!S6</f>
        <v>11184</v>
      </c>
      <c r="AM8" s="50"/>
      <c r="AN8" s="50"/>
      <c r="AO8" s="50"/>
      <c r="AP8" s="50"/>
      <c r="AQ8" s="50"/>
      <c r="AR8" s="50"/>
      <c r="AS8" s="50"/>
      <c r="AT8" s="45">
        <f>データ!T6</f>
        <v>114.03</v>
      </c>
      <c r="AU8" s="45"/>
      <c r="AV8" s="45"/>
      <c r="AW8" s="45"/>
      <c r="AX8" s="45"/>
      <c r="AY8" s="45"/>
      <c r="AZ8" s="45"/>
      <c r="BA8" s="45"/>
      <c r="BB8" s="45">
        <f>データ!U6</f>
        <v>98.08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0.76</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84</v>
      </c>
      <c r="AM10" s="50"/>
      <c r="AN10" s="50"/>
      <c r="AO10" s="50"/>
      <c r="AP10" s="50"/>
      <c r="AQ10" s="50"/>
      <c r="AR10" s="50"/>
      <c r="AS10" s="50"/>
      <c r="AT10" s="45">
        <f>データ!W6</f>
        <v>0.06</v>
      </c>
      <c r="AU10" s="45"/>
      <c r="AV10" s="45"/>
      <c r="AW10" s="45"/>
      <c r="AX10" s="45"/>
      <c r="AY10" s="45"/>
      <c r="AZ10" s="45"/>
      <c r="BA10" s="45"/>
      <c r="BB10" s="45">
        <f>データ!X6</f>
        <v>1400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313891</v>
      </c>
      <c r="D6" s="33">
        <f t="shared" si="3"/>
        <v>47</v>
      </c>
      <c r="E6" s="33">
        <f t="shared" si="3"/>
        <v>17</v>
      </c>
      <c r="F6" s="33">
        <f t="shared" si="3"/>
        <v>9</v>
      </c>
      <c r="G6" s="33">
        <f t="shared" si="3"/>
        <v>0</v>
      </c>
      <c r="H6" s="33" t="str">
        <f t="shared" si="3"/>
        <v>鳥取県　南部町</v>
      </c>
      <c r="I6" s="33" t="str">
        <f t="shared" si="3"/>
        <v>法非適用</v>
      </c>
      <c r="J6" s="33" t="str">
        <f t="shared" si="3"/>
        <v>下水道事業</v>
      </c>
      <c r="K6" s="33" t="str">
        <f t="shared" si="3"/>
        <v>小規模集合排水処理</v>
      </c>
      <c r="L6" s="33" t="str">
        <f t="shared" si="3"/>
        <v>I3</v>
      </c>
      <c r="M6" s="33">
        <f t="shared" si="3"/>
        <v>0</v>
      </c>
      <c r="N6" s="34" t="str">
        <f t="shared" si="3"/>
        <v>-</v>
      </c>
      <c r="O6" s="34" t="str">
        <f t="shared" si="3"/>
        <v>該当数値なし</v>
      </c>
      <c r="P6" s="34">
        <f t="shared" si="3"/>
        <v>0.76</v>
      </c>
      <c r="Q6" s="34">
        <f t="shared" si="3"/>
        <v>100</v>
      </c>
      <c r="R6" s="34">
        <f t="shared" si="3"/>
        <v>3780</v>
      </c>
      <c r="S6" s="34">
        <f t="shared" si="3"/>
        <v>11184</v>
      </c>
      <c r="T6" s="34">
        <f t="shared" si="3"/>
        <v>114.03</v>
      </c>
      <c r="U6" s="34">
        <f t="shared" si="3"/>
        <v>98.08</v>
      </c>
      <c r="V6" s="34">
        <f t="shared" si="3"/>
        <v>84</v>
      </c>
      <c r="W6" s="34">
        <f t="shared" si="3"/>
        <v>0.06</v>
      </c>
      <c r="X6" s="34">
        <f t="shared" si="3"/>
        <v>1400</v>
      </c>
      <c r="Y6" s="35">
        <f>IF(Y7="",NA(),Y7)</f>
        <v>58.57</v>
      </c>
      <c r="Z6" s="35">
        <f t="shared" ref="Z6:AH6" si="4">IF(Z7="",NA(),Z7)</f>
        <v>58.73</v>
      </c>
      <c r="AA6" s="35">
        <f t="shared" si="4"/>
        <v>82.37</v>
      </c>
      <c r="AB6" s="35">
        <f t="shared" si="4"/>
        <v>80.94</v>
      </c>
      <c r="AC6" s="35">
        <f t="shared" si="4"/>
        <v>82.06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976.61</v>
      </c>
      <c r="BG6" s="35">
        <f t="shared" ref="BG6:BO6" si="7">IF(BG7="",NA(),BG7)</f>
        <v>899.82</v>
      </c>
      <c r="BH6" s="35">
        <f t="shared" si="7"/>
        <v>800.06</v>
      </c>
      <c r="BI6" s="35">
        <f t="shared" si="7"/>
        <v>1417.85</v>
      </c>
      <c r="BJ6" s="35">
        <f t="shared" si="7"/>
        <v>1357.75</v>
      </c>
      <c r="BK6" s="35">
        <f t="shared" si="7"/>
        <v>3055.24</v>
      </c>
      <c r="BL6" s="35">
        <f t="shared" si="7"/>
        <v>2574.4699999999998</v>
      </c>
      <c r="BM6" s="35">
        <f t="shared" si="7"/>
        <v>2784</v>
      </c>
      <c r="BN6" s="35">
        <f t="shared" si="7"/>
        <v>3188.44</v>
      </c>
      <c r="BO6" s="35">
        <f t="shared" si="7"/>
        <v>4170.3999999999996</v>
      </c>
      <c r="BP6" s="34" t="str">
        <f>IF(BP7="","",IF(BP7="-","【-】","【"&amp;SUBSTITUTE(TEXT(BP7,"#,##0.00"),"-","△")&amp;"】"))</f>
        <v>【2,448.19】</v>
      </c>
      <c r="BQ6" s="35">
        <f>IF(BQ7="",NA(),BQ7)</f>
        <v>68.41</v>
      </c>
      <c r="BR6" s="35">
        <f t="shared" ref="BR6:BZ6" si="8">IF(BR7="",NA(),BR7)</f>
        <v>58.73</v>
      </c>
      <c r="BS6" s="35">
        <f t="shared" si="8"/>
        <v>100</v>
      </c>
      <c r="BT6" s="35">
        <f t="shared" si="8"/>
        <v>95.71</v>
      </c>
      <c r="BU6" s="35">
        <f t="shared" si="8"/>
        <v>258.45999999999998</v>
      </c>
      <c r="BV6" s="35">
        <f t="shared" si="8"/>
        <v>29.25</v>
      </c>
      <c r="BW6" s="35">
        <f t="shared" si="8"/>
        <v>31.04</v>
      </c>
      <c r="BX6" s="35">
        <f t="shared" si="8"/>
        <v>29.21</v>
      </c>
      <c r="BY6" s="35">
        <f t="shared" si="8"/>
        <v>26.47</v>
      </c>
      <c r="BZ6" s="35">
        <f t="shared" si="8"/>
        <v>32.14</v>
      </c>
      <c r="CA6" s="34" t="str">
        <f>IF(CA7="","",IF(CA7="-","【-】","【"&amp;SUBSTITUTE(TEXT(CA7,"#,##0.00"),"-","△")&amp;"】"))</f>
        <v>【33.55】</v>
      </c>
      <c r="CB6" s="35">
        <f>IF(CB7="",NA(),CB7)</f>
        <v>448.68</v>
      </c>
      <c r="CC6" s="35">
        <f t="shared" ref="CC6:CK6" si="9">IF(CC7="",NA(),CC7)</f>
        <v>544.91</v>
      </c>
      <c r="CD6" s="35">
        <f t="shared" si="9"/>
        <v>327.62</v>
      </c>
      <c r="CE6" s="35">
        <f t="shared" si="9"/>
        <v>346.67</v>
      </c>
      <c r="CF6" s="35">
        <f t="shared" si="9"/>
        <v>125.98</v>
      </c>
      <c r="CG6" s="35">
        <f t="shared" si="9"/>
        <v>622.30999999999995</v>
      </c>
      <c r="CH6" s="35">
        <f t="shared" si="9"/>
        <v>589.39</v>
      </c>
      <c r="CI6" s="35">
        <f t="shared" si="9"/>
        <v>620.01</v>
      </c>
      <c r="CJ6" s="35">
        <f t="shared" si="9"/>
        <v>688.46</v>
      </c>
      <c r="CK6" s="35">
        <f t="shared" si="9"/>
        <v>562.9</v>
      </c>
      <c r="CL6" s="34" t="str">
        <f>IF(CL7="","",IF(CL7="-","【-】","【"&amp;SUBSTITUTE(TEXT(CL7,"#,##0.00"),"-","△")&amp;"】"))</f>
        <v>【556.04】</v>
      </c>
      <c r="CM6" s="35">
        <f>IF(CM7="",NA(),CM7)</f>
        <v>100</v>
      </c>
      <c r="CN6" s="35">
        <f t="shared" ref="CN6:CV6" si="10">IF(CN7="",NA(),CN7)</f>
        <v>100</v>
      </c>
      <c r="CO6" s="35">
        <f t="shared" si="10"/>
        <v>100</v>
      </c>
      <c r="CP6" s="35">
        <f t="shared" si="10"/>
        <v>100</v>
      </c>
      <c r="CQ6" s="35">
        <f t="shared" si="10"/>
        <v>100</v>
      </c>
      <c r="CR6" s="35">
        <f t="shared" si="10"/>
        <v>39.119999999999997</v>
      </c>
      <c r="CS6" s="35">
        <f t="shared" si="10"/>
        <v>41.24</v>
      </c>
      <c r="CT6" s="35">
        <f t="shared" si="10"/>
        <v>43.1</v>
      </c>
      <c r="CU6" s="35">
        <f t="shared" si="10"/>
        <v>40.96</v>
      </c>
      <c r="CV6" s="35">
        <f t="shared" si="10"/>
        <v>39.450000000000003</v>
      </c>
      <c r="CW6" s="34" t="str">
        <f>IF(CW7="","",IF(CW7="-","【-】","【"&amp;SUBSTITUTE(TEXT(CW7,"#,##0.00"),"-","△")&amp;"】"))</f>
        <v>【37.13】</v>
      </c>
      <c r="CX6" s="35">
        <f>IF(CX7="",NA(),CX7)</f>
        <v>100</v>
      </c>
      <c r="CY6" s="35">
        <f t="shared" ref="CY6:DG6" si="11">IF(CY7="",NA(),CY7)</f>
        <v>100</v>
      </c>
      <c r="CZ6" s="35">
        <f t="shared" si="11"/>
        <v>100</v>
      </c>
      <c r="DA6" s="35">
        <f t="shared" si="11"/>
        <v>100</v>
      </c>
      <c r="DB6" s="35">
        <f t="shared" si="11"/>
        <v>100</v>
      </c>
      <c r="DC6" s="35">
        <f t="shared" si="11"/>
        <v>87.79</v>
      </c>
      <c r="DD6" s="35">
        <f t="shared" si="11"/>
        <v>88.34</v>
      </c>
      <c r="DE6" s="35">
        <f t="shared" si="11"/>
        <v>88.02</v>
      </c>
      <c r="DF6" s="35">
        <f t="shared" si="11"/>
        <v>90.64</v>
      </c>
      <c r="DG6" s="35">
        <f t="shared" si="11"/>
        <v>90.48</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0.51</v>
      </c>
      <c r="EN6" s="34">
        <f t="shared" si="14"/>
        <v>0</v>
      </c>
      <c r="EO6" s="34" t="str">
        <f>IF(EO7="","",IF(EO7="-","【-】","【"&amp;SUBSTITUTE(TEXT(EO7,"#,##0.00"),"-","△")&amp;"】"))</f>
        <v>【0.01】</v>
      </c>
    </row>
    <row r="7" spans="1:145" s="36" customFormat="1">
      <c r="A7" s="28"/>
      <c r="B7" s="37">
        <v>2016</v>
      </c>
      <c r="C7" s="37">
        <v>313891</v>
      </c>
      <c r="D7" s="37">
        <v>47</v>
      </c>
      <c r="E7" s="37">
        <v>17</v>
      </c>
      <c r="F7" s="37">
        <v>9</v>
      </c>
      <c r="G7" s="37">
        <v>0</v>
      </c>
      <c r="H7" s="37" t="s">
        <v>109</v>
      </c>
      <c r="I7" s="37" t="s">
        <v>110</v>
      </c>
      <c r="J7" s="37" t="s">
        <v>111</v>
      </c>
      <c r="K7" s="37" t="s">
        <v>112</v>
      </c>
      <c r="L7" s="37" t="s">
        <v>113</v>
      </c>
      <c r="M7" s="37"/>
      <c r="N7" s="38" t="s">
        <v>114</v>
      </c>
      <c r="O7" s="38" t="s">
        <v>115</v>
      </c>
      <c r="P7" s="38">
        <v>0.76</v>
      </c>
      <c r="Q7" s="38">
        <v>100</v>
      </c>
      <c r="R7" s="38">
        <v>3780</v>
      </c>
      <c r="S7" s="38">
        <v>11184</v>
      </c>
      <c r="T7" s="38">
        <v>114.03</v>
      </c>
      <c r="U7" s="38">
        <v>98.08</v>
      </c>
      <c r="V7" s="38">
        <v>84</v>
      </c>
      <c r="W7" s="38">
        <v>0.06</v>
      </c>
      <c r="X7" s="38">
        <v>1400</v>
      </c>
      <c r="Y7" s="38">
        <v>58.57</v>
      </c>
      <c r="Z7" s="38">
        <v>58.73</v>
      </c>
      <c r="AA7" s="38">
        <v>82.37</v>
      </c>
      <c r="AB7" s="38">
        <v>80.94</v>
      </c>
      <c r="AC7" s="38">
        <v>82.06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976.61</v>
      </c>
      <c r="BG7" s="38">
        <v>899.82</v>
      </c>
      <c r="BH7" s="38">
        <v>800.06</v>
      </c>
      <c r="BI7" s="38">
        <v>1417.85</v>
      </c>
      <c r="BJ7" s="38">
        <v>1357.75</v>
      </c>
      <c r="BK7" s="38">
        <v>3055.24</v>
      </c>
      <c r="BL7" s="38">
        <v>2574.4699999999998</v>
      </c>
      <c r="BM7" s="38">
        <v>2784</v>
      </c>
      <c r="BN7" s="38">
        <v>3188.44</v>
      </c>
      <c r="BO7" s="38">
        <v>4170.3999999999996</v>
      </c>
      <c r="BP7" s="38">
        <v>2448.19</v>
      </c>
      <c r="BQ7" s="38">
        <v>68.41</v>
      </c>
      <c r="BR7" s="38">
        <v>58.73</v>
      </c>
      <c r="BS7" s="38">
        <v>100</v>
      </c>
      <c r="BT7" s="38">
        <v>95.71</v>
      </c>
      <c r="BU7" s="38">
        <v>258.45999999999998</v>
      </c>
      <c r="BV7" s="38">
        <v>29.25</v>
      </c>
      <c r="BW7" s="38">
        <v>31.04</v>
      </c>
      <c r="BX7" s="38">
        <v>29.21</v>
      </c>
      <c r="BY7" s="38">
        <v>26.47</v>
      </c>
      <c r="BZ7" s="38">
        <v>32.14</v>
      </c>
      <c r="CA7" s="38">
        <v>33.549999999999997</v>
      </c>
      <c r="CB7" s="38">
        <v>448.68</v>
      </c>
      <c r="CC7" s="38">
        <v>544.91</v>
      </c>
      <c r="CD7" s="38">
        <v>327.62</v>
      </c>
      <c r="CE7" s="38">
        <v>346.67</v>
      </c>
      <c r="CF7" s="38">
        <v>125.98</v>
      </c>
      <c r="CG7" s="38">
        <v>622.30999999999995</v>
      </c>
      <c r="CH7" s="38">
        <v>589.39</v>
      </c>
      <c r="CI7" s="38">
        <v>620.01</v>
      </c>
      <c r="CJ7" s="38">
        <v>688.46</v>
      </c>
      <c r="CK7" s="38">
        <v>562.9</v>
      </c>
      <c r="CL7" s="38">
        <v>556.04</v>
      </c>
      <c r="CM7" s="38">
        <v>100</v>
      </c>
      <c r="CN7" s="38">
        <v>100</v>
      </c>
      <c r="CO7" s="38">
        <v>100</v>
      </c>
      <c r="CP7" s="38">
        <v>100</v>
      </c>
      <c r="CQ7" s="38">
        <v>100</v>
      </c>
      <c r="CR7" s="38">
        <v>39.119999999999997</v>
      </c>
      <c r="CS7" s="38">
        <v>41.24</v>
      </c>
      <c r="CT7" s="38">
        <v>43.1</v>
      </c>
      <c r="CU7" s="38">
        <v>40.96</v>
      </c>
      <c r="CV7" s="38">
        <v>39.450000000000003</v>
      </c>
      <c r="CW7" s="38">
        <v>37.130000000000003</v>
      </c>
      <c r="CX7" s="38">
        <v>100</v>
      </c>
      <c r="CY7" s="38">
        <v>100</v>
      </c>
      <c r="CZ7" s="38">
        <v>100</v>
      </c>
      <c r="DA7" s="38">
        <v>100</v>
      </c>
      <c r="DB7" s="38">
        <v>100</v>
      </c>
      <c r="DC7" s="38">
        <v>87.79</v>
      </c>
      <c r="DD7" s="38">
        <v>88.34</v>
      </c>
      <c r="DE7" s="38">
        <v>88.02</v>
      </c>
      <c r="DF7" s="38">
        <v>90.64</v>
      </c>
      <c r="DG7" s="38">
        <v>90.48</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0.51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2017-12-25T02:38:28Z</dcterms:created>
  <dcterms:modified xsi:type="dcterms:W3CDTF">2018-02-15T02:15:15Z</dcterms:modified>
  <cp:category/>
</cp:coreProperties>
</file>