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640" yWindow="13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<sst xmlns="http://schemas.openxmlformats.org/spreadsheetml/2006/main" count="240" uniqueCount="126">
  <si>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</si>
  <si>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</si>
  <si>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</si>
  <si>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</si>
  <si>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</si>
  <si>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</si>
  <si>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</si>
  <si>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</si>
  <si>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</si>
  <si>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</si>
  <si>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</si>
  <si>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</si>
  <si>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</si>
  <si>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</si>
  <si>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</si>
  <si>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</si>
  <si>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</si>
  <si>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</si>
  <si>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</si>
  <si>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</si>
  <si>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</si>
  <si>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</si>
  <si>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</si>
  <si>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</si>
  <si>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</si>
  <si>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</si>
  <si>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</si>
  <si>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</si>
  <si>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</si>
  <si>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</si>
  <si>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</si>
  <si>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</si>
  <si>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</si>
  <si>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</si>
  <si>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</si>
  <si>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</si>
  <si>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</si>
  <si>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</si>
  <si>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</si>
  <si>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</si>
  <si>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</si>
  <si>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</si>
  <si>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</si>
  <si>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</si>
  <si>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</si>
  <si>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</si>
  <si>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</si>
  <si>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</si>
  <si>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</si>
  <si>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</si>
  <si>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</si>
  <si>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</si>
  <si>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</si>
  <si>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</si>
  <si>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</si>
  <si>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</si>
  <si>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</si>
  <si>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</si>
  <si>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</si>
  <si>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</si>
  <si>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</si>
  <si>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</si>
  <si>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</si>
  <si>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</si>
  <si>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</si>
  <si>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</si>
  <si>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</si>
  <si>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</si>
  <si>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</si>
  <si>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</si>
  <si>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</si>
  <si>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</si>
  <si>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</si>
  <si>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</si>
  <si>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</si>
  <si>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</si>
  <si>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</si>
  <si>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</si>
  <si>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</si>
  <si>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</si>
  <si>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</si>
  <si>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</si>
  <si>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</si>
  <si>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</si>
  <si>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</si>
  <si>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</si>
  <si>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</si>
  <si>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</si>
  <si>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</si>
  <si>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</si>
  <si>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</si>
  <si>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</si>
  <si>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</si>
  <si>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</si>
  <si>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</si>
  <si>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</si>
  <si>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</si>
  <si>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</si>
  <si>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</si>
  <si>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</si>
  <si>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</si>
  <si>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</si>
  <si>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</si>
  <si>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</si>
  <si>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</si>
  <si>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</si>
  <si>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</si>
  <si>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</si>
  <si>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</si>
  <si>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</si>
  <si>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南部町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</si>
  <si>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</si>
  <si>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</si>
  <si>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</si>
  <si>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</si>
  <si>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</si>
  <si>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</si>
  <si>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</si>
  <si>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</si>
  <si>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</si>
  <si>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</si>
  <si>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</si>
  <si>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古いものでは平成５年供用開始の施設があり老朽化への対策が重要となっている。</t>
    <rPh sb="0" eb="1">
      <t>フル</t>
    </rPh>
    <rPh sb="6" eb="8">
      <t>ヘイセイ</t>
    </rPh>
    <rPh sb="9" eb="10">
      <t>ネン</t>
    </rPh>
    <rPh sb="10" eb="12">
      <t>キョウヨウ</t>
    </rPh>
    <rPh sb="12" eb="14">
      <t>カイシ</t>
    </rPh>
    <rPh sb="15" eb="17">
      <t>シセツ</t>
    </rPh>
    <rPh sb="20" eb="23">
      <t>ロウキュウカ</t>
    </rPh>
    <rPh sb="25" eb="27">
      <t>タイサク</t>
    </rPh>
    <rPh sb="28" eb="30">
      <t>ジュウヨウ</t>
    </rPh>
    <phoneticPr fontId="7"/>
  </si>
  <si>
    <t>施設加入はあまり見込めない状況があり、人口減少などにより、料金収入は減少傾向となっている。資本費平準化債の借り入れと一般会計からの繰入により経営を賄っているため、供用開始から２０年以上経過する施設の老朽化による改善更新にかかる費用の確保が課題となっている。適正な使用料設定による経費の回収、水洗化率の向上が今後の課題となっている。</t>
    <rPh sb="0" eb="2">
      <t>シセツ</t>
    </rPh>
    <rPh sb="2" eb="4">
      <t>カニュウ</t>
    </rPh>
    <rPh sb="8" eb="10">
      <t>ミコ</t>
    </rPh>
    <rPh sb="13" eb="15">
      <t>ジョウキョウ</t>
    </rPh>
    <rPh sb="19" eb="21">
      <t>ジンコウ</t>
    </rPh>
    <rPh sb="21" eb="23">
      <t>ゲンショウ</t>
    </rPh>
    <rPh sb="29" eb="31">
      <t>リョウキン</t>
    </rPh>
    <rPh sb="31" eb="33">
      <t>シュウニュウ</t>
    </rPh>
    <rPh sb="34" eb="36">
      <t>ゲンショウ</t>
    </rPh>
    <rPh sb="36" eb="38">
      <t>ケイコウ</t>
    </rPh>
    <rPh sb="45" eb="47">
      <t>シホン</t>
    </rPh>
    <rPh sb="47" eb="48">
      <t>ヒ</t>
    </rPh>
    <rPh sb="48" eb="51">
      <t>ヘイジュンカ</t>
    </rPh>
    <rPh sb="51" eb="52">
      <t>サイ</t>
    </rPh>
    <rPh sb="53" eb="54">
      <t>カ</t>
    </rPh>
    <rPh sb="55" eb="56">
      <t>イ</t>
    </rPh>
    <rPh sb="58" eb="60">
      <t>イッパン</t>
    </rPh>
    <rPh sb="60" eb="62">
      <t>カイケイ</t>
    </rPh>
    <rPh sb="65" eb="67">
      <t>クリイレ</t>
    </rPh>
    <rPh sb="70" eb="72">
      <t>ケイエイ</t>
    </rPh>
    <rPh sb="73" eb="74">
      <t>マカナ</t>
    </rPh>
    <rPh sb="81" eb="83">
      <t>キョウヨウ</t>
    </rPh>
    <rPh sb="83" eb="85">
      <t>カイシ</t>
    </rPh>
    <rPh sb="89" eb="92">
      <t>ネンイジョウ</t>
    </rPh>
    <rPh sb="92" eb="94">
      <t>ケイカ</t>
    </rPh>
    <rPh sb="96" eb="98">
      <t>シセツ</t>
    </rPh>
    <rPh sb="99" eb="102">
      <t>ロウキュウカ</t>
    </rPh>
    <rPh sb="105" eb="107">
      <t>カイゼン</t>
    </rPh>
    <rPh sb="134" eb="136">
      <t>セッテイ</t>
    </rPh>
    <phoneticPr fontId="7"/>
  </si>
  <si>
    <t>①収益的収支比率は、60％以下で推移していたが、平成28年度は一般会計からの繰出しの適正化により大きく改善している。　　　　　　　　　　　　　　　　　　　　　④企業債残高対事業規模比率は、施設整備は完了しており資本費平準化債の借り入れを行っている。平成28年度は、一般会計負担額の適正化により前年と比較して減少している。
⑤経費回収率は、おおむね５０％台となっているが、平成28年度は一般会計からの繰出しの適正化により大きく改善している。　　　　　　
⑥汚水処理原価について、平成28年度は分流式下水道等に要する経費等の算定の適正化により前年度と比べて大きく改善している。　　　　　　　　　　　　　　　　　　　⑦施設利用率は60％台となっており、接続率の向上などへの取り組みが必要である。　　　　　　　　⑧水洗化率は、ほぼ90％となっており、類似団体平均値より高くなっている。</t>
    <rPh sb="1" eb="4">
      <t>シュウエキテキ</t>
    </rPh>
    <rPh sb="4" eb="6">
      <t>シュウシ</t>
    </rPh>
    <rPh sb="6" eb="8">
      <t>ヒリツ</t>
    </rPh>
    <rPh sb="13" eb="15">
      <t>イカ</t>
    </rPh>
    <rPh sb="16" eb="18">
      <t>スイイ</t>
    </rPh>
    <rPh sb="80" eb="82">
      <t>キギョウ</t>
    </rPh>
    <rPh sb="82" eb="83">
      <t>サイ</t>
    </rPh>
    <rPh sb="83" eb="85">
      <t>ザンダカ</t>
    </rPh>
    <rPh sb="85" eb="86">
      <t>タイ</t>
    </rPh>
    <rPh sb="86" eb="88">
      <t>ジギョウ</t>
    </rPh>
    <rPh sb="88" eb="90">
      <t>キボ</t>
    </rPh>
    <rPh sb="90" eb="92">
      <t>ヒリツ</t>
    </rPh>
    <rPh sb="94" eb="96">
      <t>シセツ</t>
    </rPh>
    <rPh sb="96" eb="98">
      <t>セイビ</t>
    </rPh>
    <rPh sb="99" eb="101">
      <t>カンリョウ</t>
    </rPh>
    <rPh sb="105" eb="107">
      <t>シホン</t>
    </rPh>
    <rPh sb="107" eb="108">
      <t>ヒ</t>
    </rPh>
    <rPh sb="108" eb="111">
      <t>ヘイジュンカ</t>
    </rPh>
    <rPh sb="111" eb="112">
      <t>サイ</t>
    </rPh>
    <rPh sb="113" eb="114">
      <t>カ</t>
    </rPh>
    <rPh sb="115" eb="116">
      <t>イ</t>
    </rPh>
    <rPh sb="118" eb="119">
      <t>オコナ</t>
    </rPh>
    <rPh sb="146" eb="148">
      <t>ゼンネン</t>
    </rPh>
    <rPh sb="149" eb="151">
      <t>ヒカク</t>
    </rPh>
    <rPh sb="306" eb="308">
      <t>シセツ</t>
    </rPh>
    <rPh sb="308" eb="310">
      <t>リヨウ</t>
    </rPh>
    <rPh sb="310" eb="311">
      <t>リツ</t>
    </rPh>
    <rPh sb="315" eb="316">
      <t>ダイ</t>
    </rPh>
    <rPh sb="323" eb="325">
      <t>セツゾク</t>
    </rPh>
    <rPh sb="325" eb="326">
      <t>リツ</t>
    </rPh>
    <rPh sb="327" eb="329">
      <t>コウジョウ</t>
    </rPh>
    <rPh sb="333" eb="334">
      <t>ト</t>
    </rPh>
    <rPh sb="335" eb="336">
      <t>ク</t>
    </rPh>
    <rPh sb="338" eb="340">
      <t>ヒツヨウ</t>
    </rPh>
    <rPh sb="353" eb="356">
      <t>スイセンカ</t>
    </rPh>
    <rPh sb="356" eb="357">
      <t>リツ</t>
    </rPh>
    <rPh sb="371" eb="373">
      <t>ルイジ</t>
    </rPh>
    <rPh sb="373" eb="375">
      <t>ダンタイ</t>
    </rPh>
    <rPh sb="375" eb="378">
      <t>ヘイキンチ</t>
    </rPh>
    <rPh sb="380" eb="381">
      <t>タカ</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</si>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</sst>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751104"/>
        <c:axId val="887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88751104"/>
        <c:axId val="88753280"/>
      </c:lineChart>
      <c:dateAx>
        <c:axId val="88751104"/>
        <c:scaling>
          <c:orientation val="minMax"/>
        </c:scaling>
        <c:delete val="1"/>
        <c:axPos val="b"/>
        <c:numFmt formatCode="ge" sourceLinked="1"/>
        <c:majorTickMark val="none"/>
        <c:minorTickMark val="none"/>
        <c:tickLblPos val="none"/>
        <c:crossAx val="88753280"/>
        <c:crosses val="autoZero"/>
        <c:auto val="1"/>
        <c:lblOffset val="100"/>
        <c:baseTimeUnit val="years"/>
      </c:dateAx>
      <c:valAx>
        <c:axId val="887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69.77</c:v>
                </c:pt>
                <c:pt idx="1">
                  <c:v>64.849999999999994</c:v>
                </c:pt>
                <c:pt idx="2">
                  <c:v>64.900000000000006</c:v>
                </c:pt>
                <c:pt idx="3">
                  <c:v>68.209999999999994</c:v>
                </c:pt>
                <c:pt idx="4">
                  <c:v>60.95</c:v>
                </c:pt>
              </c:numCache>
            </c:numRef>
          </c:val>
        </c:ser>
        <c:dLbls>
          <c:showLegendKey val="0"/>
          <c:showVal val="0"/>
          <c:showCatName val="0"/>
          <c:showSerName val="0"/>
          <c:showPercent val="0"/>
          <c:showBubbleSize val="0"/>
        </c:dLbls>
        <c:gapWidth val="150"/>
        <c:axId val="108227968"/>
        <c:axId val="10824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8227968"/>
        <c:axId val="108246528"/>
      </c:lineChart>
      <c:dateAx>
        <c:axId val="108227968"/>
        <c:scaling>
          <c:orientation val="minMax"/>
        </c:scaling>
        <c:delete val="1"/>
        <c:axPos val="b"/>
        <c:numFmt formatCode="ge" sourceLinked="1"/>
        <c:majorTickMark val="none"/>
        <c:minorTickMark val="none"/>
        <c:tickLblPos val="none"/>
        <c:crossAx val="108246528"/>
        <c:crosses val="autoZero"/>
        <c:auto val="1"/>
        <c:lblOffset val="100"/>
        <c:baseTimeUnit val="years"/>
      </c:dateAx>
      <c:valAx>
        <c:axId val="10824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87.57</c:v>
                </c:pt>
                <c:pt idx="1">
                  <c:v>88.29</c:v>
                </c:pt>
                <c:pt idx="2">
                  <c:v>89.75</c:v>
                </c:pt>
                <c:pt idx="3">
                  <c:v>89.56</c:v>
                </c:pt>
                <c:pt idx="4">
                  <c:v>90.91</c:v>
                </c:pt>
              </c:numCache>
            </c:numRef>
          </c:val>
        </c:ser>
        <c:dLbls>
          <c:showLegendKey val="0"/>
          <c:showVal val="0"/>
          <c:showCatName val="0"/>
          <c:showSerName val="0"/>
          <c:showPercent val="0"/>
          <c:showBubbleSize val="0"/>
        </c:dLbls>
        <c:gapWidth val="150"/>
        <c:axId val="105843712"/>
        <c:axId val="1058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5843712"/>
        <c:axId val="105866368"/>
      </c:lineChart>
      <c:dateAx>
        <c:axId val="105843712"/>
        <c:scaling>
          <c:orientation val="minMax"/>
        </c:scaling>
        <c:delete val="1"/>
        <c:axPos val="b"/>
        <c:numFmt formatCode="ge" sourceLinked="1"/>
        <c:majorTickMark val="none"/>
        <c:minorTickMark val="none"/>
        <c:tickLblPos val="none"/>
        <c:crossAx val="105866368"/>
        <c:crosses val="autoZero"/>
        <c:auto val="1"/>
        <c:lblOffset val="100"/>
        <c:baseTimeUnit val="years"/>
      </c:dateAx>
      <c:valAx>
        <c:axId val="1058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52.38</c:v>
                </c:pt>
                <c:pt idx="1">
                  <c:v>50.09</c:v>
                </c:pt>
                <c:pt idx="2">
                  <c:v>49.82</c:v>
                </c:pt>
                <c:pt idx="3">
                  <c:v>46.47</c:v>
                </c:pt>
                <c:pt idx="4">
                  <c:v>72.02</c:v>
                </c:pt>
              </c:numCache>
            </c:numRef>
          </c:val>
        </c:ser>
        <c:dLbls>
          <c:showLegendKey val="0"/>
          <c:showVal val="0"/>
          <c:showCatName val="0"/>
          <c:showSerName val="0"/>
          <c:showPercent val="0"/>
          <c:showBubbleSize val="0"/>
        </c:dLbls>
        <c:gapWidth val="150"/>
        <c:axId val="88791680"/>
        <c:axId val="887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791680"/>
        <c:axId val="88797952"/>
      </c:lineChart>
      <c:dateAx>
        <c:axId val="88791680"/>
        <c:scaling>
          <c:orientation val="minMax"/>
        </c:scaling>
        <c:delete val="1"/>
        <c:axPos val="b"/>
        <c:numFmt formatCode="ge" sourceLinked="1"/>
        <c:majorTickMark val="none"/>
        <c:minorTickMark val="none"/>
        <c:tickLblPos val="none"/>
        <c:crossAx val="88797952"/>
        <c:crosses val="autoZero"/>
        <c:auto val="1"/>
        <c:lblOffset val="100"/>
        <c:baseTimeUnit val="years"/>
      </c:dateAx>
      <c:valAx>
        <c:axId val="887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920704"/>
        <c:axId val="989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920704"/>
        <c:axId val="98943360"/>
      </c:lineChart>
      <c:dateAx>
        <c:axId val="98920704"/>
        <c:scaling>
          <c:orientation val="minMax"/>
        </c:scaling>
        <c:delete val="1"/>
        <c:axPos val="b"/>
        <c:numFmt formatCode="ge" sourceLinked="1"/>
        <c:majorTickMark val="none"/>
        <c:minorTickMark val="none"/>
        <c:tickLblPos val="none"/>
        <c:crossAx val="98943360"/>
        <c:crosses val="autoZero"/>
        <c:auto val="1"/>
        <c:lblOffset val="100"/>
        <c:baseTimeUnit val="years"/>
      </c:dateAx>
      <c:valAx>
        <c:axId val="989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9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43200"/>
        <c:axId val="990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43200"/>
        <c:axId val="99049472"/>
      </c:lineChart>
      <c:dateAx>
        <c:axId val="99043200"/>
        <c:scaling>
          <c:orientation val="minMax"/>
        </c:scaling>
        <c:delete val="1"/>
        <c:axPos val="b"/>
        <c:numFmt formatCode="ge" sourceLinked="1"/>
        <c:majorTickMark val="none"/>
        <c:minorTickMark val="none"/>
        <c:tickLblPos val="none"/>
        <c:crossAx val="99049472"/>
        <c:crosses val="autoZero"/>
        <c:auto val="1"/>
        <c:lblOffset val="100"/>
        <c:baseTimeUnit val="years"/>
      </c:dateAx>
      <c:valAx>
        <c:axId val="990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088256"/>
        <c:axId val="990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88256"/>
        <c:axId val="99090432"/>
      </c:lineChart>
      <c:dateAx>
        <c:axId val="99088256"/>
        <c:scaling>
          <c:orientation val="minMax"/>
        </c:scaling>
        <c:delete val="1"/>
        <c:axPos val="b"/>
        <c:numFmt formatCode="ge" sourceLinked="1"/>
        <c:majorTickMark val="none"/>
        <c:minorTickMark val="none"/>
        <c:tickLblPos val="none"/>
        <c:crossAx val="99090432"/>
        <c:crosses val="autoZero"/>
        <c:auto val="1"/>
        <c:lblOffset val="100"/>
        <c:baseTimeUnit val="years"/>
      </c:dateAx>
      <c:valAx>
        <c:axId val="990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9112448"/>
        <c:axId val="99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112448"/>
        <c:axId val="99114368"/>
      </c:lineChart>
      <c:dateAx>
        <c:axId val="99112448"/>
        <c:scaling>
          <c:orientation val="minMax"/>
        </c:scaling>
        <c:delete val="1"/>
        <c:axPos val="b"/>
        <c:numFmt formatCode="ge" sourceLinked="1"/>
        <c:majorTickMark val="none"/>
        <c:minorTickMark val="none"/>
        <c:tickLblPos val="none"/>
        <c:crossAx val="99114368"/>
        <c:crosses val="autoZero"/>
        <c:auto val="1"/>
        <c:lblOffset val="100"/>
        <c:baseTimeUnit val="years"/>
      </c:dateAx>
      <c:valAx>
        <c:axId val="9911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11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692.58</c:v>
                </c:pt>
                <c:pt idx="1">
                  <c:v>727.07</c:v>
                </c:pt>
                <c:pt idx="2">
                  <c:v>671.56</c:v>
                </c:pt>
                <c:pt idx="3">
                  <c:v>1383.63</c:v>
                </c:pt>
                <c:pt idx="4">
                  <c:v>752.5</c:v>
                </c:pt>
              </c:numCache>
            </c:numRef>
          </c:val>
        </c:ser>
        <c:dLbls>
          <c:showLegendKey val="0"/>
          <c:showVal val="0"/>
          <c:showCatName val="0"/>
          <c:showSerName val="0"/>
          <c:showPercent val="0"/>
          <c:showBubbleSize val="0"/>
        </c:dLbls>
        <c:gapWidth val="150"/>
        <c:axId val="105776256"/>
        <c:axId val="10577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5776256"/>
        <c:axId val="105778176"/>
      </c:lineChart>
      <c:dateAx>
        <c:axId val="105776256"/>
        <c:scaling>
          <c:orientation val="minMax"/>
        </c:scaling>
        <c:delete val="1"/>
        <c:axPos val="b"/>
        <c:numFmt formatCode="ge" sourceLinked="1"/>
        <c:majorTickMark val="none"/>
        <c:minorTickMark val="none"/>
        <c:tickLblPos val="none"/>
        <c:crossAx val="105778176"/>
        <c:crosses val="autoZero"/>
        <c:auto val="1"/>
        <c:lblOffset val="100"/>
        <c:baseTimeUnit val="years"/>
      </c:dateAx>
      <c:valAx>
        <c:axId val="10577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73.209999999999994</c:v>
                </c:pt>
                <c:pt idx="1">
                  <c:v>53.45</c:v>
                </c:pt>
                <c:pt idx="2">
                  <c:v>54.06</c:v>
                </c:pt>
                <c:pt idx="3">
                  <c:v>52.05</c:v>
                </c:pt>
                <c:pt idx="4">
                  <c:v>91.79</c:v>
                </c:pt>
              </c:numCache>
            </c:numRef>
          </c:val>
        </c:ser>
        <c:dLbls>
          <c:showLegendKey val="0"/>
          <c:showVal val="0"/>
          <c:showCatName val="0"/>
          <c:showSerName val="0"/>
          <c:showPercent val="0"/>
          <c:showBubbleSize val="0"/>
        </c:dLbls>
        <c:gapWidth val="150"/>
        <c:axId val="105812736"/>
        <c:axId val="1058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5812736"/>
        <c:axId val="105814656"/>
      </c:lineChart>
      <c:dateAx>
        <c:axId val="105812736"/>
        <c:scaling>
          <c:orientation val="minMax"/>
        </c:scaling>
        <c:delete val="1"/>
        <c:axPos val="b"/>
        <c:numFmt formatCode="ge" sourceLinked="1"/>
        <c:majorTickMark val="none"/>
        <c:minorTickMark val="none"/>
        <c:tickLblPos val="none"/>
        <c:crossAx val="105814656"/>
        <c:crosses val="autoZero"/>
        <c:auto val="1"/>
        <c:lblOffset val="100"/>
        <c:baseTimeUnit val="years"/>
      </c:dateAx>
      <c:valAx>
        <c:axId val="1058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179.92</c:v>
                </c:pt>
                <c:pt idx="1">
                  <c:v>263.42</c:v>
                </c:pt>
                <c:pt idx="2">
                  <c:v>268.83</c:v>
                </c:pt>
                <c:pt idx="3">
                  <c:v>268.01</c:v>
                </c:pt>
                <c:pt idx="4">
                  <c:v>151.26</c:v>
                </c:pt>
              </c:numCache>
            </c:numRef>
          </c:val>
        </c:ser>
        <c:dLbls>
          <c:showLegendKey val="0"/>
          <c:showVal val="0"/>
          <c:showCatName val="0"/>
          <c:showSerName val="0"/>
          <c:showPercent val="0"/>
          <c:showBubbleSize val="0"/>
        </c:dLbls>
        <c:gapWidth val="150"/>
        <c:axId val="108208128"/>
        <c:axId val="1082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8208128"/>
        <c:axId val="108210048"/>
      </c:lineChart>
      <c:dateAx>
        <c:axId val="108208128"/>
        <c:scaling>
          <c:orientation val="minMax"/>
        </c:scaling>
        <c:delete val="1"/>
        <c:axPos val="b"/>
        <c:numFmt formatCode="ge" sourceLinked="1"/>
        <c:majorTickMark val="none"/>
        <c:minorTickMark val="none"/>
        <c:tickLblPos val="none"/>
        <c:crossAx val="108210048"/>
        <c:crosses val="autoZero"/>
        <c:auto val="1"/>
        <c:lblOffset val="100"/>
        <c:baseTimeUnit val="years"/>
      </c:dateAx>
      <c:valAx>
        <c:axId val="1082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南部町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125</v>
      </c>
      <c r="AE8" s="73"/>
      <c r="AF8" s="73"/>
      <c r="AG8" s="73"/>
      <c r="AH8" s="73"/>
      <c r="AI8" s="73"/>
      <c r="AJ8" s="73"/>
      <c r="AK8" s="4"/>
      <c r="AL8" s="67">
        <f>データ!S6</f>
        <v>11184</v>
      </c>
      <c r="AM8" s="67"/>
      <c r="AN8" s="67"/>
      <c r="AO8" s="67"/>
      <c r="AP8" s="67"/>
      <c r="AQ8" s="67"/>
      <c r="AR8" s="67"/>
      <c r="AS8" s="67"/>
      <c r="AT8" s="66">
        <f>データ!T6</f>
        <v>114.03</v>
      </c>
      <c r="AU8" s="66"/>
      <c r="AV8" s="66"/>
      <c r="AW8" s="66"/>
      <c r="AX8" s="66"/>
      <c r="AY8" s="66"/>
      <c r="AZ8" s="66"/>
      <c r="BA8" s="66"/>
      <c r="BB8" s="66">
        <f>データ!U6</f>
        <v>98.08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46.02</v>
      </c>
      <c r="Q10" s="66"/>
      <c r="R10" s="66"/>
      <c r="S10" s="66"/>
      <c r="T10" s="66"/>
      <c r="U10" s="66"/>
      <c r="V10" s="66"/>
      <c r="W10" s="66">
        <f>データ!Q6</f>
        <v>100</v>
      </c>
      <c r="X10" s="66"/>
      <c r="Y10" s="66"/>
      <c r="Z10" s="66"/>
      <c r="AA10" s="66"/>
      <c r="AB10" s="66"/>
      <c r="AC10" s="66"/>
      <c r="AD10" s="67">
        <f>データ!R6</f>
        <v>3780</v>
      </c>
      <c r="AE10" s="67"/>
      <c r="AF10" s="67"/>
      <c r="AG10" s="67"/>
      <c r="AH10" s="67"/>
      <c r="AI10" s="67"/>
      <c r="AJ10" s="67"/>
      <c r="AK10" s="2"/>
      <c r="AL10" s="67">
        <f>データ!V6</f>
        <v>5104</v>
      </c>
      <c r="AM10" s="67"/>
      <c r="AN10" s="67"/>
      <c r="AO10" s="67"/>
      <c r="AP10" s="67"/>
      <c r="AQ10" s="67"/>
      <c r="AR10" s="67"/>
      <c r="AS10" s="67"/>
      <c r="AT10" s="66">
        <f>データ!W6</f>
        <v>4.42</v>
      </c>
      <c r="AU10" s="66"/>
      <c r="AV10" s="66"/>
      <c r="AW10" s="66"/>
      <c r="AX10" s="66"/>
      <c r="AY10" s="66"/>
      <c r="AZ10" s="66"/>
      <c r="BA10" s="66"/>
      <c r="BB10" s="66">
        <f>データ!X6</f>
        <v>1154.75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313891</v>
      </c>
      <c r="D6" s="33">
        <f t="shared" si="3"/>
        <v>47</v>
      </c>
      <c r="E6" s="33">
        <f t="shared" si="3"/>
        <v>17</v>
      </c>
      <c r="F6" s="33">
        <f t="shared" si="3"/>
        <v>5</v>
      </c>
      <c r="G6" s="33">
        <f t="shared" si="3"/>
        <v>0</v>
      </c>
      <c r="H6" s="33" t="str">
        <f t="shared" si="3"/>
        <v>鳥取県　南部町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46.02</v>
      </c>
      <c r="Q6" s="34">
        <f t="shared" si="3"/>
        <v>100</v>
      </c>
      <c r="R6" s="34">
        <f t="shared" si="3"/>
        <v>3780</v>
      </c>
      <c r="S6" s="34">
        <f t="shared" si="3"/>
        <v>11184</v>
      </c>
      <c r="T6" s="34">
        <f t="shared" si="3"/>
        <v>114.03</v>
      </c>
      <c r="U6" s="34">
        <f t="shared" si="3"/>
        <v>98.08</v>
      </c>
      <c r="V6" s="34">
        <f t="shared" si="3"/>
        <v>5104</v>
      </c>
      <c r="W6" s="34">
        <f t="shared" si="3"/>
        <v>4.42</v>
      </c>
      <c r="X6" s="34">
        <f t="shared" si="3"/>
        <v>1154.75</v>
      </c>
      <c r="Y6" s="35">
        <f>IF(Y7="",NA(),Y7)</f>
        <v>52.38</v>
      </c>
      <c r="Z6" s="35">
        <f t="shared" ref="Z6:AH6" si="4">IF(Z7="",NA(),Z7)</f>
        <v>50.09</v>
      </c>
      <c r="AA6" s="35">
        <f t="shared" si="4"/>
        <v>49.82</v>
      </c>
      <c r="AB6" s="35">
        <f t="shared" si="4"/>
        <v>46.47</v>
      </c>
      <c r="AC6" s="35">
        <f t="shared" si="4"/>
        <v>72.02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692.58</v>
      </c>
      <c r="BG6" s="35">
        <f t="shared" ref="BG6:BO6" si="7">IF(BG7="",NA(),BG7)</f>
        <v>727.07</v>
      </c>
      <c r="BH6" s="35">
        <f t="shared" si="7"/>
        <v>671.56</v>
      </c>
      <c r="BI6" s="35">
        <f t="shared" si="7"/>
        <v>1383.63</v>
      </c>
      <c r="BJ6" s="35">
        <f t="shared" si="7"/>
        <v>752.5</v>
      </c>
      <c r="BK6" s="35">
        <f t="shared" si="7"/>
        <v>1197.82</v>
      </c>
      <c r="BL6" s="35">
        <f t="shared" si="7"/>
        <v>1126.77</v>
      </c>
      <c r="BM6" s="35">
        <f t="shared" si="7"/>
        <v>1044.8</v>
      </c>
      <c r="BN6" s="35">
        <f t="shared" si="7"/>
        <v>1081.8</v>
      </c>
      <c r="BO6" s="35">
        <f t="shared" si="7"/>
        <v>974.93</v>
      </c>
      <c r="BP6" s="34" t="str">
        <f>IF(BP7="","",IF(BP7="-","【-】","【"&amp;SUBSTITUTE(TEXT(BP7,"#,##0.00"),"-","△")&amp;"】"))</f>
        <v>【914.53】</v>
      </c>
      <c r="BQ6" s="35">
        <f>IF(BQ7="",NA(),BQ7)</f>
        <v>73.209999999999994</v>
      </c>
      <c r="BR6" s="35">
        <f t="shared" ref="BR6:BZ6" si="8">IF(BR7="",NA(),BR7)</f>
        <v>53.45</v>
      </c>
      <c r="BS6" s="35">
        <f t="shared" si="8"/>
        <v>54.06</v>
      </c>
      <c r="BT6" s="35">
        <f t="shared" si="8"/>
        <v>52.05</v>
      </c>
      <c r="BU6" s="35">
        <f t="shared" si="8"/>
        <v>91.79</v>
      </c>
      <c r="BV6" s="35">
        <f t="shared" si="8"/>
        <v>51.03</v>
      </c>
      <c r="BW6" s="35">
        <f t="shared" si="8"/>
        <v>50.9</v>
      </c>
      <c r="BX6" s="35">
        <f t="shared" si="8"/>
        <v>50.82</v>
      </c>
      <c r="BY6" s="35">
        <f t="shared" si="8"/>
        <v>52.19</v>
      </c>
      <c r="BZ6" s="35">
        <f t="shared" si="8"/>
        <v>55.32</v>
      </c>
      <c r="CA6" s="34" t="str">
        <f>IF(CA7="","",IF(CA7="-","【-】","【"&amp;SUBSTITUTE(TEXT(CA7,"#,##0.00"),"-","△")&amp;"】"))</f>
        <v>【55.73】</v>
      </c>
      <c r="CB6" s="35">
        <f>IF(CB7="",NA(),CB7)</f>
        <v>179.92</v>
      </c>
      <c r="CC6" s="35">
        <f t="shared" ref="CC6:CK6" si="9">IF(CC7="",NA(),CC7)</f>
        <v>263.42</v>
      </c>
      <c r="CD6" s="35">
        <f t="shared" si="9"/>
        <v>268.83</v>
      </c>
      <c r="CE6" s="35">
        <f t="shared" si="9"/>
        <v>268.01</v>
      </c>
      <c r="CF6" s="35">
        <f t="shared" si="9"/>
        <v>151.26</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69.77</v>
      </c>
      <c r="CN6" s="35">
        <f t="shared" ref="CN6:CV6" si="10">IF(CN7="",NA(),CN7)</f>
        <v>64.849999999999994</v>
      </c>
      <c r="CO6" s="35">
        <f t="shared" si="10"/>
        <v>64.900000000000006</v>
      </c>
      <c r="CP6" s="35">
        <f t="shared" si="10"/>
        <v>68.209999999999994</v>
      </c>
      <c r="CQ6" s="35">
        <f t="shared" si="10"/>
        <v>60.95</v>
      </c>
      <c r="CR6" s="35">
        <f t="shared" si="10"/>
        <v>54.74</v>
      </c>
      <c r="CS6" s="35">
        <f t="shared" si="10"/>
        <v>53.78</v>
      </c>
      <c r="CT6" s="35">
        <f t="shared" si="10"/>
        <v>53.24</v>
      </c>
      <c r="CU6" s="35">
        <f t="shared" si="10"/>
        <v>52.31</v>
      </c>
      <c r="CV6" s="35">
        <f t="shared" si="10"/>
        <v>60.65</v>
      </c>
      <c r="CW6" s="34" t="str">
        <f>IF(CW7="","",IF(CW7="-","【-】","【"&amp;SUBSTITUTE(TEXT(CW7,"#,##0.00"),"-","△")&amp;"】"))</f>
        <v>【59.15】</v>
      </c>
      <c r="CX6" s="35">
        <f>IF(CX7="",NA(),CX7)</f>
        <v>87.57</v>
      </c>
      <c r="CY6" s="35">
        <f t="shared" ref="CY6:DG6" si="11">IF(CY7="",NA(),CY7)</f>
        <v>88.29</v>
      </c>
      <c r="CZ6" s="35">
        <f t="shared" si="11"/>
        <v>89.75</v>
      </c>
      <c r="DA6" s="35">
        <f t="shared" si="11"/>
        <v>89.56</v>
      </c>
      <c r="DB6" s="35">
        <f t="shared" si="11"/>
        <v>90.91</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313891</v>
      </c>
      <c r="D7" s="37">
        <v>47</v>
      </c>
      <c r="E7" s="37">
        <v>17</v>
      </c>
      <c r="F7" s="37">
        <v>5</v>
      </c>
      <c r="G7" s="37">
        <v>0</v>
      </c>
      <c r="H7" s="37" t="s">
        <v>110</v>
      </c>
      <c r="I7" s="37" t="s">
        <v>111</v>
      </c>
      <c r="J7" s="37" t="s">
        <v>112</v>
      </c>
      <c r="K7" s="37" t="s">
        <v>113</v>
      </c>
      <c r="L7" s="37" t="s">
        <v>114</v>
      </c>
      <c r="M7" s="37"/>
      <c r="N7" s="38" t="s">
        <v>115</v>
      </c>
      <c r="O7" s="38" t="s">
        <v>116</v>
      </c>
      <c r="P7" s="38">
        <v>46.02</v>
      </c>
      <c r="Q7" s="38">
        <v>100</v>
      </c>
      <c r="R7" s="38">
        <v>3780</v>
      </c>
      <c r="S7" s="38">
        <v>11184</v>
      </c>
      <c r="T7" s="38">
        <v>114.03</v>
      </c>
      <c r="U7" s="38">
        <v>98.08</v>
      </c>
      <c r="V7" s="38">
        <v>5104</v>
      </c>
      <c r="W7" s="38">
        <v>4.42</v>
      </c>
      <c r="X7" s="38">
        <v>1154.75</v>
      </c>
      <c r="Y7" s="38">
        <v>52.38</v>
      </c>
      <c r="Z7" s="38">
        <v>50.09</v>
      </c>
      <c r="AA7" s="38">
        <v>49.82</v>
      </c>
      <c r="AB7" s="38">
        <v>46.47</v>
      </c>
      <c r="AC7" s="38">
        <v>72.02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692.58</v>
      </c>
      <c r="BG7" s="38">
        <v>727.07</v>
      </c>
      <c r="BH7" s="38">
        <v>671.56</v>
      </c>
      <c r="BI7" s="38">
        <v>1383.63</v>
      </c>
      <c r="BJ7" s="38">
        <v>752.5</v>
      </c>
      <c r="BK7" s="38">
        <v>1197.82</v>
      </c>
      <c r="BL7" s="38">
        <v>1126.77</v>
      </c>
      <c r="BM7" s="38">
        <v>1044.8</v>
      </c>
      <c r="BN7" s="38">
        <v>1081.8</v>
      </c>
      <c r="BO7" s="38">
        <v>974.93</v>
      </c>
      <c r="BP7" s="38">
        <v>914.53</v>
      </c>
      <c r="BQ7" s="38">
        <v>73.209999999999994</v>
      </c>
      <c r="BR7" s="38">
        <v>53.45</v>
      </c>
      <c r="BS7" s="38">
        <v>54.06</v>
      </c>
      <c r="BT7" s="38">
        <v>52.05</v>
      </c>
      <c r="BU7" s="38">
        <v>91.79</v>
      </c>
      <c r="BV7" s="38">
        <v>51.03</v>
      </c>
      <c r="BW7" s="38">
        <v>50.9</v>
      </c>
      <c r="BX7" s="38">
        <v>50.82</v>
      </c>
      <c r="BY7" s="38">
        <v>52.19</v>
      </c>
      <c r="BZ7" s="38">
        <v>55.32</v>
      </c>
      <c r="CA7" s="38">
        <v>55.73</v>
      </c>
      <c r="CB7" s="38">
        <v>179.92</v>
      </c>
      <c r="CC7" s="38">
        <v>263.42</v>
      </c>
      <c r="CD7" s="38">
        <v>268.83</v>
      </c>
      <c r="CE7" s="38">
        <v>268.01</v>
      </c>
      <c r="CF7" s="38">
        <v>151.26</v>
      </c>
      <c r="CG7" s="38">
        <v>289.60000000000002</v>
      </c>
      <c r="CH7" s="38">
        <v>293.27</v>
      </c>
      <c r="CI7" s="38">
        <v>300.52</v>
      </c>
      <c r="CJ7" s="38">
        <v>296.14</v>
      </c>
      <c r="CK7" s="38">
        <v>283.17</v>
      </c>
      <c r="CL7" s="38">
        <v>276.77999999999997</v>
      </c>
      <c r="CM7" s="38">
        <v>69.77</v>
      </c>
      <c r="CN7" s="38">
        <v>64.849999999999994</v>
      </c>
      <c r="CO7" s="38">
        <v>64.900000000000006</v>
      </c>
      <c r="CP7" s="38">
        <v>68.209999999999994</v>
      </c>
      <c r="CQ7" s="38">
        <v>60.95</v>
      </c>
      <c r="CR7" s="38">
        <v>54.74</v>
      </c>
      <c r="CS7" s="38">
        <v>53.78</v>
      </c>
      <c r="CT7" s="38">
        <v>53.24</v>
      </c>
      <c r="CU7" s="38">
        <v>52.31</v>
      </c>
      <c r="CV7" s="38">
        <v>60.65</v>
      </c>
      <c r="CW7" s="38">
        <v>59.15</v>
      </c>
      <c r="CX7" s="38">
        <v>87.57</v>
      </c>
      <c r="CY7" s="38">
        <v>88.29</v>
      </c>
      <c r="CZ7" s="38">
        <v>89.75</v>
      </c>
      <c r="DA7" s="38">
        <v>89.56</v>
      </c>
      <c r="DB7" s="38">
        <v>90.91</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2017-12-25T02:31:28Z</dcterms:created>
  <dcterms:modified xsi:type="dcterms:W3CDTF">2018-02-15T02:14:52Z</dcterms:modified>
  <cp:category/>
</cp:coreProperties>
</file>