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0245" windowHeight="742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c r="A16" i="5"/>
  <c r="A17" i="5"/>
  <c r="A18" i="5"/>
  <c r="A19" i="5"/>
  <c r="A20" i="5"/>
  <c r="A21" i="5"/>
  <c r="A22" i="5"/>
  <c r="A23" i="5"/>
  <c r="A24" i="5"/>
  <c r="A25" i="5"/>
  <c r="A26" i="5"/>
  <c r="A27" i="5"/>
  <c r="A28" i="5"/>
  <c r="A29" i="5"/>
  <c r="A30" i="5"/>
  <c r="A31" i="5"/>
  <c r="A32" i="5"/>
  <c r="A33" i="5"/>
  <c r="A34" i="5"/>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c r="L6" i="5"/>
  <c r="K6" i="5"/>
  <c r="J6" i="5"/>
  <c r="I6" i="5"/>
  <c r="H6" i="5"/>
  <c r="G6" i="5"/>
  <c r="F6" i="5"/>
  <c r="E6" i="5"/>
  <c r="D6" i="5"/>
  <c r="C6" i="5"/>
  <c r="B6" i="5"/>
  <c r="E10" i="5"/>
  <c r="MA3" i="5"/>
  <c r="LQ3" i="5"/>
  <c r="LG3" i="5"/>
  <c r="MK3" i="5"/>
  <c r="KB3" i="5"/>
  <c r="JR3" i="5"/>
  <c r="JH3" i="5"/>
  <c r="KL3" i="5"/>
  <c r="IC3" i="5"/>
  <c r="HS3" i="5"/>
  <c r="HI3" i="5"/>
  <c r="IM3" i="5"/>
  <c r="GD3" i="5"/>
  <c r="FT3" i="5"/>
  <c r="FJ3" i="5"/>
  <c r="GN3" i="5"/>
  <c r="EE3" i="5"/>
  <c r="DU3" i="5"/>
  <c r="DK3" i="5"/>
  <c r="EO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LT10" i="5"/>
  <c r="KE10" i="5"/>
  <c r="IP10" i="5"/>
  <c r="HB10" i="5"/>
  <c r="FM10" i="5"/>
  <c r="DX10" i="5"/>
  <c r="CI10" i="5"/>
  <c r="LJ10" i="5"/>
  <c r="JU10" i="5"/>
  <c r="IF10" i="5"/>
  <c r="GQ10" i="5"/>
  <c r="FC10" i="5"/>
  <c r="DN10" i="5"/>
  <c r="BX10" i="5"/>
  <c r="KZ10" i="5"/>
  <c r="JK10" i="5"/>
  <c r="HV10" i="5"/>
  <c r="GG10" i="5"/>
  <c r="ER10" i="5"/>
  <c r="DD10" i="5"/>
  <c r="BM10" i="5"/>
  <c r="MD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J11" i="4"/>
  <c r="MM10" i="5"/>
  <c r="LS10" i="5"/>
  <c r="KD10" i="5"/>
  <c r="IO10" i="5"/>
  <c r="HA10" i="5"/>
  <c r="FL10" i="5"/>
  <c r="DW10" i="5"/>
  <c r="CH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K10" i="5"/>
  <c r="JV10" i="5"/>
  <c r="IG10" i="5"/>
  <c r="GR10" i="5"/>
  <c r="FD10" i="5"/>
  <c r="DO10" i="5"/>
  <c r="BY10" i="5"/>
  <c r="N11" i="4"/>
  <c r="LA10" i="5"/>
  <c r="JL10" i="5"/>
  <c r="HW10" i="5"/>
  <c r="GH10" i="5"/>
  <c r="ES10" i="5"/>
  <c r="DE10" i="5"/>
  <c r="BN10" i="5"/>
  <c r="ME10" i="5"/>
  <c r="KP10" i="5"/>
  <c r="JB10" i="5"/>
  <c r="HM10" i="5"/>
  <c r="FX10" i="5"/>
  <c r="EI10" i="5"/>
  <c r="CT10" i="5"/>
  <c r="BC10" i="5"/>
  <c r="LU10" i="5"/>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G10" i="5"/>
  <c r="JR10" i="5"/>
  <c r="IC10" i="5"/>
  <c r="GN10" i="5"/>
  <c r="EZ10" i="5"/>
  <c r="DK10" i="5"/>
  <c r="BU10" i="5"/>
  <c r="F11" i="4"/>
  <c r="KW10" i="5"/>
  <c r="JH10" i="5"/>
  <c r="HS10" i="5"/>
  <c r="GD10" i="5"/>
  <c r="EO10" i="5"/>
  <c r="DA10" i="5"/>
  <c r="BJ10" i="5"/>
  <c r="MA10" i="5"/>
  <c r="KL10" i="5"/>
  <c r="IX10" i="5"/>
  <c r="HI10" i="5"/>
  <c r="FT10" i="5"/>
  <c r="EE10" i="5"/>
  <c r="CP10" i="5"/>
  <c r="AY10" i="5"/>
  <c r="LQ10" i="5"/>
  <c r="KB10" i="5"/>
  <c r="IM10" i="5"/>
  <c r="GY10" i="5"/>
  <c r="FJ10" i="5"/>
  <c r="DU10" i="5"/>
  <c r="CF10" i="5"/>
  <c r="FX18" i="5"/>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H11" i="4"/>
  <c r="MB10" i="5"/>
  <c r="KM10" i="5"/>
  <c r="IY10" i="5"/>
  <c r="HJ10" i="5"/>
  <c r="FU10" i="5"/>
  <c r="EF10" i="5"/>
  <c r="CQ10" i="5"/>
  <c r="AZ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<sst xmlns="http://schemas.openxmlformats.org/spreadsheetml/2006/main" count="965" uniqueCount="183">
  <si>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</si>
  <si>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</si>
  <si>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</si>
  <si>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</si>
  <si>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</si>
  <si>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</si>
  <si>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</si>
  <si>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</si>
  <si>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・基金の名称、金額：南部町太陽光発電基金　58,900千円　
　目的：町内の再生可能エネルギーの活用、普及の推進及び発電所の維持管理に必要な経費等に充当する。
・繰出金：一般会計繰出金　1,691千円
　目的：住宅用太陽光発電システム等住民への新エネルギー機器設置の普及促進のための費用に充当する。
・次年度繰越金　23千円
・積立金については、町内の再生可能エネルギーの活用、普及の推進及び発電所の維持管理に必要な経費等に充当するために積立てを行っている。
・一般会計繰出金については、住宅用太陽光発電システム等補助金など住民への新エネルギー機器設置の普及促進に充当するために一般会計へ繰出しを行っている。
・いずれも必要な施策に係る経費であり、今後も継続して行っていく予定である。
・繰越金については、次年度の歳入に充当し運営費用の一部としている。</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</si>
  <si>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</si>
  <si>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</si>
  <si>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</si>
  <si>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</si>
  <si>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</si>
  <si>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</si>
  <si>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</si>
  <si>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</si>
  <si>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</si>
  <si>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</si>
  <si>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</si>
  <si>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</si>
  <si>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</si>
  <si>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</si>
  <si>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</si>
  <si>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</si>
  <si>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</si>
  <si>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</si>
  <si>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</si>
  <si>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</si>
  <si>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</si>
  <si>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</si>
  <si>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</si>
  <si>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</si>
  <si>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</si>
  <si>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</si>
  <si>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</si>
  <si>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</si>
  <si>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</si>
  <si>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</si>
  <si>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</si>
  <si>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</si>
  <si>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</si>
  <si>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</si>
  <si>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</si>
  <si>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</si>
  <si>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</si>
  <si>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</si>
  <si>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</si>
  <si>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</si>
  <si>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</si>
  <si>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</si>
  <si>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</si>
  <si>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</si>
  <si>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</si>
  <si>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</si>
  <si>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</si>
  <si>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</si>
  <si>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</si>
  <si>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</si>
  <si>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</si>
  <si>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</si>
  <si>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</si>
  <si>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</si>
  <si>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</si>
  <si>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</si>
  <si>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</si>
  <si>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</si>
  <si>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</si>
  <si>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</si>
  <si>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</si>
  <si>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</si>
  <si>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</si>
  <si>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</si>
  <si>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</si>
  <si>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</si>
  <si>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</si>
  <si>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</si>
  <si>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</si>
  <si>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</si>
  <si>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</si>
  <si>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</si>
  <si>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</si>
  <si>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</si>
  <si>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</si>
  <si>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</si>
  <si>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</si>
  <si>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</si>
  <si>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</si>
  <si>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</si>
  <si>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</si>
  <si>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</si>
  <si>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</si>
  <si>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</si>
  <si>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</si>
  <si>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</si>
  <si>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</si>
  <si>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</si>
  <si>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</si>
  <si>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</si>
  <si>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</si>
  <si>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</si>
  <si>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</si>
  <si>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</si>
  <si>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</si>
  <si>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</si>
  <si>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</si>
  <si>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</si>
  <si>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</si>
  <si>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</si>
  <si>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</si>
  <si>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</si>
  <si>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</si>
  <si>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</si>
  <si>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</si>
  <si>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</si>
  <si>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</si>
  <si>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</si>
  <si>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313891</t>
  </si>
  <si>
    <t>47</t>
  </si>
  <si>
    <t>04</t>
  </si>
  <si>
    <t>0</t>
  </si>
  <si>
    <t>000</t>
  </si>
  <si>
    <t>鳥取県　南部町</t>
  </si>
  <si>
    <t>法非適用</t>
  </si>
  <si>
    <t>電気事業</t>
  </si>
  <si>
    <t/>
  </si>
  <si>
    <t>該当数値なし</t>
  </si>
  <si>
    <t>-</t>
  </si>
  <si>
    <t>平成４６年４月３０日　南部町大規模太陽光発電施設</t>
  </si>
  <si>
    <t>無</t>
  </si>
  <si>
    <t>オリックス株式会社、中国電力株式会社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</si>
  <si>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</si>
  <si>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</si>
  <si>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</si>
  <si>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</si>
  <si>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</si>
  <si>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</si>
  <si>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</si>
  <si>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</si>
  <si>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</si>
  <si>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</si>
  <si>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</si>
  <si>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</si>
  <si>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</si>
  <si>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</si>
  <si>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</si>
  <si>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</si>
  <si>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</si>
  <si>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</si>
  <si>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</si>
  <si>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</si>
  <si>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</si>
  <si>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</si>
  <si>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</si>
  <si>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</si>
  <si>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</si>
  <si>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</si>
  <si>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</si>
  <si>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</si>
  <si>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</si>
  <si>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</si>
  <si>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</si>
  <si>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</si>
  <si>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</si>
  <si>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</si>
  <si>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</si>
  <si>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</si>
  <si>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</si>
  <si>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</si>
  <si>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</si>
  <si>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</si>
  <si>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</si>
  <si>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</si>
  <si>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</si>
  <si>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</si>
  <si>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</si>
  <si>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</si>
  <si>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</si>
  <si>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</si>
  <si>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</si>
  <si>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　収益的収支比率が100％以上であるが、前年と比較して下降している原因として、平成28年度に限り水道会計に補助金（4,000千円）として支出したことにより、収益的収支比率が低下した。　
　営業収支比率は100％以上である。前年度と比較して営業収支比率が下がった要因として、営業費用の増加がある。これは水道会計への補助金の支出によるもので、補助金を除いた場合、営業費用は4,017千円となり営業収支比率は前年度並で推移している。
　供給原価が上昇した原因は、年間発電量は前年度並で順調に発電をしているが、水道会計への補助金支出により総費用が増加したためである。
　年間発電量は、前年比1.6％の減少がみられるが、年間日射量による差と判断される範囲であり前年度並で発電を行っている。
　EBITDAが減少している原因として、水道会計への補助金の支出により総費用が増加したことによるもの。
　経営状況において、総費用である平成28年度に限り支出した水道会計への補助が影響している。これを除けば前年度並の経営状況といえ電気事業全体における経営状況から安定的な経営状態といえる。
　</t>
    <rPh sb="27" eb="29">
      <t>カコウ</t>
    </rPh>
    <rPh sb="46" eb="47">
      <t>カギ</t>
    </rPh>
    <rPh sb="48" eb="50">
      <t>スイドウ</t>
    </rPh>
    <rPh sb="50" eb="52">
      <t>カイケイ</t>
    </rPh>
    <rPh sb="53" eb="55">
      <t>ホジョ</t>
    </rPh>
    <rPh sb="55" eb="56">
      <t>キン</t>
    </rPh>
    <rPh sb="62" eb="64">
      <t>センエン</t>
    </rPh>
    <rPh sb="68" eb="70">
      <t>シシュツ</t>
    </rPh>
    <rPh sb="78" eb="81">
      <t>シュウエキテキ</t>
    </rPh>
    <rPh sb="81" eb="83">
      <t>シュウシ</t>
    </rPh>
    <rPh sb="83" eb="85">
      <t>ヒリツ</t>
    </rPh>
    <rPh sb="86" eb="88">
      <t>テイカ</t>
    </rPh>
    <rPh sb="126" eb="127">
      <t>サ</t>
    </rPh>
    <rPh sb="150" eb="152">
      <t>スイドウ</t>
    </rPh>
    <rPh sb="152" eb="154">
      <t>カイケイ</t>
    </rPh>
    <rPh sb="156" eb="159">
      <t>ホジョキン</t>
    </rPh>
    <rPh sb="160" eb="162">
      <t>シシュツ</t>
    </rPh>
    <rPh sb="169" eb="172">
      <t>ホジョキン</t>
    </rPh>
    <rPh sb="173" eb="174">
      <t>ノゾ</t>
    </rPh>
    <rPh sb="176" eb="178">
      <t>バアイ</t>
    </rPh>
    <rPh sb="179" eb="181">
      <t>エイギョウ</t>
    </rPh>
    <rPh sb="181" eb="183">
      <t>ヒヨウ</t>
    </rPh>
    <rPh sb="189" eb="191">
      <t>センエン</t>
    </rPh>
    <rPh sb="194" eb="196">
      <t>エイギョウ</t>
    </rPh>
    <rPh sb="196" eb="198">
      <t>シュウシ</t>
    </rPh>
    <rPh sb="198" eb="200">
      <t>ヒリツ</t>
    </rPh>
    <rPh sb="201" eb="203">
      <t>ゼンネン</t>
    </rPh>
    <rPh sb="203" eb="204">
      <t>ド</t>
    </rPh>
    <rPh sb="204" eb="205">
      <t>ナミ</t>
    </rPh>
    <rPh sb="206" eb="208">
      <t>スイイ</t>
    </rPh>
    <rPh sb="220" eb="222">
      <t>ジョウショウ</t>
    </rPh>
    <rPh sb="234" eb="236">
      <t>ゼンネン</t>
    </rPh>
    <rPh sb="236" eb="237">
      <t>ド</t>
    </rPh>
    <rPh sb="237" eb="238">
      <t>ナミ</t>
    </rPh>
    <rPh sb="239" eb="241">
      <t>ジュンチョウ</t>
    </rPh>
    <rPh sb="242" eb="244">
      <t>ハツデン</t>
    </rPh>
    <rPh sb="251" eb="253">
      <t>スイドウ</t>
    </rPh>
    <rPh sb="253" eb="255">
      <t>カイケイ</t>
    </rPh>
    <rPh sb="257" eb="260">
      <t>ホジョキン</t>
    </rPh>
    <rPh sb="260" eb="262">
      <t>シシュツ</t>
    </rPh>
    <rPh sb="265" eb="268">
      <t>ソウヒヨウ</t>
    </rPh>
    <rPh sb="288" eb="291">
      <t>ゼンネンヒ</t>
    </rPh>
    <rPh sb="296" eb="298">
      <t>ゲンショウ</t>
    </rPh>
    <rPh sb="305" eb="307">
      <t>ネンカン</t>
    </rPh>
    <rPh sb="313" eb="314">
      <t>サ</t>
    </rPh>
    <rPh sb="315" eb="317">
      <t>ハンダン</t>
    </rPh>
    <rPh sb="320" eb="322">
      <t>ハンイ</t>
    </rPh>
    <rPh sb="325" eb="327">
      <t>ゼンネン</t>
    </rPh>
    <rPh sb="327" eb="328">
      <t>ド</t>
    </rPh>
    <rPh sb="328" eb="329">
      <t>ナミ</t>
    </rPh>
    <rPh sb="330" eb="332">
      <t>ハツデン</t>
    </rPh>
    <rPh sb="333" eb="334">
      <t>オコナ</t>
    </rPh>
    <rPh sb="348" eb="350">
      <t>ゲンショウ</t>
    </rPh>
    <rPh sb="360" eb="362">
      <t>スイドウ</t>
    </rPh>
    <rPh sb="362" eb="364">
      <t>カイケイ</t>
    </rPh>
    <rPh sb="366" eb="369">
      <t>ホジョキン</t>
    </rPh>
    <rPh sb="370" eb="372">
      <t>シシュツ</t>
    </rPh>
    <rPh sb="375" eb="378">
      <t>ソウヒヨウ</t>
    </rPh>
    <rPh sb="379" eb="381">
      <t>ゾウカ</t>
    </rPh>
    <rPh sb="393" eb="395">
      <t>ケイエイ</t>
    </rPh>
    <rPh sb="395" eb="397">
      <t>ジョウキョウ</t>
    </rPh>
    <rPh sb="402" eb="405">
      <t>ソウヒヨウ</t>
    </rPh>
    <rPh sb="408" eb="410">
      <t>ヘイセイ</t>
    </rPh>
    <rPh sb="412" eb="413">
      <t>ネン</t>
    </rPh>
    <rPh sb="413" eb="414">
      <t>ド</t>
    </rPh>
    <rPh sb="415" eb="416">
      <t>カギ</t>
    </rPh>
    <rPh sb="417" eb="419">
      <t>シシュツ</t>
    </rPh>
    <rPh sb="421" eb="423">
      <t>スイドウ</t>
    </rPh>
    <rPh sb="423" eb="425">
      <t>カイケイ</t>
    </rPh>
    <rPh sb="430" eb="432">
      <t>エイキョウ</t>
    </rPh>
    <rPh sb="440" eb="441">
      <t>ノゾ</t>
    </rPh>
    <rPh sb="443" eb="445">
      <t>ゼンネン</t>
    </rPh>
    <rPh sb="445" eb="446">
      <t>ド</t>
    </rPh>
    <rPh sb="446" eb="447">
      <t>ナミ</t>
    </rPh>
    <rPh sb="448" eb="450">
      <t>ケイエイ</t>
    </rPh>
    <rPh sb="450" eb="452">
      <t>ジョウキョウ</t>
    </rPh>
    <rPh sb="455" eb="456">
      <t>デン</t>
    </rPh>
    <phoneticPr fontId="3"/>
  </si>
  <si>
    <t>　収益的収支比率並びに営業収支比率とも目標値を上回り、継続して100％以上を維持している。経営リスクも少ない現状において、経営の健全性及び効率性は確保されている。太陽光発電に係る発電電力量は、環境的要因に左右されるが、効果的な施設の維持管理と併せて引き続き安定的な経営を見込む。
　計画値を上回る売電収入を得ており、引き続き発電した収益の一部を住宅用太陽光発電システム等の補助金など住民への新エネルギー機器設置の普及促進に充当することで再生可能エネルギーへの転換を促進していく。
　経営戦略は、平成29年度中に策定予定である。併せて、資金実績収支シミュレーションと電力実績等を用いて収支状況から毎年見直しを行い、建設経過年数と施設設備の状況を考慮しつつ、売電収入が安定して確保できるよう、計画的に老朽化対策を推進する。</t>
    <rPh sb="247" eb="249">
      <t>ヘイセイ</t>
    </rPh>
    <rPh sb="251" eb="252">
      <t>ネン</t>
    </rPh>
    <rPh sb="252" eb="253">
      <t>ド</t>
    </rPh>
    <rPh sb="253" eb="254">
      <t>ナカ</t>
    </rPh>
    <rPh sb="255" eb="257">
      <t>サクテイ</t>
    </rPh>
    <rPh sb="257" eb="259">
      <t>ヨテイ</t>
    </rPh>
    <rPh sb="263" eb="264">
      <t>アワ</t>
    </rPh>
    <phoneticPr fontId="3"/>
  </si>
  <si>
    <r>
      <t>　設備利用率が低下した原因として、年間発電量が1.6％下降したことによる（1,694kw/ｈ→1,667ｋｗ/ｈ）が、年間日照量の差であり発電量としては前年度並の発電が行えているといえ、発電施設の効率的な運用が行えている。
　平成28年度は、モジュール（2枚）の破損による取替を行ったため、修繕費比率（1.3％）が増加した。
　企業債残高対料金収入比率について、平成29年度から元金の償還を行う計画としている。今後償還財源の確保を行う計画である。基金積立総</t>
    </r>
    <r>
      <rPr>
        <sz val="14"/>
        <rFont val="ＭＳ ゴシック"/>
        <family val="3"/>
        <charset val="128"/>
      </rPr>
      <t>額174,300千</t>
    </r>
    <r>
      <rPr>
        <sz val="14"/>
        <color theme="1"/>
        <rFont val="ＭＳ ゴシック"/>
        <family val="3"/>
        <charset val="128"/>
      </rPr>
      <t xml:space="preserve">円。公募債償還基金を積み立てているので償還については、既に賄える状況にある。
　FIT収入割合については、平成27年度は45.2%であったが、平成28年度は56.2％と割合が増加したが、収入割合は安定的と言える。
　設備を効率的に最大限活用しており、太陽光発電における経営のリスクは少ないといえる。
</t>
    </r>
    <rPh sb="7" eb="9">
      <t>テイカ</t>
    </rPh>
    <rPh sb="27" eb="29">
      <t>カコウ</t>
    </rPh>
    <rPh sb="59" eb="60">
      <t>ネン</t>
    </rPh>
    <rPh sb="60" eb="61">
      <t>カン</t>
    </rPh>
    <rPh sb="61" eb="63">
      <t>ニッショウ</t>
    </rPh>
    <rPh sb="63" eb="64">
      <t>リョウ</t>
    </rPh>
    <rPh sb="65" eb="66">
      <t>サ</t>
    </rPh>
    <rPh sb="69" eb="71">
      <t>ハツデン</t>
    </rPh>
    <rPh sb="71" eb="72">
      <t>リョウ</t>
    </rPh>
    <rPh sb="76" eb="78">
      <t>ゼンネン</t>
    </rPh>
    <rPh sb="78" eb="79">
      <t>ド</t>
    </rPh>
    <rPh sb="79" eb="80">
      <t>ナミ</t>
    </rPh>
    <rPh sb="81" eb="83">
      <t>ハツデン</t>
    </rPh>
    <rPh sb="84" eb="85">
      <t>オコナ</t>
    </rPh>
    <rPh sb="113" eb="115">
      <t>ヘイセイ</t>
    </rPh>
    <rPh sb="117" eb="118">
      <t>ネン</t>
    </rPh>
    <rPh sb="118" eb="119">
      <t>ド</t>
    </rPh>
    <rPh sb="128" eb="129">
      <t>マイ</t>
    </rPh>
    <rPh sb="131" eb="133">
      <t>ハソン</t>
    </rPh>
    <rPh sb="136" eb="138">
      <t>トリカエ</t>
    </rPh>
    <rPh sb="139" eb="140">
      <t>オコナ</t>
    </rPh>
    <rPh sb="145" eb="147">
      <t>シュウゼン</t>
    </rPh>
    <rPh sb="147" eb="148">
      <t>ヒ</t>
    </rPh>
    <rPh sb="148" eb="150">
      <t>ヒリツ</t>
    </rPh>
    <rPh sb="157" eb="159">
      <t>ゾウカ</t>
    </rPh>
    <rPh sb="308" eb="310">
      <t>ヘイセイ</t>
    </rPh>
    <rPh sb="312" eb="313">
      <t>ネン</t>
    </rPh>
    <rPh sb="313" eb="314">
      <t>ド</t>
    </rPh>
    <rPh sb="321" eb="323">
      <t>ワリアイ</t>
    </rPh>
    <rPh sb="324" eb="326">
      <t>ゾウカ</t>
    </rPh>
    <rPh sb="330" eb="332">
      <t>シュウニュウ</t>
    </rPh>
    <rPh sb="332" eb="334">
      <t>ワリアイ</t>
    </rPh>
    <rPh sb="335" eb="338">
      <t>アンテイテキ</t>
    </rPh>
    <rPh sb="339" eb="340">
      <t>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</si>
</sst>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14" fontId="22" fillId="0" borderId="11" xfId="1" applyNumberFormat="1" applyFont="1" applyFill="1" applyBorder="1" applyAlignment="1" applyProtection="1">
      <alignment horizontal="center" vertical="center" wrapText="1"/>
      <protection locked="0"/>
    </xf>
    <xf numFmtId="0" fontId="22" fillId="0" borderId="11" xfId="1" applyNumberFormat="1" applyFont="1" applyFill="1" applyBorder="1" applyAlignment="1" applyProtection="1">
      <alignment horizontal="center" vertical="center" wrapText="1"/>
      <protection locked="0"/>
    </xf>
    <xf numFmtId="0" fontId="22" fillId="0" borderId="11" xfId="1" applyFont="1" applyBorder="1" applyAlignment="1" applyProtection="1">
      <alignment horizontal="center" vertical="center"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268.10000000000002</c:v>
                </c:pt>
                <c:pt idx="3">
                  <c:v>813.9</c:v>
                </c:pt>
                <c:pt idx="4">
                  <c:v>529.1</c:v>
                </c:pt>
              </c:numCache>
            </c:numRef>
          </c:val>
        </c:ser>
        <c:dLbls>
          <c:showLegendKey val="0"/>
          <c:showVal val="0"/>
          <c:showCatName val="0"/>
          <c:showSerName val="0"/>
          <c:showPercent val="0"/>
          <c:showBubbleSize val="0"/>
        </c:dLbls>
        <c:gapWidth val="180"/>
        <c:overlap val="-90"/>
        <c:axId val="157051520"/>
        <c:axId val="15706969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7051520"/>
        <c:axId val="157069696"/>
      </c:lineChart>
      <c:catAx>
        <c:axId val="157051520"/>
        <c:scaling>
          <c:orientation val="minMax"/>
        </c:scaling>
        <c:delete val="0"/>
        <c:axPos val="b"/>
        <c:numFmt formatCode="ge" sourceLinked="1"/>
        <c:majorTickMark val="none"/>
        <c:minorTickMark val="none"/>
        <c:tickLblPos val="none"/>
        <c:crossAx val="157069696"/>
        <c:crosses val="autoZero"/>
        <c:auto val="0"/>
        <c:lblAlgn val="ctr"/>
        <c:lblOffset val="100"/>
        <c:noMultiLvlLbl val="1"/>
      </c:catAx>
      <c:valAx>
        <c:axId val="15706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7051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100</c:v>
                </c:pt>
                <c:pt idx="3">
                  <c:v>45.2</c:v>
                </c:pt>
                <c:pt idx="4">
                  <c:v>56.2</c:v>
                </c:pt>
              </c:numCache>
            </c:numRef>
          </c:val>
        </c:ser>
        <c:dLbls>
          <c:showLegendKey val="0"/>
          <c:showVal val="0"/>
          <c:showCatName val="0"/>
          <c:showSerName val="0"/>
          <c:showPercent val="0"/>
          <c:showBubbleSize val="0"/>
        </c:dLbls>
        <c:gapWidth val="180"/>
        <c:overlap val="-90"/>
        <c:axId val="165042816"/>
        <c:axId val="16505728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65042816"/>
        <c:axId val="165057280"/>
      </c:lineChart>
      <c:catAx>
        <c:axId val="165042816"/>
        <c:scaling>
          <c:orientation val="minMax"/>
        </c:scaling>
        <c:delete val="0"/>
        <c:axPos val="b"/>
        <c:numFmt formatCode="ge" sourceLinked="1"/>
        <c:majorTickMark val="none"/>
        <c:minorTickMark val="none"/>
        <c:tickLblPos val="none"/>
        <c:crossAx val="165057280"/>
        <c:crosses val="autoZero"/>
        <c:auto val="0"/>
        <c:lblAlgn val="ctr"/>
        <c:lblOffset val="100"/>
        <c:noMultiLvlLbl val="1"/>
      </c:catAx>
      <c:valAx>
        <c:axId val="16505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04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225600"/>
        <c:axId val="16522752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25600"/>
        <c:axId val="165227520"/>
      </c:lineChart>
      <c:catAx>
        <c:axId val="165225600"/>
        <c:scaling>
          <c:orientation val="minMax"/>
        </c:scaling>
        <c:delete val="0"/>
        <c:axPos val="b"/>
        <c:numFmt formatCode="ge" sourceLinked="1"/>
        <c:majorTickMark val="none"/>
        <c:minorTickMark val="none"/>
        <c:tickLblPos val="none"/>
        <c:crossAx val="165227520"/>
        <c:crosses val="autoZero"/>
        <c:auto val="0"/>
        <c:lblAlgn val="ctr"/>
        <c:lblOffset val="100"/>
        <c:noMultiLvlLbl val="1"/>
      </c:catAx>
      <c:valAx>
        <c:axId val="16522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225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260672"/>
        <c:axId val="16526284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60672"/>
        <c:axId val="165262848"/>
      </c:lineChart>
      <c:catAx>
        <c:axId val="165260672"/>
        <c:scaling>
          <c:orientation val="minMax"/>
        </c:scaling>
        <c:delete val="0"/>
        <c:axPos val="b"/>
        <c:numFmt formatCode="ge" sourceLinked="1"/>
        <c:majorTickMark val="none"/>
        <c:minorTickMark val="none"/>
        <c:tickLblPos val="none"/>
        <c:crossAx val="165262848"/>
        <c:crosses val="autoZero"/>
        <c:auto val="0"/>
        <c:lblAlgn val="ctr"/>
        <c:lblOffset val="100"/>
        <c:noMultiLvlLbl val="1"/>
      </c:catAx>
      <c:valAx>
        <c:axId val="16526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260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283712"/>
        <c:axId val="16531046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83712"/>
        <c:axId val="165310464"/>
      </c:lineChart>
      <c:catAx>
        <c:axId val="165283712"/>
        <c:scaling>
          <c:orientation val="minMax"/>
        </c:scaling>
        <c:delete val="0"/>
        <c:axPos val="b"/>
        <c:numFmt formatCode="ge" sourceLinked="1"/>
        <c:majorTickMark val="none"/>
        <c:minorTickMark val="none"/>
        <c:tickLblPos val="none"/>
        <c:crossAx val="165310464"/>
        <c:crosses val="autoZero"/>
        <c:auto val="0"/>
        <c:lblAlgn val="ctr"/>
        <c:lblOffset val="100"/>
        <c:noMultiLvlLbl val="1"/>
      </c:catAx>
      <c:valAx>
        <c:axId val="16531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52837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343616"/>
        <c:axId val="16534553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43616"/>
        <c:axId val="165345536"/>
      </c:lineChart>
      <c:catAx>
        <c:axId val="165343616"/>
        <c:scaling>
          <c:orientation val="minMax"/>
        </c:scaling>
        <c:delete val="0"/>
        <c:axPos val="b"/>
        <c:numFmt formatCode="ge" sourceLinked="1"/>
        <c:majorTickMark val="none"/>
        <c:minorTickMark val="none"/>
        <c:tickLblPos val="none"/>
        <c:crossAx val="165345536"/>
        <c:crosses val="autoZero"/>
        <c:auto val="0"/>
        <c:lblAlgn val="ctr"/>
        <c:lblOffset val="100"/>
        <c:noMultiLvlLbl val="1"/>
      </c:catAx>
      <c:valAx>
        <c:axId val="165345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343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374592"/>
        <c:axId val="16538496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74592"/>
        <c:axId val="165384960"/>
      </c:lineChart>
      <c:catAx>
        <c:axId val="165374592"/>
        <c:scaling>
          <c:orientation val="minMax"/>
        </c:scaling>
        <c:delete val="0"/>
        <c:axPos val="b"/>
        <c:numFmt formatCode="ge" sourceLinked="1"/>
        <c:majorTickMark val="none"/>
        <c:minorTickMark val="none"/>
        <c:tickLblPos val="none"/>
        <c:crossAx val="165384960"/>
        <c:crosses val="autoZero"/>
        <c:auto val="0"/>
        <c:lblAlgn val="ctr"/>
        <c:lblOffset val="100"/>
        <c:noMultiLvlLbl val="1"/>
      </c:catAx>
      <c:valAx>
        <c:axId val="165384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37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479552"/>
        <c:axId val="16548147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479552"/>
        <c:axId val="165481472"/>
      </c:lineChart>
      <c:catAx>
        <c:axId val="165479552"/>
        <c:scaling>
          <c:orientation val="minMax"/>
        </c:scaling>
        <c:delete val="0"/>
        <c:axPos val="b"/>
        <c:numFmt formatCode="ge" sourceLinked="1"/>
        <c:majorTickMark val="none"/>
        <c:minorTickMark val="none"/>
        <c:tickLblPos val="none"/>
        <c:crossAx val="165481472"/>
        <c:crosses val="autoZero"/>
        <c:auto val="0"/>
        <c:lblAlgn val="ctr"/>
        <c:lblOffset val="100"/>
        <c:noMultiLvlLbl val="1"/>
      </c:catAx>
      <c:valAx>
        <c:axId val="16548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79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02336"/>
        <c:axId val="16551270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02336"/>
        <c:axId val="165512704"/>
      </c:lineChart>
      <c:catAx>
        <c:axId val="165502336"/>
        <c:scaling>
          <c:orientation val="minMax"/>
        </c:scaling>
        <c:delete val="0"/>
        <c:axPos val="b"/>
        <c:numFmt formatCode="ge" sourceLinked="1"/>
        <c:majorTickMark val="none"/>
        <c:minorTickMark val="none"/>
        <c:tickLblPos val="none"/>
        <c:crossAx val="165512704"/>
        <c:crosses val="autoZero"/>
        <c:auto val="0"/>
        <c:lblAlgn val="ctr"/>
        <c:lblOffset val="100"/>
        <c:noMultiLvlLbl val="1"/>
      </c:catAx>
      <c:valAx>
        <c:axId val="16551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0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636352"/>
        <c:axId val="16564672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36352"/>
        <c:axId val="165646720"/>
      </c:lineChart>
      <c:catAx>
        <c:axId val="165636352"/>
        <c:scaling>
          <c:orientation val="minMax"/>
        </c:scaling>
        <c:delete val="0"/>
        <c:axPos val="b"/>
        <c:numFmt formatCode="ge" sourceLinked="1"/>
        <c:majorTickMark val="none"/>
        <c:minorTickMark val="none"/>
        <c:tickLblPos val="none"/>
        <c:crossAx val="165646720"/>
        <c:crosses val="autoZero"/>
        <c:auto val="0"/>
        <c:lblAlgn val="ctr"/>
        <c:lblOffset val="100"/>
        <c:noMultiLvlLbl val="1"/>
      </c:catAx>
      <c:valAx>
        <c:axId val="16564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63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672064"/>
        <c:axId val="1656739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72064"/>
        <c:axId val="165673984"/>
      </c:lineChart>
      <c:catAx>
        <c:axId val="165672064"/>
        <c:scaling>
          <c:orientation val="minMax"/>
        </c:scaling>
        <c:delete val="0"/>
        <c:axPos val="b"/>
        <c:numFmt formatCode="ge" sourceLinked="1"/>
        <c:majorTickMark val="none"/>
        <c:minorTickMark val="none"/>
        <c:tickLblPos val="none"/>
        <c:crossAx val="165673984"/>
        <c:crosses val="autoZero"/>
        <c:auto val="0"/>
        <c:lblAlgn val="ctr"/>
        <c:lblOffset val="100"/>
        <c:noMultiLvlLbl val="1"/>
      </c:catAx>
      <c:valAx>
        <c:axId val="165673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672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1682.9</c:v>
                </c:pt>
                <c:pt idx="3">
                  <c:v>1962.1</c:v>
                </c:pt>
                <c:pt idx="4">
                  <c:v>839.8</c:v>
                </c:pt>
              </c:numCache>
            </c:numRef>
          </c:val>
        </c:ser>
        <c:dLbls>
          <c:showLegendKey val="0"/>
          <c:showVal val="0"/>
          <c:showCatName val="0"/>
          <c:showSerName val="0"/>
          <c:showPercent val="0"/>
          <c:showBubbleSize val="0"/>
        </c:dLbls>
        <c:gapWidth val="180"/>
        <c:overlap val="-90"/>
        <c:axId val="162679424"/>
        <c:axId val="16268121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2679424"/>
        <c:axId val="162681216"/>
      </c:lineChart>
      <c:catAx>
        <c:axId val="162679424"/>
        <c:scaling>
          <c:orientation val="minMax"/>
        </c:scaling>
        <c:delete val="0"/>
        <c:axPos val="b"/>
        <c:numFmt formatCode="ge" sourceLinked="1"/>
        <c:majorTickMark val="none"/>
        <c:minorTickMark val="none"/>
        <c:tickLblPos val="none"/>
        <c:crossAx val="162681216"/>
        <c:crosses val="autoZero"/>
        <c:auto val="0"/>
        <c:lblAlgn val="ctr"/>
        <c:lblOffset val="100"/>
        <c:noMultiLvlLbl val="1"/>
      </c:catAx>
      <c:valAx>
        <c:axId val="162681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679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71968"/>
        <c:axId val="16557824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71968"/>
        <c:axId val="165578240"/>
      </c:lineChart>
      <c:catAx>
        <c:axId val="165571968"/>
        <c:scaling>
          <c:orientation val="minMax"/>
        </c:scaling>
        <c:delete val="0"/>
        <c:axPos val="b"/>
        <c:numFmt formatCode="ge" sourceLinked="1"/>
        <c:majorTickMark val="none"/>
        <c:minorTickMark val="none"/>
        <c:tickLblPos val="none"/>
        <c:crossAx val="165578240"/>
        <c:crosses val="autoZero"/>
        <c:auto val="0"/>
        <c:lblAlgn val="ctr"/>
        <c:lblOffset val="100"/>
        <c:noMultiLvlLbl val="1"/>
      </c:catAx>
      <c:valAx>
        <c:axId val="16557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71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829440"/>
        <c:axId val="16483571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29440"/>
        <c:axId val="164835712"/>
      </c:lineChart>
      <c:catAx>
        <c:axId val="164829440"/>
        <c:scaling>
          <c:orientation val="minMax"/>
        </c:scaling>
        <c:delete val="0"/>
        <c:axPos val="b"/>
        <c:numFmt formatCode="ge" sourceLinked="1"/>
        <c:majorTickMark val="none"/>
        <c:minorTickMark val="none"/>
        <c:tickLblPos val="none"/>
        <c:crossAx val="164835712"/>
        <c:crosses val="autoZero"/>
        <c:auto val="0"/>
        <c:lblAlgn val="ctr"/>
        <c:lblOffset val="100"/>
        <c:noMultiLvlLbl val="1"/>
      </c:catAx>
      <c:valAx>
        <c:axId val="16483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82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856576"/>
        <c:axId val="16485849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56576"/>
        <c:axId val="164858496"/>
      </c:lineChart>
      <c:catAx>
        <c:axId val="164856576"/>
        <c:scaling>
          <c:orientation val="minMax"/>
        </c:scaling>
        <c:delete val="0"/>
        <c:axPos val="b"/>
        <c:numFmt formatCode="ge" sourceLinked="1"/>
        <c:majorTickMark val="none"/>
        <c:minorTickMark val="none"/>
        <c:tickLblPos val="none"/>
        <c:crossAx val="164858496"/>
        <c:crosses val="autoZero"/>
        <c:auto val="0"/>
        <c:lblAlgn val="ctr"/>
        <c:lblOffset val="100"/>
        <c:noMultiLvlLbl val="1"/>
      </c:catAx>
      <c:valAx>
        <c:axId val="164858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856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891264"/>
        <c:axId val="16489753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91264"/>
        <c:axId val="164897536"/>
      </c:lineChart>
      <c:catAx>
        <c:axId val="164891264"/>
        <c:scaling>
          <c:orientation val="minMax"/>
        </c:scaling>
        <c:delete val="0"/>
        <c:axPos val="b"/>
        <c:numFmt formatCode="ge" sourceLinked="1"/>
        <c:majorTickMark val="none"/>
        <c:minorTickMark val="none"/>
        <c:tickLblPos val="none"/>
        <c:crossAx val="164897536"/>
        <c:crosses val="autoZero"/>
        <c:auto val="0"/>
        <c:lblAlgn val="ctr"/>
        <c:lblOffset val="100"/>
        <c:noMultiLvlLbl val="1"/>
      </c:catAx>
      <c:valAx>
        <c:axId val="16489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891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942976"/>
        <c:axId val="16494489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42976"/>
        <c:axId val="164944896"/>
      </c:lineChart>
      <c:catAx>
        <c:axId val="164942976"/>
        <c:scaling>
          <c:orientation val="minMax"/>
        </c:scaling>
        <c:delete val="0"/>
        <c:axPos val="b"/>
        <c:numFmt formatCode="ge" sourceLinked="1"/>
        <c:majorTickMark val="none"/>
        <c:minorTickMark val="none"/>
        <c:tickLblPos val="none"/>
        <c:crossAx val="164944896"/>
        <c:crosses val="autoZero"/>
        <c:auto val="0"/>
        <c:lblAlgn val="ctr"/>
        <c:lblOffset val="100"/>
        <c:noMultiLvlLbl val="1"/>
      </c:catAx>
      <c:valAx>
        <c:axId val="164944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9429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948800"/>
        <c:axId val="16595916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48800"/>
        <c:axId val="165959168"/>
      </c:lineChart>
      <c:catAx>
        <c:axId val="165948800"/>
        <c:scaling>
          <c:orientation val="minMax"/>
        </c:scaling>
        <c:delete val="0"/>
        <c:axPos val="b"/>
        <c:numFmt formatCode="ge" sourceLinked="1"/>
        <c:majorTickMark val="none"/>
        <c:minorTickMark val="none"/>
        <c:tickLblPos val="none"/>
        <c:crossAx val="165959168"/>
        <c:crosses val="autoZero"/>
        <c:auto val="0"/>
        <c:lblAlgn val="ctr"/>
        <c:lblOffset val="100"/>
        <c:noMultiLvlLbl val="1"/>
      </c:catAx>
      <c:valAx>
        <c:axId val="165959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948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10.4</c:v>
                </c:pt>
                <c:pt idx="3">
                  <c:v>12.9</c:v>
                </c:pt>
                <c:pt idx="4">
                  <c:v>12.7</c:v>
                </c:pt>
              </c:numCache>
            </c:numRef>
          </c:val>
        </c:ser>
        <c:dLbls>
          <c:showLegendKey val="0"/>
          <c:showVal val="0"/>
          <c:showCatName val="0"/>
          <c:showSerName val="0"/>
          <c:showPercent val="0"/>
          <c:showBubbleSize val="0"/>
        </c:dLbls>
        <c:gapWidth val="180"/>
        <c:overlap val="-90"/>
        <c:axId val="165988224"/>
        <c:axId val="16599859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13.7</c:v>
                </c:pt>
                <c:pt idx="3">
                  <c:v>12</c:v>
                </c:pt>
                <c:pt idx="4">
                  <c:v>14.5</c:v>
                </c:pt>
              </c:numCache>
            </c:numRef>
          </c:val>
          <c:smooth val="0"/>
        </c:ser>
        <c:dLbls>
          <c:showLegendKey val="0"/>
          <c:showVal val="0"/>
          <c:showCatName val="0"/>
          <c:showSerName val="0"/>
          <c:showPercent val="0"/>
          <c:showBubbleSize val="0"/>
        </c:dLbls>
        <c:marker val="1"/>
        <c:smooth val="0"/>
        <c:axId val="165988224"/>
        <c:axId val="165998592"/>
      </c:lineChart>
      <c:catAx>
        <c:axId val="165988224"/>
        <c:scaling>
          <c:orientation val="minMax"/>
        </c:scaling>
        <c:delete val="0"/>
        <c:axPos val="b"/>
        <c:numFmt formatCode="ge" sourceLinked="1"/>
        <c:majorTickMark val="none"/>
        <c:minorTickMark val="none"/>
        <c:tickLblPos val="none"/>
        <c:crossAx val="165998592"/>
        <c:crosses val="autoZero"/>
        <c:auto val="0"/>
        <c:lblAlgn val="ctr"/>
        <c:lblOffset val="100"/>
        <c:noMultiLvlLbl val="1"/>
      </c:catAx>
      <c:valAx>
        <c:axId val="16599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988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0</c:v>
                </c:pt>
                <c:pt idx="3">
                  <c:v>0</c:v>
                </c:pt>
                <c:pt idx="4">
                  <c:v>1.3</c:v>
                </c:pt>
              </c:numCache>
            </c:numRef>
          </c:val>
        </c:ser>
        <c:dLbls>
          <c:showLegendKey val="0"/>
          <c:showVal val="0"/>
          <c:showCatName val="0"/>
          <c:showSerName val="0"/>
          <c:showPercent val="0"/>
          <c:showBubbleSize val="0"/>
        </c:dLbls>
        <c:gapWidth val="180"/>
        <c:overlap val="-90"/>
        <c:axId val="166105472"/>
        <c:axId val="16610739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2.9</c:v>
                </c:pt>
                <c:pt idx="3">
                  <c:v>0.6</c:v>
                </c:pt>
                <c:pt idx="4">
                  <c:v>0.3</c:v>
                </c:pt>
              </c:numCache>
            </c:numRef>
          </c:val>
          <c:smooth val="0"/>
        </c:ser>
        <c:dLbls>
          <c:showLegendKey val="0"/>
          <c:showVal val="0"/>
          <c:showCatName val="0"/>
          <c:showSerName val="0"/>
          <c:showPercent val="0"/>
          <c:showBubbleSize val="0"/>
        </c:dLbls>
        <c:marker val="1"/>
        <c:smooth val="0"/>
        <c:axId val="166105472"/>
        <c:axId val="166107392"/>
      </c:lineChart>
      <c:catAx>
        <c:axId val="166105472"/>
        <c:scaling>
          <c:orientation val="minMax"/>
        </c:scaling>
        <c:delete val="0"/>
        <c:axPos val="b"/>
        <c:numFmt formatCode="ge" sourceLinked="1"/>
        <c:majorTickMark val="none"/>
        <c:minorTickMark val="none"/>
        <c:tickLblPos val="none"/>
        <c:crossAx val="166107392"/>
        <c:crosses val="autoZero"/>
        <c:auto val="0"/>
        <c:lblAlgn val="ctr"/>
        <c:lblOffset val="100"/>
        <c:noMultiLvlLbl val="1"/>
      </c:catAx>
      <c:valAx>
        <c:axId val="16610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105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671.4</c:v>
                </c:pt>
                <c:pt idx="4">
                  <c:v>685.5</c:v>
                </c:pt>
              </c:numCache>
            </c:numRef>
          </c:val>
        </c:ser>
        <c:dLbls>
          <c:showLegendKey val="0"/>
          <c:showVal val="0"/>
          <c:showCatName val="0"/>
          <c:showSerName val="0"/>
          <c:showPercent val="0"/>
          <c:showBubbleSize val="0"/>
        </c:dLbls>
        <c:gapWidth val="180"/>
        <c:overlap val="-90"/>
        <c:axId val="166140160"/>
        <c:axId val="16614233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259</c:v>
                </c:pt>
                <c:pt idx="3">
                  <c:v>197.2</c:v>
                </c:pt>
                <c:pt idx="4">
                  <c:v>184.6</c:v>
                </c:pt>
              </c:numCache>
            </c:numRef>
          </c:val>
          <c:smooth val="0"/>
        </c:ser>
        <c:dLbls>
          <c:showLegendKey val="0"/>
          <c:showVal val="0"/>
          <c:showCatName val="0"/>
          <c:showSerName val="0"/>
          <c:showPercent val="0"/>
          <c:showBubbleSize val="0"/>
        </c:dLbls>
        <c:marker val="1"/>
        <c:smooth val="0"/>
        <c:axId val="166140160"/>
        <c:axId val="166142336"/>
      </c:lineChart>
      <c:catAx>
        <c:axId val="166140160"/>
        <c:scaling>
          <c:orientation val="minMax"/>
        </c:scaling>
        <c:delete val="0"/>
        <c:axPos val="b"/>
        <c:numFmt formatCode="ge" sourceLinked="1"/>
        <c:majorTickMark val="none"/>
        <c:minorTickMark val="none"/>
        <c:tickLblPos val="none"/>
        <c:crossAx val="166142336"/>
        <c:crosses val="autoZero"/>
        <c:auto val="0"/>
        <c:lblAlgn val="ctr"/>
        <c:lblOffset val="100"/>
        <c:noMultiLvlLbl val="1"/>
      </c:catAx>
      <c:valAx>
        <c:axId val="16614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140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6175488"/>
        <c:axId val="16617740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75488"/>
        <c:axId val="166177408"/>
      </c:lineChart>
      <c:catAx>
        <c:axId val="166175488"/>
        <c:scaling>
          <c:orientation val="minMax"/>
        </c:scaling>
        <c:delete val="0"/>
        <c:axPos val="b"/>
        <c:numFmt formatCode="ge" sourceLinked="1"/>
        <c:majorTickMark val="none"/>
        <c:minorTickMark val="none"/>
        <c:tickLblPos val="none"/>
        <c:crossAx val="166177408"/>
        <c:crosses val="autoZero"/>
        <c:auto val="0"/>
        <c:lblAlgn val="ctr"/>
        <c:lblOffset val="100"/>
        <c:noMultiLvlLbl val="1"/>
      </c:catAx>
      <c:valAx>
        <c:axId val="16617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175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2720384"/>
        <c:axId val="1565085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2720384"/>
        <c:axId val="156508544"/>
      </c:lineChart>
      <c:catAx>
        <c:axId val="162720384"/>
        <c:scaling>
          <c:orientation val="minMax"/>
        </c:scaling>
        <c:delete val="0"/>
        <c:axPos val="b"/>
        <c:numFmt formatCode="ge" sourceLinked="1"/>
        <c:majorTickMark val="none"/>
        <c:minorTickMark val="none"/>
        <c:tickLblPos val="none"/>
        <c:crossAx val="156508544"/>
        <c:crosses val="autoZero"/>
        <c:auto val="0"/>
        <c:lblAlgn val="ctr"/>
        <c:lblOffset val="100"/>
        <c:noMultiLvlLbl val="1"/>
      </c:catAx>
      <c:valAx>
        <c:axId val="15650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720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100</c:v>
                </c:pt>
                <c:pt idx="3">
                  <c:v>45.2</c:v>
                </c:pt>
                <c:pt idx="4">
                  <c:v>56.2</c:v>
                </c:pt>
              </c:numCache>
            </c:numRef>
          </c:val>
        </c:ser>
        <c:dLbls>
          <c:showLegendKey val="0"/>
          <c:showVal val="0"/>
          <c:showCatName val="0"/>
          <c:showSerName val="0"/>
          <c:showPercent val="0"/>
          <c:showBubbleSize val="0"/>
        </c:dLbls>
        <c:gapWidth val="180"/>
        <c:overlap val="-90"/>
        <c:axId val="166190080"/>
        <c:axId val="16636019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100</c:v>
                </c:pt>
                <c:pt idx="3">
                  <c:v>98.2</c:v>
                </c:pt>
                <c:pt idx="4">
                  <c:v>93.8</c:v>
                </c:pt>
              </c:numCache>
            </c:numRef>
          </c:val>
          <c:smooth val="0"/>
        </c:ser>
        <c:dLbls>
          <c:showLegendKey val="0"/>
          <c:showVal val="0"/>
          <c:showCatName val="0"/>
          <c:showSerName val="0"/>
          <c:showPercent val="0"/>
          <c:showBubbleSize val="0"/>
        </c:dLbls>
        <c:marker val="1"/>
        <c:smooth val="0"/>
        <c:axId val="166190080"/>
        <c:axId val="166360192"/>
      </c:lineChart>
      <c:catAx>
        <c:axId val="166190080"/>
        <c:scaling>
          <c:orientation val="minMax"/>
        </c:scaling>
        <c:delete val="0"/>
        <c:axPos val="b"/>
        <c:numFmt formatCode="ge" sourceLinked="1"/>
        <c:majorTickMark val="none"/>
        <c:minorTickMark val="none"/>
        <c:tickLblPos val="none"/>
        <c:crossAx val="166360192"/>
        <c:crosses val="autoZero"/>
        <c:auto val="0"/>
        <c:lblAlgn val="ctr"/>
        <c:lblOffset val="100"/>
        <c:noMultiLvlLbl val="1"/>
      </c:catAx>
      <c:valAx>
        <c:axId val="166360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19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6474</c:v>
                </c:pt>
                <c:pt idx="3">
                  <c:v>5203.1000000000004</c:v>
                </c:pt>
                <c:pt idx="4">
                  <c:v>8233.4</c:v>
                </c:pt>
              </c:numCache>
            </c:numRef>
          </c:val>
        </c:ser>
        <c:dLbls>
          <c:showLegendKey val="0"/>
          <c:showVal val="0"/>
          <c:showCatName val="0"/>
          <c:showSerName val="0"/>
          <c:showPercent val="0"/>
          <c:showBubbleSize val="0"/>
        </c:dLbls>
        <c:gapWidth val="180"/>
        <c:overlap val="-90"/>
        <c:axId val="156537600"/>
        <c:axId val="15653952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17642.5</c:v>
                </c:pt>
                <c:pt idx="3">
                  <c:v>18815.8</c:v>
                </c:pt>
                <c:pt idx="4">
                  <c:v>22847.9</c:v>
                </c:pt>
              </c:numCache>
            </c:numRef>
          </c:val>
          <c:smooth val="0"/>
        </c:ser>
        <c:dLbls>
          <c:showLegendKey val="0"/>
          <c:showVal val="0"/>
          <c:showCatName val="0"/>
          <c:showSerName val="0"/>
          <c:showPercent val="0"/>
          <c:showBubbleSize val="0"/>
        </c:dLbls>
        <c:marker val="1"/>
        <c:smooth val="0"/>
        <c:axId val="156537600"/>
        <c:axId val="156539520"/>
      </c:lineChart>
      <c:catAx>
        <c:axId val="156537600"/>
        <c:scaling>
          <c:orientation val="minMax"/>
        </c:scaling>
        <c:delete val="0"/>
        <c:axPos val="b"/>
        <c:numFmt formatCode="ge" sourceLinked="1"/>
        <c:majorTickMark val="none"/>
        <c:minorTickMark val="none"/>
        <c:tickLblPos val="none"/>
        <c:crossAx val="156539520"/>
        <c:crosses val="autoZero"/>
        <c:auto val="0"/>
        <c:lblAlgn val="ctr"/>
        <c:lblOffset val="100"/>
        <c:noMultiLvlLbl val="1"/>
      </c:catAx>
      <c:valAx>
        <c:axId val="15653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653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53411</c:v>
                </c:pt>
                <c:pt idx="3">
                  <c:v>68425</c:v>
                </c:pt>
                <c:pt idx="4">
                  <c:v>62278</c:v>
                </c:pt>
              </c:numCache>
            </c:numRef>
          </c:val>
        </c:ser>
        <c:dLbls>
          <c:showLegendKey val="0"/>
          <c:showVal val="0"/>
          <c:showCatName val="0"/>
          <c:showSerName val="0"/>
          <c:showPercent val="0"/>
          <c:showBubbleSize val="0"/>
        </c:dLbls>
        <c:gapWidth val="180"/>
        <c:overlap val="-90"/>
        <c:axId val="164446976"/>
        <c:axId val="16444889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58539</c:v>
                </c:pt>
                <c:pt idx="3">
                  <c:v>37685</c:v>
                </c:pt>
                <c:pt idx="4">
                  <c:v>2390</c:v>
                </c:pt>
              </c:numCache>
            </c:numRef>
          </c:val>
          <c:smooth val="0"/>
        </c:ser>
        <c:dLbls>
          <c:showLegendKey val="0"/>
          <c:showVal val="0"/>
          <c:showCatName val="0"/>
          <c:showSerName val="0"/>
          <c:showPercent val="0"/>
          <c:showBubbleSize val="0"/>
        </c:dLbls>
        <c:marker val="1"/>
        <c:smooth val="0"/>
        <c:axId val="164446976"/>
        <c:axId val="164448896"/>
      </c:lineChart>
      <c:catAx>
        <c:axId val="164446976"/>
        <c:scaling>
          <c:orientation val="minMax"/>
        </c:scaling>
        <c:delete val="0"/>
        <c:axPos val="b"/>
        <c:numFmt formatCode="ge" sourceLinked="1"/>
        <c:majorTickMark val="none"/>
        <c:minorTickMark val="none"/>
        <c:tickLblPos val="none"/>
        <c:crossAx val="164448896"/>
        <c:crosses val="autoZero"/>
        <c:auto val="0"/>
        <c:lblAlgn val="ctr"/>
        <c:lblOffset val="100"/>
        <c:noMultiLvlLbl val="1"/>
      </c:catAx>
      <c:valAx>
        <c:axId val="1644488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446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10.4</c:v>
                </c:pt>
                <c:pt idx="3">
                  <c:v>12.9</c:v>
                </c:pt>
                <c:pt idx="4">
                  <c:v>12.7</c:v>
                </c:pt>
              </c:numCache>
            </c:numRef>
          </c:val>
        </c:ser>
        <c:dLbls>
          <c:showLegendKey val="0"/>
          <c:showVal val="0"/>
          <c:showCatName val="0"/>
          <c:showSerName val="0"/>
          <c:showPercent val="0"/>
          <c:showBubbleSize val="0"/>
        </c:dLbls>
        <c:gapWidth val="180"/>
        <c:overlap val="-90"/>
        <c:axId val="164498816"/>
        <c:axId val="16450508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64498816"/>
        <c:axId val="164505088"/>
      </c:lineChart>
      <c:catAx>
        <c:axId val="164498816"/>
        <c:scaling>
          <c:orientation val="minMax"/>
        </c:scaling>
        <c:delete val="0"/>
        <c:axPos val="b"/>
        <c:numFmt formatCode="ge" sourceLinked="1"/>
        <c:majorTickMark val="none"/>
        <c:minorTickMark val="none"/>
        <c:tickLblPos val="none"/>
        <c:crossAx val="164505088"/>
        <c:crosses val="autoZero"/>
        <c:auto val="0"/>
        <c:lblAlgn val="ctr"/>
        <c:lblOffset val="100"/>
        <c:noMultiLvlLbl val="1"/>
      </c:catAx>
      <c:valAx>
        <c:axId val="164505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498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0</c:v>
                </c:pt>
                <c:pt idx="3">
                  <c:v>0</c:v>
                </c:pt>
                <c:pt idx="4">
                  <c:v>1.3</c:v>
                </c:pt>
              </c:numCache>
            </c:numRef>
          </c:val>
        </c:ser>
        <c:dLbls>
          <c:showLegendKey val="0"/>
          <c:showVal val="0"/>
          <c:showCatName val="0"/>
          <c:showSerName val="0"/>
          <c:showPercent val="0"/>
          <c:showBubbleSize val="0"/>
        </c:dLbls>
        <c:gapWidth val="180"/>
        <c:overlap val="-90"/>
        <c:axId val="164536704"/>
        <c:axId val="16453862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13.7</c:v>
                </c:pt>
                <c:pt idx="3">
                  <c:v>16.3</c:v>
                </c:pt>
                <c:pt idx="4">
                  <c:v>14.2</c:v>
                </c:pt>
              </c:numCache>
            </c:numRef>
          </c:val>
          <c:smooth val="0"/>
        </c:ser>
        <c:dLbls>
          <c:showLegendKey val="0"/>
          <c:showVal val="0"/>
          <c:showCatName val="0"/>
          <c:showSerName val="0"/>
          <c:showPercent val="0"/>
          <c:showBubbleSize val="0"/>
        </c:dLbls>
        <c:marker val="1"/>
        <c:smooth val="0"/>
        <c:axId val="164536704"/>
        <c:axId val="164538624"/>
      </c:lineChart>
      <c:catAx>
        <c:axId val="164536704"/>
        <c:scaling>
          <c:orientation val="minMax"/>
        </c:scaling>
        <c:delete val="0"/>
        <c:axPos val="b"/>
        <c:numFmt formatCode="ge" sourceLinked="1"/>
        <c:majorTickMark val="none"/>
        <c:minorTickMark val="none"/>
        <c:tickLblPos val="none"/>
        <c:crossAx val="164538624"/>
        <c:crosses val="autoZero"/>
        <c:auto val="0"/>
        <c:lblAlgn val="ctr"/>
        <c:lblOffset val="100"/>
        <c:noMultiLvlLbl val="1"/>
      </c:catAx>
      <c:valAx>
        <c:axId val="16453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536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#N/A</c:v>
                </c:pt>
                <c:pt idx="3">
                  <c:v>671.4</c:v>
                </c:pt>
                <c:pt idx="4">
                  <c:v>685.5</c:v>
                </c:pt>
              </c:numCache>
            </c:numRef>
          </c:val>
        </c:ser>
        <c:dLbls>
          <c:showLegendKey val="0"/>
          <c:showVal val="0"/>
          <c:showCatName val="0"/>
          <c:showSerName val="0"/>
          <c:showPercent val="0"/>
          <c:showBubbleSize val="0"/>
        </c:dLbls>
        <c:gapWidth val="180"/>
        <c:overlap val="-90"/>
        <c:axId val="165108352"/>
        <c:axId val="16511052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98.2</c:v>
                </c:pt>
                <c:pt idx="3">
                  <c:v>100.3</c:v>
                </c:pt>
                <c:pt idx="4">
                  <c:v>98.3</c:v>
                </c:pt>
              </c:numCache>
            </c:numRef>
          </c:val>
          <c:smooth val="0"/>
        </c:ser>
        <c:dLbls>
          <c:showLegendKey val="0"/>
          <c:showVal val="0"/>
          <c:showCatName val="0"/>
          <c:showSerName val="0"/>
          <c:showPercent val="0"/>
          <c:showBubbleSize val="0"/>
        </c:dLbls>
        <c:marker val="1"/>
        <c:smooth val="0"/>
        <c:axId val="165108352"/>
        <c:axId val="165110528"/>
      </c:lineChart>
      <c:catAx>
        <c:axId val="165108352"/>
        <c:scaling>
          <c:orientation val="minMax"/>
        </c:scaling>
        <c:delete val="0"/>
        <c:axPos val="b"/>
        <c:numFmt formatCode="ge" sourceLinked="1"/>
        <c:majorTickMark val="none"/>
        <c:minorTickMark val="none"/>
        <c:tickLblPos val="none"/>
        <c:crossAx val="165110528"/>
        <c:crosses val="autoZero"/>
        <c:auto val="0"/>
        <c:lblAlgn val="ctr"/>
        <c:lblOffset val="100"/>
        <c:noMultiLvlLbl val="1"/>
      </c:catAx>
      <c:valAx>
        <c:axId val="16511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08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024128"/>
        <c:axId val="16502604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24128"/>
        <c:axId val="165026048"/>
      </c:lineChart>
      <c:catAx>
        <c:axId val="165024128"/>
        <c:scaling>
          <c:orientation val="minMax"/>
        </c:scaling>
        <c:delete val="0"/>
        <c:axPos val="b"/>
        <c:numFmt formatCode="ge" sourceLinked="1"/>
        <c:majorTickMark val="none"/>
        <c:minorTickMark val="none"/>
        <c:tickLblPos val="none"/>
        <c:crossAx val="165026048"/>
        <c:crosses val="autoZero"/>
        <c:auto val="0"/>
        <c:lblAlgn val="ctr"/>
        <c:lblOffset val="100"/>
        <c:noMultiLvlLbl val="1"/>
      </c:catAx>
      <c:valAx>
        <c:axId val="16502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50241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189031"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87606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2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2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2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2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2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2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21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21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21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21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21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21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21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21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22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221"/>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222"/>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223"/>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22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225"/>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226"/>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227"/>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228"/>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229"/>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23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247"/>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24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B1" sqref="B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南部町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179</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180</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t="str">
        <f>データ!N6</f>
        <v>-</v>
      </c>
      <c r="G5" s="144"/>
      <c r="H5" s="144"/>
      <c r="I5" s="144"/>
      <c r="J5" s="144" t="str">
        <f>データ!O6</f>
        <v>-</v>
      </c>
      <c r="K5" s="144"/>
      <c r="L5" s="144"/>
      <c r="M5" s="144"/>
      <c r="N5" s="144">
        <f>データ!P6</f>
        <v>1</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212" t="s">
        <v>128</v>
      </c>
      <c r="G7" s="213"/>
      <c r="H7" s="213"/>
      <c r="I7" s="213"/>
      <c r="J7" s="214" t="s">
        <v>128</v>
      </c>
      <c r="K7" s="214"/>
      <c r="L7" s="214"/>
      <c r="M7" s="214"/>
      <c r="N7" s="147" t="str">
        <f>データ!T6</f>
        <v>無</v>
      </c>
      <c r="O7" s="147"/>
      <c r="P7" s="147"/>
      <c r="Q7" s="148"/>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1" t="s">
        <v>130</v>
      </c>
      <c r="C9" s="152"/>
      <c r="D9" s="152"/>
      <c r="E9" s="152"/>
      <c r="F9" s="153" t="str">
        <f>データ!V6</f>
        <v>-</v>
      </c>
      <c r="G9" s="153"/>
      <c r="H9" s="153"/>
      <c r="I9" s="153"/>
      <c r="J9" s="154"/>
      <c r="K9" s="154"/>
      <c r="L9" s="154"/>
      <c r="M9" s="154"/>
      <c r="N9" s="155"/>
      <c r="O9" s="155"/>
      <c r="P9" s="155"/>
      <c r="Q9" s="156"/>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57">
        <f>データ!B10</f>
        <v>40909</v>
      </c>
      <c r="G11" s="158"/>
      <c r="H11" s="157">
        <f>データ!C10</f>
        <v>41275</v>
      </c>
      <c r="I11" s="158"/>
      <c r="J11" s="157">
        <f>データ!D10</f>
        <v>41640</v>
      </c>
      <c r="K11" s="158"/>
      <c r="L11" s="157">
        <f>データ!E10</f>
        <v>42005</v>
      </c>
      <c r="M11" s="158"/>
      <c r="N11" s="157">
        <f>データ!F10</f>
        <v>42370</v>
      </c>
      <c r="O11" s="159"/>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0" t="str">
        <f>データ!W6</f>
        <v>-</v>
      </c>
      <c r="G12" s="161"/>
      <c r="H12" s="160" t="str">
        <f>データ!X6</f>
        <v>-</v>
      </c>
      <c r="I12" s="161"/>
      <c r="J12" s="160" t="str">
        <f>データ!Y6</f>
        <v>-</v>
      </c>
      <c r="K12" s="161"/>
      <c r="L12" s="160" t="str">
        <f>データ!Z6</f>
        <v>-</v>
      </c>
      <c r="M12" s="161"/>
      <c r="N12" s="149" t="str">
        <f>データ!AA6</f>
        <v>-</v>
      </c>
      <c r="O12" s="150"/>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2" t="s">
        <v>23</v>
      </c>
      <c r="C13" s="163"/>
      <c r="D13" s="163"/>
      <c r="E13" s="164"/>
      <c r="F13" s="160" t="str">
        <f>データ!AB6</f>
        <v>-</v>
      </c>
      <c r="G13" s="161"/>
      <c r="H13" s="160" t="str">
        <f>データ!AC6</f>
        <v>-</v>
      </c>
      <c r="I13" s="161"/>
      <c r="J13" s="160" t="str">
        <f>データ!AD6</f>
        <v>-</v>
      </c>
      <c r="K13" s="161"/>
      <c r="L13" s="160" t="str">
        <f>データ!AE6</f>
        <v>-</v>
      </c>
      <c r="M13" s="161"/>
      <c r="N13" s="149" t="str">
        <f>データ!AF6</f>
        <v>-</v>
      </c>
      <c r="O13" s="150"/>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2" t="s">
        <v>24</v>
      </c>
      <c r="C14" s="163"/>
      <c r="D14" s="163"/>
      <c r="E14" s="164"/>
      <c r="F14" s="160" t="str">
        <f>データ!AG6</f>
        <v>-</v>
      </c>
      <c r="G14" s="161"/>
      <c r="H14" s="160" t="str">
        <f>データ!AH6</f>
        <v>-</v>
      </c>
      <c r="I14" s="161"/>
      <c r="J14" s="160" t="str">
        <f>データ!AI6</f>
        <v>-</v>
      </c>
      <c r="K14" s="161"/>
      <c r="L14" s="160" t="str">
        <f>データ!AJ6</f>
        <v>-</v>
      </c>
      <c r="M14" s="161"/>
      <c r="N14" s="149" t="str">
        <f>データ!AK6</f>
        <v>-</v>
      </c>
      <c r="O14" s="150"/>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67" t="s">
        <v>25</v>
      </c>
      <c r="C15" s="168"/>
      <c r="D15" s="168"/>
      <c r="E15" s="169"/>
      <c r="F15" s="170" t="str">
        <f>データ!AL6</f>
        <v>-</v>
      </c>
      <c r="G15" s="170"/>
      <c r="H15" s="170" t="str">
        <f>データ!AM6</f>
        <v>-</v>
      </c>
      <c r="I15" s="170"/>
      <c r="J15" s="170">
        <f>データ!AN6</f>
        <v>1367</v>
      </c>
      <c r="K15" s="170"/>
      <c r="L15" s="170">
        <f>データ!AO6</f>
        <v>1694</v>
      </c>
      <c r="M15" s="170"/>
      <c r="N15" s="171">
        <f>データ!AP6</f>
        <v>1667</v>
      </c>
      <c r="O15" s="172"/>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3" t="s">
        <v>26</v>
      </c>
      <c r="C16" s="174"/>
      <c r="D16" s="174"/>
      <c r="E16" s="175"/>
      <c r="F16" s="176" t="str">
        <f>データ!AQ6</f>
        <v>-</v>
      </c>
      <c r="G16" s="176"/>
      <c r="H16" s="176" t="str">
        <f>データ!AR6</f>
        <v>-</v>
      </c>
      <c r="I16" s="176"/>
      <c r="J16" s="176">
        <f>データ!AS6</f>
        <v>1367</v>
      </c>
      <c r="K16" s="176"/>
      <c r="L16" s="176">
        <f>データ!AT6</f>
        <v>1694</v>
      </c>
      <c r="M16" s="176"/>
      <c r="N16" s="165">
        <f>データ!AU6</f>
        <v>1667</v>
      </c>
      <c r="O16" s="166"/>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77"/>
      <c r="C18" s="178"/>
      <c r="D18" s="178"/>
      <c r="E18" s="178"/>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3" t="s">
        <v>29</v>
      </c>
      <c r="C19" s="174"/>
      <c r="D19" s="174"/>
      <c r="E19" s="175"/>
      <c r="F19" s="179">
        <f>データ!AV6</f>
        <v>29472</v>
      </c>
      <c r="G19" s="179"/>
      <c r="H19" s="179"/>
      <c r="I19" s="179">
        <f>データ!AW6</f>
        <v>37764</v>
      </c>
      <c r="J19" s="179"/>
      <c r="K19" s="179"/>
      <c r="L19" s="179">
        <f>データ!AX6</f>
        <v>67236</v>
      </c>
      <c r="M19" s="179"/>
      <c r="N19" s="179"/>
      <c r="O19" s="180"/>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1" t="s">
        <v>32</v>
      </c>
      <c r="AL39" s="182"/>
      <c r="AM39" s="182"/>
      <c r="AN39" s="182"/>
      <c r="AO39" s="182"/>
      <c r="AP39" s="182"/>
      <c r="AQ39" s="183"/>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4" t="s">
        <v>182</v>
      </c>
      <c r="AL40" s="185"/>
      <c r="AM40" s="185"/>
      <c r="AN40" s="185"/>
      <c r="AO40" s="185"/>
      <c r="AP40" s="185"/>
      <c r="AQ40" s="186"/>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4"/>
      <c r="AL41" s="185"/>
      <c r="AM41" s="185"/>
      <c r="AN41" s="185"/>
      <c r="AO41" s="185"/>
      <c r="AP41" s="185"/>
      <c r="AQ41" s="186"/>
    </row>
    <row r="42" spans="1:43" ht="43.35" customHeight="1">
      <c r="A42" s="1"/>
      <c r="B42" s="190"/>
      <c r="C42" s="191"/>
      <c r="D42" s="191"/>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4"/>
      <c r="AL42" s="185"/>
      <c r="AM42" s="185"/>
      <c r="AN42" s="185"/>
      <c r="AO42" s="185"/>
      <c r="AP42" s="185"/>
      <c r="AQ42" s="186"/>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4"/>
      <c r="AL43" s="185"/>
      <c r="AM43" s="185"/>
      <c r="AN43" s="185"/>
      <c r="AO43" s="185"/>
      <c r="AP43" s="185"/>
      <c r="AQ43" s="186"/>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4"/>
      <c r="AL44" s="185"/>
      <c r="AM44" s="185"/>
      <c r="AN44" s="185"/>
      <c r="AO44" s="185"/>
      <c r="AP44" s="185"/>
      <c r="AQ44" s="186"/>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4"/>
      <c r="AL45" s="185"/>
      <c r="AM45" s="185"/>
      <c r="AN45" s="185"/>
      <c r="AO45" s="185"/>
      <c r="AP45" s="185"/>
      <c r="AQ45" s="186"/>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4"/>
      <c r="AL46" s="185"/>
      <c r="AM46" s="185"/>
      <c r="AN46" s="185"/>
      <c r="AO46" s="185"/>
      <c r="AP46" s="185"/>
      <c r="AQ46" s="186"/>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4"/>
      <c r="AL47" s="185"/>
      <c r="AM47" s="185"/>
      <c r="AN47" s="185"/>
      <c r="AO47" s="185"/>
      <c r="AP47" s="185"/>
      <c r="AQ47" s="186"/>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4"/>
      <c r="AL48" s="185"/>
      <c r="AM48" s="185"/>
      <c r="AN48" s="185"/>
      <c r="AO48" s="185"/>
      <c r="AP48" s="185"/>
      <c r="AQ48" s="186"/>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4"/>
      <c r="AL49" s="185"/>
      <c r="AM49" s="185"/>
      <c r="AN49" s="185"/>
      <c r="AO49" s="185"/>
      <c r="AP49" s="185"/>
      <c r="AQ49" s="186"/>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4"/>
      <c r="AL50" s="185"/>
      <c r="AM50" s="185"/>
      <c r="AN50" s="185"/>
      <c r="AO50" s="185"/>
      <c r="AP50" s="185"/>
      <c r="AQ50" s="186"/>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4"/>
      <c r="AL51" s="185"/>
      <c r="AM51" s="185"/>
      <c r="AN51" s="185"/>
      <c r="AO51" s="185"/>
      <c r="AP51" s="185"/>
      <c r="AQ51" s="186"/>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4"/>
      <c r="AL52" s="185"/>
      <c r="AM52" s="185"/>
      <c r="AN52" s="185"/>
      <c r="AO52" s="185"/>
      <c r="AP52" s="185"/>
      <c r="AQ52" s="186"/>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4"/>
      <c r="AL53" s="185"/>
      <c r="AM53" s="185"/>
      <c r="AN53" s="185"/>
      <c r="AO53" s="185"/>
      <c r="AP53" s="185"/>
      <c r="AQ53" s="186"/>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4"/>
      <c r="AL54" s="185"/>
      <c r="AM54" s="185"/>
      <c r="AN54" s="185"/>
      <c r="AO54" s="185"/>
      <c r="AP54" s="185"/>
      <c r="AQ54" s="186"/>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4"/>
      <c r="AL55" s="185"/>
      <c r="AM55" s="185"/>
      <c r="AN55" s="185"/>
      <c r="AO55" s="185"/>
      <c r="AP55" s="185"/>
      <c r="AQ55" s="186"/>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4"/>
      <c r="AL56" s="185"/>
      <c r="AM56" s="185"/>
      <c r="AN56" s="185"/>
      <c r="AO56" s="185"/>
      <c r="AP56" s="185"/>
      <c r="AQ56" s="186"/>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4"/>
      <c r="AL57" s="185"/>
      <c r="AM57" s="185"/>
      <c r="AN57" s="185"/>
      <c r="AO57" s="185"/>
      <c r="AP57" s="185"/>
      <c r="AQ57" s="186"/>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4"/>
      <c r="AL58" s="185"/>
      <c r="AM58" s="185"/>
      <c r="AN58" s="185"/>
      <c r="AO58" s="185"/>
      <c r="AP58" s="185"/>
      <c r="AQ58" s="186"/>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4"/>
      <c r="AL59" s="185"/>
      <c r="AM59" s="185"/>
      <c r="AN59" s="185"/>
      <c r="AO59" s="185"/>
      <c r="AP59" s="185"/>
      <c r="AQ59" s="186"/>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4"/>
      <c r="AL60" s="185"/>
      <c r="AM60" s="185"/>
      <c r="AN60" s="185"/>
      <c r="AO60" s="185"/>
      <c r="AP60" s="185"/>
      <c r="AQ60" s="186"/>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4"/>
      <c r="AL61" s="185"/>
      <c r="AM61" s="185"/>
      <c r="AN61" s="185"/>
      <c r="AO61" s="185"/>
      <c r="AP61" s="185"/>
      <c r="AQ61" s="186"/>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4"/>
      <c r="AL62" s="185"/>
      <c r="AM62" s="185"/>
      <c r="AN62" s="185"/>
      <c r="AO62" s="185"/>
      <c r="AP62" s="185"/>
      <c r="AQ62" s="186"/>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4"/>
      <c r="AL63" s="185"/>
      <c r="AM63" s="185"/>
      <c r="AN63" s="185"/>
      <c r="AO63" s="185"/>
      <c r="AP63" s="185"/>
      <c r="AQ63" s="186"/>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4"/>
      <c r="AL64" s="185"/>
      <c r="AM64" s="185"/>
      <c r="AN64" s="185"/>
      <c r="AO64" s="185"/>
      <c r="AP64" s="185"/>
      <c r="AQ64" s="186"/>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4"/>
      <c r="AL65" s="185"/>
      <c r="AM65" s="185"/>
      <c r="AN65" s="185"/>
      <c r="AO65" s="185"/>
      <c r="AP65" s="185"/>
      <c r="AQ65" s="186"/>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4"/>
      <c r="AL66" s="185"/>
      <c r="AM66" s="185"/>
      <c r="AN66" s="185"/>
      <c r="AO66" s="185"/>
      <c r="AP66" s="185"/>
      <c r="AQ66" s="186"/>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4"/>
      <c r="AL67" s="185"/>
      <c r="AM67" s="185"/>
      <c r="AN67" s="185"/>
      <c r="AO67" s="185"/>
      <c r="AP67" s="185"/>
      <c r="AQ67" s="186"/>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4"/>
      <c r="AL68" s="185"/>
      <c r="AM68" s="185"/>
      <c r="AN68" s="185"/>
      <c r="AO68" s="185"/>
      <c r="AP68" s="185"/>
      <c r="AQ68" s="186"/>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4"/>
      <c r="AL69" s="185"/>
      <c r="AM69" s="185"/>
      <c r="AN69" s="185"/>
      <c r="AO69" s="185"/>
      <c r="AP69" s="185"/>
      <c r="AQ69" s="186"/>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4"/>
      <c r="AL70" s="185"/>
      <c r="AM70" s="185"/>
      <c r="AN70" s="185"/>
      <c r="AO70" s="185"/>
      <c r="AP70" s="185"/>
      <c r="AQ70" s="186"/>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4"/>
      <c r="AL71" s="185"/>
      <c r="AM71" s="185"/>
      <c r="AN71" s="185"/>
      <c r="AO71" s="185"/>
      <c r="AP71" s="185"/>
      <c r="AQ71" s="186"/>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4"/>
      <c r="AL72" s="185"/>
      <c r="AM72" s="185"/>
      <c r="AN72" s="185"/>
      <c r="AO72" s="185"/>
      <c r="AP72" s="185"/>
      <c r="AQ72" s="186"/>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4"/>
      <c r="AL73" s="185"/>
      <c r="AM73" s="185"/>
      <c r="AN73" s="185"/>
      <c r="AO73" s="185"/>
      <c r="AP73" s="185"/>
      <c r="AQ73" s="186"/>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4"/>
      <c r="AL74" s="185"/>
      <c r="AM74" s="185"/>
      <c r="AN74" s="185"/>
      <c r="AO74" s="185"/>
      <c r="AP74" s="185"/>
      <c r="AQ74" s="186"/>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4"/>
      <c r="AL75" s="185"/>
      <c r="AM75" s="185"/>
      <c r="AN75" s="185"/>
      <c r="AO75" s="185"/>
      <c r="AP75" s="185"/>
      <c r="AQ75" s="186"/>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4"/>
      <c r="AL76" s="185"/>
      <c r="AM76" s="185"/>
      <c r="AN76" s="185"/>
      <c r="AO76" s="185"/>
      <c r="AP76" s="185"/>
      <c r="AQ76" s="186"/>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4"/>
      <c r="AL77" s="185"/>
      <c r="AM77" s="185"/>
      <c r="AN77" s="185"/>
      <c r="AO77" s="185"/>
      <c r="AP77" s="185"/>
      <c r="AQ77" s="186"/>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4"/>
      <c r="AL78" s="185"/>
      <c r="AM78" s="185"/>
      <c r="AN78" s="185"/>
      <c r="AO78" s="185"/>
      <c r="AP78" s="185"/>
      <c r="AQ78" s="186"/>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4"/>
      <c r="AL79" s="185"/>
      <c r="AM79" s="185"/>
      <c r="AN79" s="185"/>
      <c r="AO79" s="185"/>
      <c r="AP79" s="185"/>
      <c r="AQ79" s="186"/>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4"/>
      <c r="AL80" s="185"/>
      <c r="AM80" s="185"/>
      <c r="AN80" s="185"/>
      <c r="AO80" s="185"/>
      <c r="AP80" s="185"/>
      <c r="AQ80" s="186"/>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4"/>
      <c r="AL81" s="185"/>
      <c r="AM81" s="185"/>
      <c r="AN81" s="185"/>
      <c r="AO81" s="185"/>
      <c r="AP81" s="185"/>
      <c r="AQ81" s="186"/>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4"/>
      <c r="AL82" s="185"/>
      <c r="AM82" s="185"/>
      <c r="AN82" s="185"/>
      <c r="AO82" s="185"/>
      <c r="AP82" s="185"/>
      <c r="AQ82" s="186"/>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4"/>
      <c r="AL83" s="185"/>
      <c r="AM83" s="185"/>
      <c r="AN83" s="185"/>
      <c r="AO83" s="185"/>
      <c r="AP83" s="185"/>
      <c r="AQ83" s="186"/>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4"/>
      <c r="AL84" s="185"/>
      <c r="AM84" s="185"/>
      <c r="AN84" s="185"/>
      <c r="AO84" s="185"/>
      <c r="AP84" s="185"/>
      <c r="AQ84" s="186"/>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4"/>
      <c r="AL85" s="185"/>
      <c r="AM85" s="185"/>
      <c r="AN85" s="185"/>
      <c r="AO85" s="185"/>
      <c r="AP85" s="185"/>
      <c r="AQ85" s="186"/>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4"/>
      <c r="AL86" s="185"/>
      <c r="AM86" s="185"/>
      <c r="AN86" s="185"/>
      <c r="AO86" s="185"/>
      <c r="AP86" s="185"/>
      <c r="AQ86" s="186"/>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4"/>
      <c r="AL87" s="185"/>
      <c r="AM87" s="185"/>
      <c r="AN87" s="185"/>
      <c r="AO87" s="185"/>
      <c r="AP87" s="185"/>
      <c r="AQ87" s="186"/>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4"/>
      <c r="AL88" s="185"/>
      <c r="AM88" s="185"/>
      <c r="AN88" s="185"/>
      <c r="AO88" s="185"/>
      <c r="AP88" s="185"/>
      <c r="AQ88" s="186"/>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4"/>
      <c r="AL89" s="185"/>
      <c r="AM89" s="185"/>
      <c r="AN89" s="185"/>
      <c r="AO89" s="185"/>
      <c r="AP89" s="185"/>
      <c r="AQ89" s="186"/>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4"/>
      <c r="AL90" s="185"/>
      <c r="AM90" s="185"/>
      <c r="AN90" s="185"/>
      <c r="AO90" s="185"/>
      <c r="AP90" s="185"/>
      <c r="AQ90" s="186"/>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4"/>
      <c r="AL91" s="185"/>
      <c r="AM91" s="185"/>
      <c r="AN91" s="185"/>
      <c r="AO91" s="185"/>
      <c r="AP91" s="185"/>
      <c r="AQ91" s="186"/>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4"/>
      <c r="AL92" s="185"/>
      <c r="AM92" s="185"/>
      <c r="AN92" s="185"/>
      <c r="AO92" s="185"/>
      <c r="AP92" s="185"/>
      <c r="AQ92" s="186"/>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4"/>
      <c r="AL93" s="185"/>
      <c r="AM93" s="185"/>
      <c r="AN93" s="185"/>
      <c r="AO93" s="185"/>
      <c r="AP93" s="185"/>
      <c r="AQ93" s="186"/>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4"/>
      <c r="AL94" s="185"/>
      <c r="AM94" s="185"/>
      <c r="AN94" s="185"/>
      <c r="AO94" s="185"/>
      <c r="AP94" s="185"/>
      <c r="AQ94" s="186"/>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4"/>
      <c r="AL95" s="185"/>
      <c r="AM95" s="185"/>
      <c r="AN95" s="185"/>
      <c r="AO95" s="185"/>
      <c r="AP95" s="185"/>
      <c r="AQ95" s="186"/>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7"/>
      <c r="AL96" s="188"/>
      <c r="AM96" s="188"/>
      <c r="AN96" s="188"/>
      <c r="AO96" s="188"/>
      <c r="AP96" s="188"/>
      <c r="AQ96" s="189"/>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1" t="s">
        <v>35</v>
      </c>
      <c r="AL97" s="182"/>
      <c r="AM97" s="182"/>
      <c r="AN97" s="182"/>
      <c r="AO97" s="182"/>
      <c r="AP97" s="182"/>
      <c r="AQ97" s="183"/>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2"/>
      <c r="AL98" s="193"/>
      <c r="AM98" s="193"/>
      <c r="AN98" s="193"/>
      <c r="AO98" s="193"/>
      <c r="AP98" s="193"/>
      <c r="AQ98" s="194"/>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5" t="s">
        <v>181</v>
      </c>
      <c r="AL99" s="196"/>
      <c r="AM99" s="196"/>
      <c r="AN99" s="196"/>
      <c r="AO99" s="196"/>
      <c r="AP99" s="196"/>
      <c r="AQ99" s="197"/>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5"/>
      <c r="AL100" s="196"/>
      <c r="AM100" s="196"/>
      <c r="AN100" s="196"/>
      <c r="AO100" s="196"/>
      <c r="AP100" s="196"/>
      <c r="AQ100" s="197"/>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5"/>
      <c r="AL101" s="196"/>
      <c r="AM101" s="196"/>
      <c r="AN101" s="196"/>
      <c r="AO101" s="196"/>
      <c r="AP101" s="196"/>
      <c r="AQ101" s="197"/>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5"/>
      <c r="AL102" s="196"/>
      <c r="AM102" s="196"/>
      <c r="AN102" s="196"/>
      <c r="AO102" s="196"/>
      <c r="AP102" s="196"/>
      <c r="AQ102" s="197"/>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5"/>
      <c r="AL103" s="196"/>
      <c r="AM103" s="196"/>
      <c r="AN103" s="196"/>
      <c r="AO103" s="196"/>
      <c r="AP103" s="196"/>
      <c r="AQ103" s="197"/>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5"/>
      <c r="AL104" s="196"/>
      <c r="AM104" s="196"/>
      <c r="AN104" s="196"/>
      <c r="AO104" s="196"/>
      <c r="AP104" s="196"/>
      <c r="AQ104" s="197"/>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5"/>
      <c r="AL105" s="196"/>
      <c r="AM105" s="196"/>
      <c r="AN105" s="196"/>
      <c r="AO105" s="196"/>
      <c r="AP105" s="196"/>
      <c r="AQ105" s="197"/>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5"/>
      <c r="AL106" s="196"/>
      <c r="AM106" s="196"/>
      <c r="AN106" s="196"/>
      <c r="AO106" s="196"/>
      <c r="AP106" s="196"/>
      <c r="AQ106" s="197"/>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5"/>
      <c r="AL107" s="196"/>
      <c r="AM107" s="196"/>
      <c r="AN107" s="196"/>
      <c r="AO107" s="196"/>
      <c r="AP107" s="196"/>
      <c r="AQ107" s="197"/>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5"/>
      <c r="AL108" s="196"/>
      <c r="AM108" s="196"/>
      <c r="AN108" s="196"/>
      <c r="AO108" s="196"/>
      <c r="AP108" s="196"/>
      <c r="AQ108" s="197"/>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5"/>
      <c r="AL109" s="196"/>
      <c r="AM109" s="196"/>
      <c r="AN109" s="196"/>
      <c r="AO109" s="196"/>
      <c r="AP109" s="196"/>
      <c r="AQ109" s="197"/>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5"/>
      <c r="AL110" s="196"/>
      <c r="AM110" s="196"/>
      <c r="AN110" s="196"/>
      <c r="AO110" s="196"/>
      <c r="AP110" s="196"/>
      <c r="AQ110" s="197"/>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5"/>
      <c r="AL111" s="196"/>
      <c r="AM111" s="196"/>
      <c r="AN111" s="196"/>
      <c r="AO111" s="196"/>
      <c r="AP111" s="196"/>
      <c r="AQ111" s="197"/>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5"/>
      <c r="AL112" s="196"/>
      <c r="AM112" s="196"/>
      <c r="AN112" s="196"/>
      <c r="AO112" s="196"/>
      <c r="AP112" s="196"/>
      <c r="AQ112" s="197"/>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5"/>
      <c r="AL113" s="196"/>
      <c r="AM113" s="196"/>
      <c r="AN113" s="196"/>
      <c r="AO113" s="196"/>
      <c r="AP113" s="196"/>
      <c r="AQ113" s="197"/>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5"/>
      <c r="AL114" s="196"/>
      <c r="AM114" s="196"/>
      <c r="AN114" s="196"/>
      <c r="AO114" s="196"/>
      <c r="AP114" s="196"/>
      <c r="AQ114" s="197"/>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5"/>
      <c r="AL115" s="196"/>
      <c r="AM115" s="196"/>
      <c r="AN115" s="196"/>
      <c r="AO115" s="196"/>
      <c r="AP115" s="196"/>
      <c r="AQ115" s="197"/>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5"/>
      <c r="AL116" s="196"/>
      <c r="AM116" s="196"/>
      <c r="AN116" s="196"/>
      <c r="AO116" s="196"/>
      <c r="AP116" s="196"/>
      <c r="AQ116" s="197"/>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8"/>
      <c r="AL117" s="199"/>
      <c r="AM117" s="199"/>
      <c r="AN117" s="199"/>
      <c r="AO117" s="199"/>
      <c r="AP117" s="199"/>
      <c r="AQ117" s="200"/>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67.5">
      <c r="A6" s="50" t="s">
        <v>115</v>
      </c>
      <c r="B6" s="68" t="str">
        <f>B7</f>
        <v>2016</v>
      </c>
      <c r="C6" s="68" t="str">
        <f t="shared" ref="C6:AX6" si="6">C7</f>
        <v>313891</v>
      </c>
      <c r="D6" s="68" t="str">
        <f t="shared" si="6"/>
        <v>47</v>
      </c>
      <c r="E6" s="68" t="str">
        <f t="shared" si="6"/>
        <v>04</v>
      </c>
      <c r="F6" s="68" t="str">
        <f t="shared" si="6"/>
        <v>0</v>
      </c>
      <c r="G6" s="68" t="str">
        <f t="shared" si="6"/>
        <v>000</v>
      </c>
      <c r="H6" s="68" t="str">
        <f t="shared" si="6"/>
        <v>鳥取県　南部町</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1</v>
      </c>
      <c r="Q6" s="70" t="str">
        <f t="shared" si="6"/>
        <v>-</v>
      </c>
      <c r="R6" s="71" t="str">
        <f>R7</f>
        <v>平成４６年４月３０日　南部町大規模太陽光発電施設</v>
      </c>
      <c r="S6" s="72" t="str">
        <f t="shared" si="6"/>
        <v>平成４６年４月３０日　南部町大規模太陽光発電施設</v>
      </c>
      <c r="T6" s="68" t="str">
        <f t="shared" si="6"/>
        <v>無</v>
      </c>
      <c r="U6" s="72" t="str">
        <f t="shared" si="6"/>
        <v>オリックス株式会社、中国電力株式会社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f t="shared" si="6"/>
        <v>1367</v>
      </c>
      <c r="AO6" s="70">
        <f t="shared" si="6"/>
        <v>1694</v>
      </c>
      <c r="AP6" s="70">
        <f t="shared" si="6"/>
        <v>1667</v>
      </c>
      <c r="AQ6" s="70" t="str">
        <f t="shared" si="6"/>
        <v>-</v>
      </c>
      <c r="AR6" s="70" t="str">
        <f t="shared" si="6"/>
        <v>-</v>
      </c>
      <c r="AS6" s="70">
        <f t="shared" si="6"/>
        <v>1367</v>
      </c>
      <c r="AT6" s="70">
        <f t="shared" si="6"/>
        <v>1694</v>
      </c>
      <c r="AU6" s="70">
        <f t="shared" si="6"/>
        <v>1667</v>
      </c>
      <c r="AV6" s="70">
        <f t="shared" si="6"/>
        <v>29472</v>
      </c>
      <c r="AW6" s="70">
        <f t="shared" si="6"/>
        <v>37764</v>
      </c>
      <c r="AX6" s="70">
        <f t="shared" si="6"/>
        <v>67236</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7.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t="s">
        <v>127</v>
      </c>
      <c r="P7" s="81">
        <v>1</v>
      </c>
      <c r="Q7" s="81" t="s">
        <v>127</v>
      </c>
      <c r="R7" s="82" t="s">
        <v>128</v>
      </c>
      <c r="S7" s="82" t="s">
        <v>128</v>
      </c>
      <c r="T7" s="83" t="s">
        <v>129</v>
      </c>
      <c r="U7" s="82" t="s">
        <v>130</v>
      </c>
      <c r="V7" s="79" t="s">
        <v>127</v>
      </c>
      <c r="W7" s="81" t="s">
        <v>127</v>
      </c>
      <c r="X7" s="81" t="s">
        <v>127</v>
      </c>
      <c r="Y7" s="81" t="s">
        <v>127</v>
      </c>
      <c r="Z7" s="81" t="s">
        <v>127</v>
      </c>
      <c r="AA7" s="81" t="s">
        <v>127</v>
      </c>
      <c r="AB7" s="81" t="s">
        <v>127</v>
      </c>
      <c r="AC7" s="81" t="s">
        <v>127</v>
      </c>
      <c r="AD7" s="81" t="s">
        <v>127</v>
      </c>
      <c r="AE7" s="81" t="s">
        <v>127</v>
      </c>
      <c r="AF7" s="81" t="s">
        <v>127</v>
      </c>
      <c r="AG7" s="81" t="s">
        <v>127</v>
      </c>
      <c r="AH7" s="81" t="s">
        <v>127</v>
      </c>
      <c r="AI7" s="81" t="s">
        <v>127</v>
      </c>
      <c r="AJ7" s="81" t="s">
        <v>127</v>
      </c>
      <c r="AK7" s="81" t="s">
        <v>127</v>
      </c>
      <c r="AL7" s="81" t="s">
        <v>127</v>
      </c>
      <c r="AM7" s="81" t="s">
        <v>127</v>
      </c>
      <c r="AN7" s="81">
        <v>1367</v>
      </c>
      <c r="AO7" s="81">
        <v>1694</v>
      </c>
      <c r="AP7" s="81">
        <v>1667</v>
      </c>
      <c r="AQ7" s="81" t="s">
        <v>127</v>
      </c>
      <c r="AR7" s="81" t="s">
        <v>127</v>
      </c>
      <c r="AS7" s="81">
        <v>1367</v>
      </c>
      <c r="AT7" s="81">
        <v>1694</v>
      </c>
      <c r="AU7" s="81">
        <v>1667</v>
      </c>
      <c r="AV7" s="81">
        <v>29472</v>
      </c>
      <c r="AW7" s="81">
        <v>37764</v>
      </c>
      <c r="AX7" s="81">
        <v>67236</v>
      </c>
      <c r="AY7" s="84" t="s">
        <v>127</v>
      </c>
      <c r="AZ7" s="84" t="s">
        <v>127</v>
      </c>
      <c r="BA7" s="84">
        <v>268.10000000000002</v>
      </c>
      <c r="BB7" s="84">
        <v>813.9</v>
      </c>
      <c r="BC7" s="84">
        <v>529.1</v>
      </c>
      <c r="BD7" s="84" t="s">
        <v>127</v>
      </c>
      <c r="BE7" s="84" t="s">
        <v>127</v>
      </c>
      <c r="BF7" s="84">
        <v>124.4</v>
      </c>
      <c r="BG7" s="84">
        <v>118.8</v>
      </c>
      <c r="BH7" s="84">
        <v>88.8</v>
      </c>
      <c r="BI7" s="84">
        <v>100</v>
      </c>
      <c r="BJ7" s="84" t="s">
        <v>127</v>
      </c>
      <c r="BK7" s="84" t="s">
        <v>127</v>
      </c>
      <c r="BL7" s="84">
        <v>1682.9</v>
      </c>
      <c r="BM7" s="84">
        <v>1962.1</v>
      </c>
      <c r="BN7" s="84">
        <v>839.8</v>
      </c>
      <c r="BO7" s="84" t="s">
        <v>127</v>
      </c>
      <c r="BP7" s="84" t="s">
        <v>127</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v>6474</v>
      </c>
      <c r="CI7" s="84">
        <v>5203.1000000000004</v>
      </c>
      <c r="CJ7" s="84">
        <v>8233.4</v>
      </c>
      <c r="CK7" s="84" t="s">
        <v>127</v>
      </c>
      <c r="CL7" s="84" t="s">
        <v>127</v>
      </c>
      <c r="CM7" s="84">
        <v>17642.5</v>
      </c>
      <c r="CN7" s="84">
        <v>18815.8</v>
      </c>
      <c r="CO7" s="84">
        <v>22847.9</v>
      </c>
      <c r="CP7" s="81" t="s">
        <v>127</v>
      </c>
      <c r="CQ7" s="81" t="s">
        <v>127</v>
      </c>
      <c r="CR7" s="81">
        <v>53411</v>
      </c>
      <c r="CS7" s="81">
        <v>68425</v>
      </c>
      <c r="CT7" s="81">
        <v>62278</v>
      </c>
      <c r="CU7" s="81" t="s">
        <v>127</v>
      </c>
      <c r="CV7" s="81" t="s">
        <v>127</v>
      </c>
      <c r="CW7" s="81">
        <v>58539</v>
      </c>
      <c r="CX7" s="81">
        <v>37685</v>
      </c>
      <c r="CY7" s="81">
        <v>2390</v>
      </c>
      <c r="CZ7" s="81">
        <v>1500</v>
      </c>
      <c r="DA7" s="84" t="s">
        <v>127</v>
      </c>
      <c r="DB7" s="84" t="s">
        <v>127</v>
      </c>
      <c r="DC7" s="84">
        <v>10.4</v>
      </c>
      <c r="DD7" s="84">
        <v>12.9</v>
      </c>
      <c r="DE7" s="84">
        <v>12.7</v>
      </c>
      <c r="DF7" s="84" t="s">
        <v>127</v>
      </c>
      <c r="DG7" s="84" t="s">
        <v>127</v>
      </c>
      <c r="DH7" s="84">
        <v>37.700000000000003</v>
      </c>
      <c r="DI7" s="84">
        <v>33.9</v>
      </c>
      <c r="DJ7" s="84">
        <v>37.9</v>
      </c>
      <c r="DK7" s="84" t="s">
        <v>127</v>
      </c>
      <c r="DL7" s="84" t="s">
        <v>127</v>
      </c>
      <c r="DM7" s="84">
        <v>0</v>
      </c>
      <c r="DN7" s="84">
        <v>0</v>
      </c>
      <c r="DO7" s="84">
        <v>1.3</v>
      </c>
      <c r="DP7" s="84" t="s">
        <v>127</v>
      </c>
      <c r="DQ7" s="84" t="s">
        <v>127</v>
      </c>
      <c r="DR7" s="84">
        <v>13.7</v>
      </c>
      <c r="DS7" s="84">
        <v>16.3</v>
      </c>
      <c r="DT7" s="84">
        <v>14.2</v>
      </c>
      <c r="DU7" s="84" t="s">
        <v>127</v>
      </c>
      <c r="DV7" s="84" t="s">
        <v>127</v>
      </c>
      <c r="DW7" s="84" t="s">
        <v>127</v>
      </c>
      <c r="DX7" s="84">
        <v>671.4</v>
      </c>
      <c r="DY7" s="84">
        <v>685.5</v>
      </c>
      <c r="DZ7" s="84" t="s">
        <v>127</v>
      </c>
      <c r="EA7" s="84" t="s">
        <v>127</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v>100</v>
      </c>
      <c r="ER7" s="84">
        <v>45.2</v>
      </c>
      <c r="ES7" s="84">
        <v>56.2</v>
      </c>
      <c r="ET7" s="84" t="s">
        <v>127</v>
      </c>
      <c r="EU7" s="84" t="s">
        <v>127</v>
      </c>
      <c r="EV7" s="84">
        <v>70.2</v>
      </c>
      <c r="EW7" s="84">
        <v>73.099999999999994</v>
      </c>
      <c r="EX7" s="84">
        <v>74.8</v>
      </c>
      <c r="EY7" s="81" t="s">
        <v>127</v>
      </c>
      <c r="EZ7" s="84" t="s">
        <v>127</v>
      </c>
      <c r="FA7" s="84" t="s">
        <v>127</v>
      </c>
      <c r="FB7" s="84" t="s">
        <v>127</v>
      </c>
      <c r="FC7" s="84" t="s">
        <v>127</v>
      </c>
      <c r="FD7" s="84" t="s">
        <v>127</v>
      </c>
      <c r="FE7" s="84" t="s">
        <v>127</v>
      </c>
      <c r="FF7" s="84" t="s">
        <v>127</v>
      </c>
      <c r="FG7" s="84">
        <v>56.1</v>
      </c>
      <c r="FH7" s="84">
        <v>61.8</v>
      </c>
      <c r="FI7" s="84">
        <v>61.6</v>
      </c>
      <c r="FJ7" s="84" t="s">
        <v>127</v>
      </c>
      <c r="FK7" s="84" t="s">
        <v>127</v>
      </c>
      <c r="FL7" s="84" t="s">
        <v>127</v>
      </c>
      <c r="FM7" s="84" t="s">
        <v>127</v>
      </c>
      <c r="FN7" s="84" t="s">
        <v>127</v>
      </c>
      <c r="FO7" s="84" t="s">
        <v>127</v>
      </c>
      <c r="FP7" s="84" t="s">
        <v>127</v>
      </c>
      <c r="FQ7" s="84">
        <v>16.7</v>
      </c>
      <c r="FR7" s="84">
        <v>8.6999999999999993</v>
      </c>
      <c r="FS7" s="84">
        <v>5.7</v>
      </c>
      <c r="FT7" s="84" t="s">
        <v>127</v>
      </c>
      <c r="FU7" s="84" t="s">
        <v>127</v>
      </c>
      <c r="FV7" s="84" t="s">
        <v>127</v>
      </c>
      <c r="FW7" s="84" t="s">
        <v>127</v>
      </c>
      <c r="FX7" s="84" t="s">
        <v>127</v>
      </c>
      <c r="FY7" s="84" t="s">
        <v>127</v>
      </c>
      <c r="FZ7" s="84" t="s">
        <v>127</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t="s">
        <v>127</v>
      </c>
      <c r="GT7" s="84" t="s">
        <v>127</v>
      </c>
      <c r="GU7" s="84">
        <v>58.4</v>
      </c>
      <c r="GV7" s="84">
        <v>80.599999999999994</v>
      </c>
      <c r="GW7" s="84">
        <v>85.6</v>
      </c>
      <c r="GX7" s="81" t="s">
        <v>127</v>
      </c>
      <c r="GY7" s="84" t="s">
        <v>127</v>
      </c>
      <c r="GZ7" s="84" t="s">
        <v>127</v>
      </c>
      <c r="HA7" s="84" t="s">
        <v>127</v>
      </c>
      <c r="HB7" s="84" t="s">
        <v>127</v>
      </c>
      <c r="HC7" s="84" t="s">
        <v>127</v>
      </c>
      <c r="HD7" s="84" t="s">
        <v>127</v>
      </c>
      <c r="HE7" s="84" t="s">
        <v>127</v>
      </c>
      <c r="HF7" s="84">
        <v>50.3</v>
      </c>
      <c r="HG7" s="84">
        <v>47.9</v>
      </c>
      <c r="HH7" s="84">
        <v>54</v>
      </c>
      <c r="HI7" s="84" t="s">
        <v>127</v>
      </c>
      <c r="HJ7" s="84" t="s">
        <v>127</v>
      </c>
      <c r="HK7" s="84" t="s">
        <v>127</v>
      </c>
      <c r="HL7" s="84" t="s">
        <v>127</v>
      </c>
      <c r="HM7" s="84" t="s">
        <v>127</v>
      </c>
      <c r="HN7" s="84" t="s">
        <v>127</v>
      </c>
      <c r="HO7" s="84" t="s">
        <v>127</v>
      </c>
      <c r="HP7" s="84">
        <v>5.2</v>
      </c>
      <c r="HQ7" s="84">
        <v>13</v>
      </c>
      <c r="HR7" s="84">
        <v>8.9</v>
      </c>
      <c r="HS7" s="84" t="s">
        <v>127</v>
      </c>
      <c r="HT7" s="84" t="s">
        <v>127</v>
      </c>
      <c r="HU7" s="84" t="s">
        <v>127</v>
      </c>
      <c r="HV7" s="84" t="s">
        <v>127</v>
      </c>
      <c r="HW7" s="84" t="s">
        <v>127</v>
      </c>
      <c r="HX7" s="84" t="s">
        <v>127</v>
      </c>
      <c r="HY7" s="84" t="s">
        <v>127</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t="s">
        <v>127</v>
      </c>
      <c r="IT7" s="84">
        <v>52.3</v>
      </c>
      <c r="IU7" s="84">
        <v>52.8</v>
      </c>
      <c r="IV7" s="84">
        <v>51.2</v>
      </c>
      <c r="IW7" s="81" t="s">
        <v>127</v>
      </c>
      <c r="IX7" s="84" t="s">
        <v>127</v>
      </c>
      <c r="IY7" s="84" t="s">
        <v>127</v>
      </c>
      <c r="IZ7" s="84" t="s">
        <v>127</v>
      </c>
      <c r="JA7" s="84" t="s">
        <v>127</v>
      </c>
      <c r="JB7" s="84" t="s">
        <v>127</v>
      </c>
      <c r="JC7" s="84" t="s">
        <v>127</v>
      </c>
      <c r="JD7" s="84" t="s">
        <v>127</v>
      </c>
      <c r="JE7" s="84">
        <v>18.5</v>
      </c>
      <c r="JF7" s="84">
        <v>16.100000000000001</v>
      </c>
      <c r="JG7" s="84">
        <v>19.600000000000001</v>
      </c>
      <c r="JH7" s="84" t="s">
        <v>127</v>
      </c>
      <c r="JI7" s="84" t="s">
        <v>127</v>
      </c>
      <c r="JJ7" s="84" t="s">
        <v>127</v>
      </c>
      <c r="JK7" s="84" t="s">
        <v>127</v>
      </c>
      <c r="JL7" s="84" t="s">
        <v>127</v>
      </c>
      <c r="JM7" s="84" t="s">
        <v>127</v>
      </c>
      <c r="JN7" s="84" t="s">
        <v>127</v>
      </c>
      <c r="JO7" s="84">
        <v>43.7</v>
      </c>
      <c r="JP7" s="84">
        <v>45.4</v>
      </c>
      <c r="JQ7" s="84">
        <v>48.2</v>
      </c>
      <c r="JR7" s="84" t="s">
        <v>127</v>
      </c>
      <c r="JS7" s="84" t="s">
        <v>127</v>
      </c>
      <c r="JT7" s="84" t="s">
        <v>127</v>
      </c>
      <c r="JU7" s="84" t="s">
        <v>127</v>
      </c>
      <c r="JV7" s="84" t="s">
        <v>127</v>
      </c>
      <c r="JW7" s="84" t="s">
        <v>127</v>
      </c>
      <c r="JX7" s="84" t="s">
        <v>127</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t="s">
        <v>127</v>
      </c>
      <c r="KS7" s="84">
        <v>98.4</v>
      </c>
      <c r="KT7" s="84">
        <v>98.4</v>
      </c>
      <c r="KU7" s="84">
        <v>99.1</v>
      </c>
      <c r="KV7" s="81">
        <v>1500</v>
      </c>
      <c r="KW7" s="84" t="s">
        <v>127</v>
      </c>
      <c r="KX7" s="84" t="s">
        <v>127</v>
      </c>
      <c r="KY7" s="84">
        <v>10.4</v>
      </c>
      <c r="KZ7" s="84">
        <v>12.9</v>
      </c>
      <c r="LA7" s="84">
        <v>12.7</v>
      </c>
      <c r="LB7" s="84" t="s">
        <v>127</v>
      </c>
      <c r="LC7" s="84" t="s">
        <v>127</v>
      </c>
      <c r="LD7" s="84">
        <v>13.7</v>
      </c>
      <c r="LE7" s="84">
        <v>12</v>
      </c>
      <c r="LF7" s="84">
        <v>14.5</v>
      </c>
      <c r="LG7" s="84" t="s">
        <v>127</v>
      </c>
      <c r="LH7" s="84" t="s">
        <v>127</v>
      </c>
      <c r="LI7" s="84">
        <v>0</v>
      </c>
      <c r="LJ7" s="84">
        <v>0</v>
      </c>
      <c r="LK7" s="84">
        <v>1.3</v>
      </c>
      <c r="LL7" s="84" t="s">
        <v>127</v>
      </c>
      <c r="LM7" s="84" t="s">
        <v>127</v>
      </c>
      <c r="LN7" s="84">
        <v>2.9</v>
      </c>
      <c r="LO7" s="84">
        <v>0.6</v>
      </c>
      <c r="LP7" s="84">
        <v>0.3</v>
      </c>
      <c r="LQ7" s="84" t="s">
        <v>127</v>
      </c>
      <c r="LR7" s="84" t="s">
        <v>127</v>
      </c>
      <c r="LS7" s="84" t="s">
        <v>127</v>
      </c>
      <c r="LT7" s="84">
        <v>671.4</v>
      </c>
      <c r="LU7" s="84">
        <v>685.5</v>
      </c>
      <c r="LV7" s="84" t="s">
        <v>127</v>
      </c>
      <c r="LW7" s="84" t="s">
        <v>127</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v>100</v>
      </c>
      <c r="MN7" s="84">
        <v>45.2</v>
      </c>
      <c r="MO7" s="84">
        <v>56.2</v>
      </c>
      <c r="MP7" s="84" t="s">
        <v>127</v>
      </c>
      <c r="MQ7" s="84" t="s">
        <v>127</v>
      </c>
      <c r="MR7" s="84">
        <v>100</v>
      </c>
      <c r="MS7" s="84">
        <v>98.2</v>
      </c>
      <c r="MT7" s="84">
        <v>93.8</v>
      </c>
      <c r="MU7" s="84" t="s">
        <v>127</v>
      </c>
      <c r="MV7" s="84" t="s">
        <v>127</v>
      </c>
      <c r="MW7" s="84" t="s">
        <v>127</v>
      </c>
      <c r="MX7" s="84" t="s">
        <v>127</v>
      </c>
      <c r="MY7" s="84" t="s">
        <v>127</v>
      </c>
      <c r="MZ7" s="84" t="s">
        <v>127</v>
      </c>
      <c r="NA7" s="84" t="s">
        <v>127</v>
      </c>
      <c r="NB7" s="84" t="s">
        <v>127</v>
      </c>
      <c r="NC7" s="84" t="s">
        <v>127</v>
      </c>
      <c r="ND7" s="84" t="s">
        <v>127</v>
      </c>
      <c r="NE7" s="84" t="s">
        <v>127</v>
      </c>
      <c r="NF7" s="84" t="s">
        <v>127</v>
      </c>
      <c r="NG7" s="84" t="s">
        <v>127</v>
      </c>
      <c r="NH7" s="84" t="s">
        <v>127</v>
      </c>
      <c r="NI7" s="84">
        <v>1</v>
      </c>
      <c r="NJ7" s="84">
        <v>1</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（最大出力合計1,500kW）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（最大出力合計1,500kW）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t="str">
        <f>AZ7</f>
        <v>-</v>
      </c>
      <c r="BA11" s="96">
        <f>BA7</f>
        <v>268.10000000000002</v>
      </c>
      <c r="BB11" s="96">
        <f>BB7</f>
        <v>813.9</v>
      </c>
      <c r="BC11" s="96">
        <f>BC7</f>
        <v>529.1</v>
      </c>
      <c r="BD11" s="85"/>
      <c r="BE11" s="85"/>
      <c r="BF11" s="85"/>
      <c r="BG11" s="85"/>
      <c r="BH11" s="85"/>
      <c r="BI11" s="95" t="s">
        <v>140</v>
      </c>
      <c r="BJ11" s="96" t="str">
        <f>BJ7</f>
        <v>-</v>
      </c>
      <c r="BK11" s="96" t="str">
        <f>BK7</f>
        <v>-</v>
      </c>
      <c r="BL11" s="96">
        <f>BL7</f>
        <v>1682.9</v>
      </c>
      <c r="BM11" s="96">
        <f>BM7</f>
        <v>1962.1</v>
      </c>
      <c r="BN11" s="96">
        <f>BN7</f>
        <v>839.8</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t="str">
        <f>CF7</f>
        <v>-</v>
      </c>
      <c r="CG11" s="96" t="str">
        <f>CG7</f>
        <v>-</v>
      </c>
      <c r="CH11" s="96">
        <f>CH7</f>
        <v>6474</v>
      </c>
      <c r="CI11" s="96">
        <f>CI7</f>
        <v>5203.1000000000004</v>
      </c>
      <c r="CJ11" s="96">
        <f>CJ7</f>
        <v>8233.4</v>
      </c>
      <c r="CK11" s="85"/>
      <c r="CL11" s="85"/>
      <c r="CM11" s="85"/>
      <c r="CN11" s="85"/>
      <c r="CO11" s="95" t="s">
        <v>140</v>
      </c>
      <c r="CP11" s="97" t="str">
        <f>CP7</f>
        <v>-</v>
      </c>
      <c r="CQ11" s="97" t="str">
        <f>CQ7</f>
        <v>-</v>
      </c>
      <c r="CR11" s="97">
        <f>CR7</f>
        <v>53411</v>
      </c>
      <c r="CS11" s="97">
        <f>CS7</f>
        <v>68425</v>
      </c>
      <c r="CT11" s="97">
        <f>CT7</f>
        <v>62278</v>
      </c>
      <c r="CU11" s="85"/>
      <c r="CV11" s="85"/>
      <c r="CW11" s="85"/>
      <c r="CX11" s="85"/>
      <c r="CY11" s="85"/>
      <c r="CZ11" s="95" t="s">
        <v>140</v>
      </c>
      <c r="DA11" s="96" t="str">
        <f>DA7</f>
        <v>-</v>
      </c>
      <c r="DB11" s="96" t="str">
        <f>DB7</f>
        <v>-</v>
      </c>
      <c r="DC11" s="96">
        <f>DC7</f>
        <v>10.4</v>
      </c>
      <c r="DD11" s="96">
        <f>DD7</f>
        <v>12.9</v>
      </c>
      <c r="DE11" s="96">
        <f>DE7</f>
        <v>12.7</v>
      </c>
      <c r="DF11" s="85"/>
      <c r="DG11" s="85"/>
      <c r="DH11" s="85"/>
      <c r="DI11" s="85"/>
      <c r="DJ11" s="95" t="s">
        <v>140</v>
      </c>
      <c r="DK11" s="96" t="str">
        <f>DK7</f>
        <v>-</v>
      </c>
      <c r="DL11" s="96" t="str">
        <f>DL7</f>
        <v>-</v>
      </c>
      <c r="DM11" s="96">
        <f>DM7</f>
        <v>0</v>
      </c>
      <c r="DN11" s="96">
        <f>DN7</f>
        <v>0</v>
      </c>
      <c r="DO11" s="96">
        <f>DO7</f>
        <v>1.3</v>
      </c>
      <c r="DP11" s="85"/>
      <c r="DQ11" s="85"/>
      <c r="DR11" s="85"/>
      <c r="DS11" s="85"/>
      <c r="DT11" s="95" t="s">
        <v>140</v>
      </c>
      <c r="DU11" s="96" t="str">
        <f>DU7</f>
        <v>-</v>
      </c>
      <c r="DV11" s="96" t="str">
        <f>DV7</f>
        <v>-</v>
      </c>
      <c r="DW11" s="96" t="str">
        <f>DW7</f>
        <v>-</v>
      </c>
      <c r="DX11" s="96">
        <f>DX7</f>
        <v>671.4</v>
      </c>
      <c r="DY11" s="96">
        <f>DY7</f>
        <v>685.5</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t="str">
        <f>EO7</f>
        <v>-</v>
      </c>
      <c r="EP11" s="96" t="str">
        <f>EP7</f>
        <v>-</v>
      </c>
      <c r="EQ11" s="96">
        <f>EQ7</f>
        <v>100</v>
      </c>
      <c r="ER11" s="96">
        <f>ER7</f>
        <v>45.2</v>
      </c>
      <c r="ES11" s="96">
        <f>ES7</f>
        <v>56.2</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141</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142</v>
      </c>
      <c r="GN11" s="96" t="str">
        <f>GN7</f>
        <v>-</v>
      </c>
      <c r="GO11" s="96" t="str">
        <f>GO7</f>
        <v>-</v>
      </c>
      <c r="GP11" s="96" t="str">
        <f>GP7</f>
        <v>-</v>
      </c>
      <c r="GQ11" s="96" t="str">
        <f>GQ7</f>
        <v>-</v>
      </c>
      <c r="GR11" s="96" t="str">
        <f>GR7</f>
        <v>-</v>
      </c>
      <c r="GS11" s="85"/>
      <c r="GT11" s="85"/>
      <c r="GU11" s="85"/>
      <c r="GV11" s="85"/>
      <c r="GW11" s="85"/>
      <c r="GX11" s="95" t="s">
        <v>140</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140</v>
      </c>
      <c r="HS11" s="96" t="str">
        <f>HS7</f>
        <v>-</v>
      </c>
      <c r="HT11" s="96" t="str">
        <f>HT7</f>
        <v>-</v>
      </c>
      <c r="HU11" s="96" t="str">
        <f>HU7</f>
        <v>-</v>
      </c>
      <c r="HV11" s="96" t="str">
        <f>HV7</f>
        <v>-</v>
      </c>
      <c r="HW11" s="96" t="str">
        <f>HW7</f>
        <v>-</v>
      </c>
      <c r="HX11" s="85"/>
      <c r="HY11" s="85"/>
      <c r="HZ11" s="85"/>
      <c r="IA11" s="85"/>
      <c r="IB11" s="95" t="s">
        <v>143</v>
      </c>
      <c r="IC11" s="96" t="str">
        <f>IC7</f>
        <v>-</v>
      </c>
      <c r="ID11" s="96" t="str">
        <f>ID7</f>
        <v>-</v>
      </c>
      <c r="IE11" s="96" t="str">
        <f>IE7</f>
        <v>-</v>
      </c>
      <c r="IF11" s="96" t="str">
        <f>IF7</f>
        <v>-</v>
      </c>
      <c r="IG11" s="96" t="str">
        <f>IG7</f>
        <v>-</v>
      </c>
      <c r="IH11" s="85"/>
      <c r="II11" s="85"/>
      <c r="IJ11" s="85"/>
      <c r="IK11" s="85"/>
      <c r="IL11" s="95" t="s">
        <v>144</v>
      </c>
      <c r="IM11" s="96" t="str">
        <f>IM7</f>
        <v>-</v>
      </c>
      <c r="IN11" s="96" t="str">
        <f>IN7</f>
        <v>-</v>
      </c>
      <c r="IO11" s="96" t="str">
        <f>IO7</f>
        <v>-</v>
      </c>
      <c r="IP11" s="96" t="str">
        <f>IP7</f>
        <v>-</v>
      </c>
      <c r="IQ11" s="96" t="str">
        <f>IQ7</f>
        <v>-</v>
      </c>
      <c r="IR11" s="85"/>
      <c r="IS11" s="85"/>
      <c r="IT11" s="85"/>
      <c r="IU11" s="85"/>
      <c r="IV11" s="85"/>
      <c r="IW11" s="95" t="s">
        <v>140</v>
      </c>
      <c r="IX11" s="96" t="str">
        <f>IX7</f>
        <v>-</v>
      </c>
      <c r="IY11" s="96" t="str">
        <f>IY7</f>
        <v>-</v>
      </c>
      <c r="IZ11" s="96" t="str">
        <f>IZ7</f>
        <v>-</v>
      </c>
      <c r="JA11" s="96" t="str">
        <f>JA7</f>
        <v>-</v>
      </c>
      <c r="JB11" s="96" t="str">
        <f>JB7</f>
        <v>-</v>
      </c>
      <c r="JC11" s="85"/>
      <c r="JD11" s="85"/>
      <c r="JE11" s="85"/>
      <c r="JF11" s="85"/>
      <c r="JG11" s="95" t="s">
        <v>140</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t="str">
        <f>KL7</f>
        <v>-</v>
      </c>
      <c r="KM11" s="96" t="str">
        <f>KM7</f>
        <v>-</v>
      </c>
      <c r="KN11" s="96" t="str">
        <f>KN7</f>
        <v>-</v>
      </c>
      <c r="KO11" s="96" t="str">
        <f>KO7</f>
        <v>-</v>
      </c>
      <c r="KP11" s="96" t="str">
        <f>KP7</f>
        <v>-</v>
      </c>
      <c r="KQ11" s="85"/>
      <c r="KR11" s="85"/>
      <c r="KS11" s="85"/>
      <c r="KT11" s="85"/>
      <c r="KU11" s="85"/>
      <c r="KV11" s="95" t="s">
        <v>140</v>
      </c>
      <c r="KW11" s="96" t="str">
        <f>KW7</f>
        <v>-</v>
      </c>
      <c r="KX11" s="96" t="str">
        <f>KX7</f>
        <v>-</v>
      </c>
      <c r="KY11" s="96">
        <f>KY7</f>
        <v>10.4</v>
      </c>
      <c r="KZ11" s="96">
        <f>KZ7</f>
        <v>12.9</v>
      </c>
      <c r="LA11" s="96">
        <f>LA7</f>
        <v>12.7</v>
      </c>
      <c r="LB11" s="85"/>
      <c r="LC11" s="85"/>
      <c r="LD11" s="85"/>
      <c r="LE11" s="85"/>
      <c r="LF11" s="95" t="s">
        <v>140</v>
      </c>
      <c r="LG11" s="96" t="str">
        <f>LG7</f>
        <v>-</v>
      </c>
      <c r="LH11" s="96" t="str">
        <f>LH7</f>
        <v>-</v>
      </c>
      <c r="LI11" s="96">
        <f>LI7</f>
        <v>0</v>
      </c>
      <c r="LJ11" s="96">
        <f>LJ7</f>
        <v>0</v>
      </c>
      <c r="LK11" s="96">
        <f>LK7</f>
        <v>1.3</v>
      </c>
      <c r="LL11" s="85"/>
      <c r="LM11" s="85"/>
      <c r="LN11" s="85"/>
      <c r="LO11" s="85"/>
      <c r="LP11" s="95" t="s">
        <v>140</v>
      </c>
      <c r="LQ11" s="96" t="str">
        <f>LQ7</f>
        <v>-</v>
      </c>
      <c r="LR11" s="96" t="str">
        <f>LR7</f>
        <v>-</v>
      </c>
      <c r="LS11" s="96" t="str">
        <f>LS7</f>
        <v>-</v>
      </c>
      <c r="LT11" s="96">
        <f>LT7</f>
        <v>671.4</v>
      </c>
      <c r="LU11" s="96">
        <f>LU7</f>
        <v>685.5</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f>MM7</f>
        <v>100</v>
      </c>
      <c r="MN11" s="96">
        <f>MN7</f>
        <v>45.2</v>
      </c>
      <c r="MO11" s="96">
        <f>MO7</f>
        <v>56.2</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145</v>
      </c>
      <c r="AY12" s="96" t="str">
        <f>BD7</f>
        <v>-</v>
      </c>
      <c r="AZ12" s="96" t="str">
        <f>BE7</f>
        <v>-</v>
      </c>
      <c r="BA12" s="96">
        <f>BF7</f>
        <v>124.4</v>
      </c>
      <c r="BB12" s="96">
        <f>BG7</f>
        <v>118.8</v>
      </c>
      <c r="BC12" s="96">
        <f>BH7</f>
        <v>88.8</v>
      </c>
      <c r="BD12" s="85"/>
      <c r="BE12" s="85"/>
      <c r="BF12" s="85"/>
      <c r="BG12" s="85"/>
      <c r="BH12" s="85"/>
      <c r="BI12" s="95" t="s">
        <v>145</v>
      </c>
      <c r="BJ12" s="96" t="str">
        <f>BO7</f>
        <v>-</v>
      </c>
      <c r="BK12" s="96" t="str">
        <f>BP7</f>
        <v>-</v>
      </c>
      <c r="BL12" s="96">
        <f>BQ7</f>
        <v>324.60000000000002</v>
      </c>
      <c r="BM12" s="96">
        <f>BR7</f>
        <v>255.4</v>
      </c>
      <c r="BN12" s="96">
        <f>BS7</f>
        <v>269.8</v>
      </c>
      <c r="BO12" s="85"/>
      <c r="BP12" s="85"/>
      <c r="BQ12" s="85"/>
      <c r="BR12" s="85"/>
      <c r="BS12" s="85"/>
      <c r="BT12" s="95" t="s">
        <v>145</v>
      </c>
      <c r="BU12" s="96" t="str">
        <f>BZ7</f>
        <v>-</v>
      </c>
      <c r="BV12" s="96" t="str">
        <f>CA7</f>
        <v>-</v>
      </c>
      <c r="BW12" s="96" t="str">
        <f>CB7</f>
        <v>-</v>
      </c>
      <c r="BX12" s="96" t="str">
        <f>CC7</f>
        <v>-</v>
      </c>
      <c r="BY12" s="96" t="str">
        <f>CD7</f>
        <v>-</v>
      </c>
      <c r="BZ12" s="85"/>
      <c r="CA12" s="85"/>
      <c r="CB12" s="85"/>
      <c r="CC12" s="85"/>
      <c r="CD12" s="85"/>
      <c r="CE12" s="95" t="s">
        <v>145</v>
      </c>
      <c r="CF12" s="96" t="str">
        <f>CK7</f>
        <v>-</v>
      </c>
      <c r="CG12" s="96" t="str">
        <f>CL7</f>
        <v>-</v>
      </c>
      <c r="CH12" s="96">
        <f>CM7</f>
        <v>17642.5</v>
      </c>
      <c r="CI12" s="96">
        <f>CN7</f>
        <v>18815.8</v>
      </c>
      <c r="CJ12" s="96">
        <f>CO7</f>
        <v>22847.9</v>
      </c>
      <c r="CK12" s="85"/>
      <c r="CL12" s="85"/>
      <c r="CM12" s="85"/>
      <c r="CN12" s="85"/>
      <c r="CO12" s="95" t="s">
        <v>145</v>
      </c>
      <c r="CP12" s="97" t="str">
        <f>CU7</f>
        <v>-</v>
      </c>
      <c r="CQ12" s="97" t="str">
        <f>CV7</f>
        <v>-</v>
      </c>
      <c r="CR12" s="97">
        <f>CW7</f>
        <v>58539</v>
      </c>
      <c r="CS12" s="97">
        <f>CX7</f>
        <v>37685</v>
      </c>
      <c r="CT12" s="97">
        <f>CY7</f>
        <v>2390</v>
      </c>
      <c r="CU12" s="85"/>
      <c r="CV12" s="85"/>
      <c r="CW12" s="85"/>
      <c r="CX12" s="85"/>
      <c r="CY12" s="85"/>
      <c r="CZ12" s="95" t="s">
        <v>145</v>
      </c>
      <c r="DA12" s="96" t="str">
        <f>DF7</f>
        <v>-</v>
      </c>
      <c r="DB12" s="96" t="str">
        <f>DG7</f>
        <v>-</v>
      </c>
      <c r="DC12" s="96">
        <f>DH7</f>
        <v>37.700000000000003</v>
      </c>
      <c r="DD12" s="96">
        <f>DI7</f>
        <v>33.9</v>
      </c>
      <c r="DE12" s="96">
        <f>DJ7</f>
        <v>37.9</v>
      </c>
      <c r="DF12" s="85"/>
      <c r="DG12" s="85"/>
      <c r="DH12" s="85"/>
      <c r="DI12" s="85"/>
      <c r="DJ12" s="95" t="s">
        <v>145</v>
      </c>
      <c r="DK12" s="96" t="str">
        <f>DP7</f>
        <v>-</v>
      </c>
      <c r="DL12" s="96" t="str">
        <f>DQ7</f>
        <v>-</v>
      </c>
      <c r="DM12" s="96">
        <f>DR7</f>
        <v>13.7</v>
      </c>
      <c r="DN12" s="96">
        <f>DS7</f>
        <v>16.3</v>
      </c>
      <c r="DO12" s="96">
        <f>DT7</f>
        <v>14.2</v>
      </c>
      <c r="DP12" s="85"/>
      <c r="DQ12" s="85"/>
      <c r="DR12" s="85"/>
      <c r="DS12" s="85"/>
      <c r="DT12" s="95" t="s">
        <v>145</v>
      </c>
      <c r="DU12" s="96" t="str">
        <f>DZ7</f>
        <v>-</v>
      </c>
      <c r="DV12" s="96" t="str">
        <f>EA7</f>
        <v>-</v>
      </c>
      <c r="DW12" s="96">
        <f>EB7</f>
        <v>98.2</v>
      </c>
      <c r="DX12" s="96">
        <f>EC7</f>
        <v>100.3</v>
      </c>
      <c r="DY12" s="96">
        <f>ED7</f>
        <v>98.3</v>
      </c>
      <c r="DZ12" s="85"/>
      <c r="EA12" s="85"/>
      <c r="EB12" s="85"/>
      <c r="EC12" s="85"/>
      <c r="ED12" s="95" t="s">
        <v>145</v>
      </c>
      <c r="EE12" s="96" t="str">
        <f>EJ7</f>
        <v>-</v>
      </c>
      <c r="EF12" s="96" t="str">
        <f>EK7</f>
        <v>-</v>
      </c>
      <c r="EG12" s="96" t="str">
        <f>EL7</f>
        <v>-</v>
      </c>
      <c r="EH12" s="96" t="str">
        <f>EM7</f>
        <v>-</v>
      </c>
      <c r="EI12" s="96" t="str">
        <f>EN7</f>
        <v>-</v>
      </c>
      <c r="EJ12" s="85"/>
      <c r="EK12" s="85"/>
      <c r="EL12" s="85"/>
      <c r="EM12" s="85"/>
      <c r="EN12" s="95" t="s">
        <v>145</v>
      </c>
      <c r="EO12" s="96" t="str">
        <f>ET7</f>
        <v>-</v>
      </c>
      <c r="EP12" s="96" t="str">
        <f>EU7</f>
        <v>-</v>
      </c>
      <c r="EQ12" s="96">
        <f>EV7</f>
        <v>70.2</v>
      </c>
      <c r="ER12" s="96">
        <f>EW7</f>
        <v>73.099999999999994</v>
      </c>
      <c r="ES12" s="96">
        <f>EX7</f>
        <v>74.8</v>
      </c>
      <c r="ET12" s="85"/>
      <c r="EU12" s="85"/>
      <c r="EV12" s="85"/>
      <c r="EW12" s="85"/>
      <c r="EX12" s="85"/>
      <c r="EY12" s="95" t="s">
        <v>145</v>
      </c>
      <c r="EZ12" s="96" t="str">
        <f>IF($EZ$8,FE7,"-")</f>
        <v>-</v>
      </c>
      <c r="FA12" s="96" t="str">
        <f>IF($EZ$8,FF7,"-")</f>
        <v>-</v>
      </c>
      <c r="FB12" s="96" t="str">
        <f>IF($EZ$8,FG7,"-")</f>
        <v>-</v>
      </c>
      <c r="FC12" s="96" t="str">
        <f>IF($EZ$8,FH7,"-")</f>
        <v>-</v>
      </c>
      <c r="FD12" s="96" t="str">
        <f>IF($EZ$8,FI7,"-")</f>
        <v>-</v>
      </c>
      <c r="FE12" s="85"/>
      <c r="FF12" s="85"/>
      <c r="FG12" s="85"/>
      <c r="FH12" s="85"/>
      <c r="FI12" s="95" t="s">
        <v>145</v>
      </c>
      <c r="FJ12" s="96" t="str">
        <f>IF($FJ$8,FO7,"-")</f>
        <v>-</v>
      </c>
      <c r="FK12" s="96" t="str">
        <f>IF($FJ$8,FP7,"-")</f>
        <v>-</v>
      </c>
      <c r="FL12" s="96" t="str">
        <f>IF($FJ$8,FQ7,"-")</f>
        <v>-</v>
      </c>
      <c r="FM12" s="96" t="str">
        <f>IF($FJ$8,FR7,"-")</f>
        <v>-</v>
      </c>
      <c r="FN12" s="96" t="str">
        <f>IF($FJ$8,FS7,"-")</f>
        <v>-</v>
      </c>
      <c r="FO12" s="85"/>
      <c r="FP12" s="85"/>
      <c r="FQ12" s="85"/>
      <c r="FR12" s="85"/>
      <c r="FS12" s="95" t="s">
        <v>145</v>
      </c>
      <c r="FT12" s="96" t="str">
        <f>IF($FT$8,FY7,"-")</f>
        <v>-</v>
      </c>
      <c r="FU12" s="96" t="str">
        <f>IF($FT$8,FZ7,"-")</f>
        <v>-</v>
      </c>
      <c r="FV12" s="96" t="str">
        <f>IF($FT$8,GA7,"-")</f>
        <v>-</v>
      </c>
      <c r="FW12" s="96" t="str">
        <f>IF($FT$8,GB7,"-")</f>
        <v>-</v>
      </c>
      <c r="FX12" s="96" t="str">
        <f>IF($FT$8,GC7,"-")</f>
        <v>-</v>
      </c>
      <c r="FY12" s="85"/>
      <c r="FZ12" s="85"/>
      <c r="GA12" s="85"/>
      <c r="GB12" s="85"/>
      <c r="GC12" s="95" t="s">
        <v>145</v>
      </c>
      <c r="GD12" s="96" t="str">
        <f>IF($GD$8,GI7,"-")</f>
        <v>-</v>
      </c>
      <c r="GE12" s="96" t="str">
        <f>IF($GD$8,GJ7,"-")</f>
        <v>-</v>
      </c>
      <c r="GF12" s="96" t="str">
        <f>IF($GD$8,GK7,"-")</f>
        <v>-</v>
      </c>
      <c r="GG12" s="96" t="str">
        <f>IF($GD$8,GL7,"-")</f>
        <v>-</v>
      </c>
      <c r="GH12" s="96" t="str">
        <f>IF($GD$8,GM7,"-")</f>
        <v>-</v>
      </c>
      <c r="GI12" s="85"/>
      <c r="GJ12" s="85"/>
      <c r="GK12" s="85"/>
      <c r="GL12" s="85"/>
      <c r="GM12" s="95" t="s">
        <v>145</v>
      </c>
      <c r="GN12" s="96" t="str">
        <f>IF($GN$8,GS7,"-")</f>
        <v>-</v>
      </c>
      <c r="GO12" s="96" t="str">
        <f>IF($GN$8,GT7,"-")</f>
        <v>-</v>
      </c>
      <c r="GP12" s="96" t="str">
        <f>IF($GN$8,GU7,"-")</f>
        <v>-</v>
      </c>
      <c r="GQ12" s="96" t="str">
        <f>IF($GN$8,GV7,"-")</f>
        <v>-</v>
      </c>
      <c r="GR12" s="96" t="str">
        <f>IF($GN$8,GW7,"-")</f>
        <v>-</v>
      </c>
      <c r="GS12" s="85"/>
      <c r="GT12" s="85"/>
      <c r="GU12" s="85"/>
      <c r="GV12" s="85"/>
      <c r="GW12" s="85"/>
      <c r="GX12" s="95" t="s">
        <v>145</v>
      </c>
      <c r="GY12" s="96" t="str">
        <f>IF($GY$8,HD7,"-")</f>
        <v>-</v>
      </c>
      <c r="GZ12" s="96" t="str">
        <f>IF($GY$8,HE7,"-")</f>
        <v>-</v>
      </c>
      <c r="HA12" s="96" t="str">
        <f>IF($GY$8,HF7,"-")</f>
        <v>-</v>
      </c>
      <c r="HB12" s="96" t="str">
        <f>IF($GY$8,HG7,"-")</f>
        <v>-</v>
      </c>
      <c r="HC12" s="96" t="str">
        <f>IF($GY$8,HH7,"-")</f>
        <v>-</v>
      </c>
      <c r="HD12" s="85"/>
      <c r="HE12" s="85"/>
      <c r="HF12" s="85"/>
      <c r="HG12" s="85"/>
      <c r="HH12" s="95" t="s">
        <v>145</v>
      </c>
      <c r="HI12" s="96" t="str">
        <f>IF($HI$8,HN7,"-")</f>
        <v>-</v>
      </c>
      <c r="HJ12" s="96" t="str">
        <f>IF($HI$8,HO7,"-")</f>
        <v>-</v>
      </c>
      <c r="HK12" s="96" t="str">
        <f>IF($HI$8,HP7,"-")</f>
        <v>-</v>
      </c>
      <c r="HL12" s="96" t="str">
        <f>IF($HI$8,HQ7,"-")</f>
        <v>-</v>
      </c>
      <c r="HM12" s="96" t="str">
        <f>IF($HI$8,HR7,"-")</f>
        <v>-</v>
      </c>
      <c r="HN12" s="85"/>
      <c r="HO12" s="85"/>
      <c r="HP12" s="85"/>
      <c r="HQ12" s="85"/>
      <c r="HR12" s="95" t="s">
        <v>145</v>
      </c>
      <c r="HS12" s="96" t="str">
        <f>IF($HS$8,HX7,"-")</f>
        <v>-</v>
      </c>
      <c r="HT12" s="96" t="str">
        <f>IF($HS$8,HY7,"-")</f>
        <v>-</v>
      </c>
      <c r="HU12" s="96" t="str">
        <f>IF($HS$8,HZ7,"-")</f>
        <v>-</v>
      </c>
      <c r="HV12" s="96" t="str">
        <f>IF($HS$8,IA7,"-")</f>
        <v>-</v>
      </c>
      <c r="HW12" s="96" t="str">
        <f>IF($HS$8,IB7,"-")</f>
        <v>-</v>
      </c>
      <c r="HX12" s="85"/>
      <c r="HY12" s="85"/>
      <c r="HZ12" s="85"/>
      <c r="IA12" s="85"/>
      <c r="IB12" s="95" t="s">
        <v>145</v>
      </c>
      <c r="IC12" s="96" t="str">
        <f>IF($IC$8,IH7,"-")</f>
        <v>-</v>
      </c>
      <c r="ID12" s="96" t="str">
        <f>IF($IC$8,II7,"-")</f>
        <v>-</v>
      </c>
      <c r="IE12" s="96" t="str">
        <f>IF($IC$8,IJ7,"-")</f>
        <v>-</v>
      </c>
      <c r="IF12" s="96" t="str">
        <f>IF($IC$8,IK7,"-")</f>
        <v>-</v>
      </c>
      <c r="IG12" s="96" t="str">
        <f>IF($IC$8,IL7,"-")</f>
        <v>-</v>
      </c>
      <c r="IH12" s="85"/>
      <c r="II12" s="85"/>
      <c r="IJ12" s="85"/>
      <c r="IK12" s="85"/>
      <c r="IL12" s="95" t="s">
        <v>145</v>
      </c>
      <c r="IM12" s="96" t="str">
        <f>IF($IM$8,IR7,"-")</f>
        <v>-</v>
      </c>
      <c r="IN12" s="96" t="str">
        <f>IF($IM$8,IS7,"-")</f>
        <v>-</v>
      </c>
      <c r="IO12" s="96" t="str">
        <f>IF($IM$8,IT7,"-")</f>
        <v>-</v>
      </c>
      <c r="IP12" s="96" t="str">
        <f>IF($IM$8,IU7,"-")</f>
        <v>-</v>
      </c>
      <c r="IQ12" s="96" t="str">
        <f>IF($IM$8,IV7,"-")</f>
        <v>-</v>
      </c>
      <c r="IR12" s="85"/>
      <c r="IS12" s="85"/>
      <c r="IT12" s="85"/>
      <c r="IU12" s="85"/>
      <c r="IV12" s="85"/>
      <c r="IW12" s="95" t="s">
        <v>145</v>
      </c>
      <c r="IX12" s="96" t="str">
        <f>IF($IX$8,JC7,"-")</f>
        <v>-</v>
      </c>
      <c r="IY12" s="96" t="str">
        <f>IF($IX$8,JD7,"-")</f>
        <v>-</v>
      </c>
      <c r="IZ12" s="96" t="str">
        <f>IF($IX$8,JE7,"-")</f>
        <v>-</v>
      </c>
      <c r="JA12" s="96" t="str">
        <f>IF($IX$8,JF7,"-")</f>
        <v>-</v>
      </c>
      <c r="JB12" s="96" t="str">
        <f>IF($IX$8,JG7,"-")</f>
        <v>-</v>
      </c>
      <c r="JC12" s="85"/>
      <c r="JD12" s="85"/>
      <c r="JE12" s="85"/>
      <c r="JF12" s="85"/>
      <c r="JG12" s="95" t="s">
        <v>145</v>
      </c>
      <c r="JH12" s="96" t="str">
        <f>IF($JH$8,JM7,"-")</f>
        <v>-</v>
      </c>
      <c r="JI12" s="96" t="str">
        <f>IF($JH$8,JN7,"-")</f>
        <v>-</v>
      </c>
      <c r="JJ12" s="96" t="str">
        <f>IF($JH$8,JO7,"-")</f>
        <v>-</v>
      </c>
      <c r="JK12" s="96" t="str">
        <f>IF($JH$8,JP7,"-")</f>
        <v>-</v>
      </c>
      <c r="JL12" s="96" t="str">
        <f>IF($JH$8,JQ7,"-")</f>
        <v>-</v>
      </c>
      <c r="JM12" s="85"/>
      <c r="JN12" s="85"/>
      <c r="JO12" s="85"/>
      <c r="JP12" s="85"/>
      <c r="JQ12" s="95" t="s">
        <v>145</v>
      </c>
      <c r="JR12" s="96" t="str">
        <f>IF($JR$8,JW7,"-")</f>
        <v>-</v>
      </c>
      <c r="JS12" s="96" t="str">
        <f>IF($JR$8,JX7,"-")</f>
        <v>-</v>
      </c>
      <c r="JT12" s="96" t="str">
        <f>IF($JR$8,JY7,"-")</f>
        <v>-</v>
      </c>
      <c r="JU12" s="96" t="str">
        <f>IF($JR$8,JZ7,"-")</f>
        <v>-</v>
      </c>
      <c r="JV12" s="96" t="str">
        <f>IF($JR$8,KA7,"-")</f>
        <v>-</v>
      </c>
      <c r="JW12" s="85"/>
      <c r="JX12" s="85"/>
      <c r="JY12" s="85"/>
      <c r="JZ12" s="85"/>
      <c r="KA12" s="95" t="s">
        <v>145</v>
      </c>
      <c r="KB12" s="96" t="str">
        <f>IF($KB$8,KG7,"-")</f>
        <v>-</v>
      </c>
      <c r="KC12" s="96" t="str">
        <f>IF($KB$8,KH7,"-")</f>
        <v>-</v>
      </c>
      <c r="KD12" s="96" t="str">
        <f>IF($KB$8,KI7,"-")</f>
        <v>-</v>
      </c>
      <c r="KE12" s="96" t="str">
        <f>IF($KB$8,KJ7,"-")</f>
        <v>-</v>
      </c>
      <c r="KF12" s="96" t="str">
        <f>IF($KB$8,KK7,"-")</f>
        <v>-</v>
      </c>
      <c r="KG12" s="85"/>
      <c r="KH12" s="85"/>
      <c r="KI12" s="85"/>
      <c r="KJ12" s="85"/>
      <c r="KK12" s="95" t="s">
        <v>145</v>
      </c>
      <c r="KL12" s="96" t="str">
        <f>IF($KL$8,KQ7,"-")</f>
        <v>-</v>
      </c>
      <c r="KM12" s="96" t="str">
        <f>IF($KL$8,KR7,"-")</f>
        <v>-</v>
      </c>
      <c r="KN12" s="96" t="str">
        <f>IF($KL$8,KS7,"-")</f>
        <v>-</v>
      </c>
      <c r="KO12" s="96" t="str">
        <f>IF($KL$8,KT7,"-")</f>
        <v>-</v>
      </c>
      <c r="KP12" s="96" t="str">
        <f>IF($KL$8,KU7,"-")</f>
        <v>-</v>
      </c>
      <c r="KQ12" s="85"/>
      <c r="KR12" s="85"/>
      <c r="KS12" s="85"/>
      <c r="KT12" s="85"/>
      <c r="KU12" s="85"/>
      <c r="KV12" s="95" t="s">
        <v>145</v>
      </c>
      <c r="KW12" s="96" t="str">
        <f>IF($KW$8,LB7,"-")</f>
        <v>-</v>
      </c>
      <c r="KX12" s="96" t="str">
        <f>IF($KW$8,LC7,"-")</f>
        <v>-</v>
      </c>
      <c r="KY12" s="96">
        <f>IF($KW$8,LD7,"-")</f>
        <v>13.7</v>
      </c>
      <c r="KZ12" s="96">
        <f>IF($KW$8,LE7,"-")</f>
        <v>12</v>
      </c>
      <c r="LA12" s="96">
        <f>IF($KW$8,LF7,"-")</f>
        <v>14.5</v>
      </c>
      <c r="LB12" s="85"/>
      <c r="LC12" s="85"/>
      <c r="LD12" s="85"/>
      <c r="LE12" s="85"/>
      <c r="LF12" s="95" t="s">
        <v>145</v>
      </c>
      <c r="LG12" s="96" t="str">
        <f>IF($LG$8,LL7,"-")</f>
        <v>-</v>
      </c>
      <c r="LH12" s="96" t="str">
        <f>IF($LG$8,LM7,"-")</f>
        <v>-</v>
      </c>
      <c r="LI12" s="96">
        <f>IF($LG$8,LN7,"-")</f>
        <v>2.9</v>
      </c>
      <c r="LJ12" s="96">
        <f>IF($LG$8,LO7,"-")</f>
        <v>0.6</v>
      </c>
      <c r="LK12" s="96">
        <f>IF($LG$8,LP7,"-")</f>
        <v>0.3</v>
      </c>
      <c r="LL12" s="85"/>
      <c r="LM12" s="85"/>
      <c r="LN12" s="85"/>
      <c r="LO12" s="85"/>
      <c r="LP12" s="95" t="s">
        <v>145</v>
      </c>
      <c r="LQ12" s="96" t="str">
        <f>IF($LQ$8,LV7,"-")</f>
        <v>-</v>
      </c>
      <c r="LR12" s="96" t="str">
        <f>IF($LQ$8,LW7,"-")</f>
        <v>-</v>
      </c>
      <c r="LS12" s="96">
        <f>IF($LQ$8,LX7,"-")</f>
        <v>259</v>
      </c>
      <c r="LT12" s="96">
        <f>IF($LQ$8,LY7,"-")</f>
        <v>197.2</v>
      </c>
      <c r="LU12" s="96">
        <f>IF($LQ$8,LZ7,"-")</f>
        <v>184.6</v>
      </c>
      <c r="LV12" s="85"/>
      <c r="LW12" s="85"/>
      <c r="LX12" s="85"/>
      <c r="LY12" s="85"/>
      <c r="LZ12" s="95" t="s">
        <v>145</v>
      </c>
      <c r="MA12" s="96" t="str">
        <f>IF($MA$8,MF7,"-")</f>
        <v>-</v>
      </c>
      <c r="MB12" s="96" t="str">
        <f>IF($MA$8,MG7,"-")</f>
        <v>-</v>
      </c>
      <c r="MC12" s="96" t="str">
        <f>IF($MA$8,MH7,"-")</f>
        <v>-</v>
      </c>
      <c r="MD12" s="96" t="str">
        <f>IF($MA$8,MI7,"-")</f>
        <v>-</v>
      </c>
      <c r="ME12" s="96" t="str">
        <f>IF($MA$8,MJ7,"-")</f>
        <v>-</v>
      </c>
      <c r="MF12" s="85"/>
      <c r="MG12" s="85"/>
      <c r="MH12" s="85"/>
      <c r="MI12" s="85"/>
      <c r="MJ12" s="95" t="s">
        <v>145</v>
      </c>
      <c r="MK12" s="96" t="str">
        <f>IF($MK$8,MP7,"-")</f>
        <v>-</v>
      </c>
      <c r="ML12" s="96" t="str">
        <f>IF($MK$8,MQ7,"-")</f>
        <v>-</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202" t="s">
        <v>148</v>
      </c>
      <c r="G14" s="202"/>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1" t="s">
        <v>149</v>
      </c>
      <c r="C15" s="201"/>
      <c r="D15" s="101"/>
      <c r="E15" s="98">
        <v>1</v>
      </c>
      <c r="F15" s="201" t="s">
        <v>150</v>
      </c>
      <c r="G15" s="201"/>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1" t="s">
        <v>153</v>
      </c>
      <c r="C16" s="201"/>
      <c r="D16" s="101"/>
      <c r="E16" s="98">
        <f>E15+1</f>
        <v>2</v>
      </c>
      <c r="F16" s="201" t="s">
        <v>154</v>
      </c>
      <c r="G16" s="201"/>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1" t="s">
        <v>156</v>
      </c>
      <c r="C17" s="201"/>
      <c r="D17" s="101"/>
      <c r="E17" s="98">
        <f t="shared" ref="E17" si="8">E16+1</f>
        <v>3</v>
      </c>
      <c r="F17" s="201" t="s">
        <v>157</v>
      </c>
      <c r="G17" s="201"/>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t="e">
        <f>IF(AY7="-",NA(),AY7)</f>
        <v>#N/A</v>
      </c>
      <c r="AZ17" s="107" t="e">
        <f t="shared" ref="AZ17:BC17" si="9">IF(AZ7="-",NA(),AZ7)</f>
        <v>#N/A</v>
      </c>
      <c r="BA17" s="107">
        <f t="shared" si="9"/>
        <v>268.10000000000002</v>
      </c>
      <c r="BB17" s="107">
        <f t="shared" si="9"/>
        <v>813.9</v>
      </c>
      <c r="BC17" s="107">
        <f t="shared" si="9"/>
        <v>529.1</v>
      </c>
      <c r="BD17" s="101"/>
      <c r="BE17" s="101"/>
      <c r="BF17" s="101"/>
      <c r="BG17" s="101"/>
      <c r="BH17" s="101"/>
      <c r="BI17" s="106" t="s">
        <v>159</v>
      </c>
      <c r="BJ17" s="107" t="e">
        <f>IF(BJ7="-",NA(),BJ7)</f>
        <v>#N/A</v>
      </c>
      <c r="BK17" s="107" t="e">
        <f t="shared" ref="BK17:BN17" si="10">IF(BK7="-",NA(),BK7)</f>
        <v>#N/A</v>
      </c>
      <c r="BL17" s="107">
        <f t="shared" si="10"/>
        <v>1682.9</v>
      </c>
      <c r="BM17" s="107">
        <f t="shared" si="10"/>
        <v>1962.1</v>
      </c>
      <c r="BN17" s="107">
        <f t="shared" si="10"/>
        <v>839.8</v>
      </c>
      <c r="BO17" s="101"/>
      <c r="BP17" s="101"/>
      <c r="BQ17" s="101"/>
      <c r="BR17" s="101"/>
      <c r="BS17" s="101"/>
      <c r="BT17" s="106" t="s">
        <v>159</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159</v>
      </c>
      <c r="CF17" s="107" t="e">
        <f>IF(CF7="-",NA(),CF7)</f>
        <v>#N/A</v>
      </c>
      <c r="CG17" s="107" t="e">
        <f t="shared" ref="CG17:CJ17" si="12">IF(CG7="-",NA(),CG7)</f>
        <v>#N/A</v>
      </c>
      <c r="CH17" s="107">
        <f t="shared" si="12"/>
        <v>6474</v>
      </c>
      <c r="CI17" s="107">
        <f t="shared" si="12"/>
        <v>5203.1000000000004</v>
      </c>
      <c r="CJ17" s="107">
        <f t="shared" si="12"/>
        <v>8233.4</v>
      </c>
      <c r="CK17" s="101"/>
      <c r="CL17" s="101"/>
      <c r="CM17" s="101"/>
      <c r="CN17" s="101"/>
      <c r="CO17" s="106" t="s">
        <v>159</v>
      </c>
      <c r="CP17" s="108" t="e">
        <f>IF(CP7="-",NA(),CP7)</f>
        <v>#N/A</v>
      </c>
      <c r="CQ17" s="108" t="e">
        <f t="shared" ref="CQ17:CT17" si="13">IF(CQ7="-",NA(),CQ7)</f>
        <v>#N/A</v>
      </c>
      <c r="CR17" s="108">
        <f t="shared" si="13"/>
        <v>53411</v>
      </c>
      <c r="CS17" s="108">
        <f t="shared" si="13"/>
        <v>68425</v>
      </c>
      <c r="CT17" s="108">
        <f t="shared" si="13"/>
        <v>62278</v>
      </c>
      <c r="CU17" s="101"/>
      <c r="CV17" s="101"/>
      <c r="CW17" s="101"/>
      <c r="CX17" s="101"/>
      <c r="CY17" s="101"/>
      <c r="CZ17" s="106" t="s">
        <v>159</v>
      </c>
      <c r="DA17" s="107" t="e">
        <f>IF(DA7="-",NA(),DA7)</f>
        <v>#N/A</v>
      </c>
      <c r="DB17" s="107" t="e">
        <f t="shared" ref="DB17:DE17" si="14">IF(DB7="-",NA(),DB7)</f>
        <v>#N/A</v>
      </c>
      <c r="DC17" s="107">
        <f t="shared" si="14"/>
        <v>10.4</v>
      </c>
      <c r="DD17" s="107">
        <f t="shared" si="14"/>
        <v>12.9</v>
      </c>
      <c r="DE17" s="107">
        <f t="shared" si="14"/>
        <v>12.7</v>
      </c>
      <c r="DF17" s="101"/>
      <c r="DG17" s="101"/>
      <c r="DH17" s="101"/>
      <c r="DI17" s="101"/>
      <c r="DJ17" s="106" t="s">
        <v>159</v>
      </c>
      <c r="DK17" s="107" t="e">
        <f>IF(DK7="-",NA(),DK7)</f>
        <v>#N/A</v>
      </c>
      <c r="DL17" s="107" t="e">
        <f t="shared" ref="DL17:DO17" si="15">IF(DL7="-",NA(),DL7)</f>
        <v>#N/A</v>
      </c>
      <c r="DM17" s="107">
        <f t="shared" si="15"/>
        <v>0</v>
      </c>
      <c r="DN17" s="107">
        <f t="shared" si="15"/>
        <v>0</v>
      </c>
      <c r="DO17" s="107">
        <f t="shared" si="15"/>
        <v>1.3</v>
      </c>
      <c r="DP17" s="101"/>
      <c r="DQ17" s="101"/>
      <c r="DR17" s="101"/>
      <c r="DS17" s="101"/>
      <c r="DT17" s="106" t="s">
        <v>159</v>
      </c>
      <c r="DU17" s="107" t="e">
        <f>IF(DU7="-",NA(),DU7)</f>
        <v>#N/A</v>
      </c>
      <c r="DV17" s="107" t="e">
        <f t="shared" ref="DV17:DY17" si="16">IF(DV7="-",NA(),DV7)</f>
        <v>#N/A</v>
      </c>
      <c r="DW17" s="107" t="e">
        <f t="shared" si="16"/>
        <v>#N/A</v>
      </c>
      <c r="DX17" s="107">
        <f t="shared" si="16"/>
        <v>671.4</v>
      </c>
      <c r="DY17" s="107">
        <f t="shared" si="16"/>
        <v>685.5</v>
      </c>
      <c r="DZ17" s="101"/>
      <c r="EA17" s="101"/>
      <c r="EB17" s="101"/>
      <c r="EC17" s="101"/>
      <c r="ED17" s="106" t="s">
        <v>159</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159</v>
      </c>
      <c r="EO17" s="107" t="e">
        <f>IF(EO7="-",NA(),EO7)</f>
        <v>#N/A</v>
      </c>
      <c r="EP17" s="107" t="e">
        <f t="shared" ref="EP17:ES17" si="18">IF(EP7="-",NA(),EP7)</f>
        <v>#N/A</v>
      </c>
      <c r="EQ17" s="107">
        <f t="shared" si="18"/>
        <v>100</v>
      </c>
      <c r="ER17" s="107">
        <f t="shared" si="18"/>
        <v>45.2</v>
      </c>
      <c r="ES17" s="107">
        <f t="shared" si="18"/>
        <v>56.2</v>
      </c>
      <c r="ET17" s="101"/>
      <c r="EU17" s="101"/>
      <c r="EV17" s="101"/>
      <c r="EW17" s="101"/>
      <c r="EX17" s="101"/>
      <c r="EY17" s="106" t="s">
        <v>159</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159</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159</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159</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159</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t="e">
        <f t="shared" ref="KX17:LA17" si="34">IF(KX7="-",NA(),KX7)</f>
        <v>#N/A</v>
      </c>
      <c r="KY17" s="107">
        <f t="shared" si="34"/>
        <v>10.4</v>
      </c>
      <c r="KZ17" s="107">
        <f t="shared" si="34"/>
        <v>12.9</v>
      </c>
      <c r="LA17" s="107">
        <f t="shared" si="34"/>
        <v>12.7</v>
      </c>
      <c r="LB17" s="101"/>
      <c r="LC17" s="101"/>
      <c r="LD17" s="101"/>
      <c r="LE17" s="101"/>
      <c r="LF17" s="106" t="s">
        <v>159</v>
      </c>
      <c r="LG17" s="107" t="e">
        <f>IF(LG7="-",NA(),LG7)</f>
        <v>#N/A</v>
      </c>
      <c r="LH17" s="107" t="e">
        <f t="shared" ref="LH17:LK17" si="35">IF(LH7="-",NA(),LH7)</f>
        <v>#N/A</v>
      </c>
      <c r="LI17" s="107">
        <f t="shared" si="35"/>
        <v>0</v>
      </c>
      <c r="LJ17" s="107">
        <f t="shared" si="35"/>
        <v>0</v>
      </c>
      <c r="LK17" s="107">
        <f t="shared" si="35"/>
        <v>1.3</v>
      </c>
      <c r="LL17" s="101"/>
      <c r="LM17" s="101"/>
      <c r="LN17" s="101"/>
      <c r="LO17" s="101"/>
      <c r="LP17" s="106" t="s">
        <v>159</v>
      </c>
      <c r="LQ17" s="107" t="e">
        <f>IF(LQ7="-",NA(),LQ7)</f>
        <v>#N/A</v>
      </c>
      <c r="LR17" s="107" t="e">
        <f t="shared" ref="LR17:LU17" si="36">IF(LR7="-",NA(),LR7)</f>
        <v>#N/A</v>
      </c>
      <c r="LS17" s="107" t="e">
        <f t="shared" si="36"/>
        <v>#N/A</v>
      </c>
      <c r="LT17" s="107">
        <f t="shared" si="36"/>
        <v>671.4</v>
      </c>
      <c r="LU17" s="107">
        <f t="shared" si="36"/>
        <v>685.5</v>
      </c>
      <c r="LV17" s="101"/>
      <c r="LW17" s="101"/>
      <c r="LX17" s="101"/>
      <c r="LY17" s="101"/>
      <c r="LZ17" s="106" t="s">
        <v>159</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159</v>
      </c>
      <c r="MK17" s="107" t="e">
        <f>IF(MK7="-",NA(),MK7)</f>
        <v>#N/A</v>
      </c>
      <c r="ML17" s="107" t="e">
        <f t="shared" ref="ML17:MO17" si="38">IF(ML7="-",NA(),ML7)</f>
        <v>#N/A</v>
      </c>
      <c r="MM17" s="107">
        <f t="shared" si="38"/>
        <v>100</v>
      </c>
      <c r="MN17" s="107">
        <f t="shared" si="38"/>
        <v>45.2</v>
      </c>
      <c r="MO17" s="107">
        <f t="shared" si="38"/>
        <v>56.2</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1" t="s">
        <v>160</v>
      </c>
      <c r="C18" s="2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t="e">
        <f>IF(BD7="-",NA(),BD7)</f>
        <v>#N/A</v>
      </c>
      <c r="AZ18" s="107" t="e">
        <f t="shared" ref="AZ18:BC18" si="39">IF(BE7="-",NA(),BE7)</f>
        <v>#N/A</v>
      </c>
      <c r="BA18" s="107">
        <f t="shared" si="39"/>
        <v>124.4</v>
      </c>
      <c r="BB18" s="107">
        <f t="shared" si="39"/>
        <v>118.8</v>
      </c>
      <c r="BC18" s="107">
        <f t="shared" si="39"/>
        <v>88.8</v>
      </c>
      <c r="BD18" s="101"/>
      <c r="BE18" s="101"/>
      <c r="BF18" s="101"/>
      <c r="BG18" s="101"/>
      <c r="BH18" s="101"/>
      <c r="BI18" s="106" t="s">
        <v>161</v>
      </c>
      <c r="BJ18" s="107" t="e">
        <f>IF(BO7="-",NA(),BO7)</f>
        <v>#N/A</v>
      </c>
      <c r="BK18" s="107" t="e">
        <f t="shared" ref="BK18:BN18" si="40">IF(BP7="-",NA(),BP7)</f>
        <v>#N/A</v>
      </c>
      <c r="BL18" s="107">
        <f t="shared" si="40"/>
        <v>324.60000000000002</v>
      </c>
      <c r="BM18" s="107">
        <f t="shared" si="40"/>
        <v>255.4</v>
      </c>
      <c r="BN18" s="107">
        <f t="shared" si="40"/>
        <v>269.8</v>
      </c>
      <c r="BO18" s="101"/>
      <c r="BP18" s="101"/>
      <c r="BQ18" s="101"/>
      <c r="BR18" s="101"/>
      <c r="BS18" s="101"/>
      <c r="BT18" s="106" t="s">
        <v>161</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161</v>
      </c>
      <c r="CF18" s="107" t="e">
        <f>IF(CK7="-",NA(),CK7)</f>
        <v>#N/A</v>
      </c>
      <c r="CG18" s="107" t="e">
        <f t="shared" ref="CG18:CJ18" si="42">IF(CL7="-",NA(),CL7)</f>
        <v>#N/A</v>
      </c>
      <c r="CH18" s="107">
        <f t="shared" si="42"/>
        <v>17642.5</v>
      </c>
      <c r="CI18" s="107">
        <f t="shared" si="42"/>
        <v>18815.8</v>
      </c>
      <c r="CJ18" s="107">
        <f t="shared" si="42"/>
        <v>22847.9</v>
      </c>
      <c r="CK18" s="101"/>
      <c r="CL18" s="101"/>
      <c r="CM18" s="101"/>
      <c r="CN18" s="101"/>
      <c r="CO18" s="106" t="s">
        <v>161</v>
      </c>
      <c r="CP18" s="108" t="e">
        <f>IF(CU7="-",NA(),CU7)</f>
        <v>#N/A</v>
      </c>
      <c r="CQ18" s="108" t="e">
        <f t="shared" ref="CQ18:CT18" si="43">IF(CV7="-",NA(),CV7)</f>
        <v>#N/A</v>
      </c>
      <c r="CR18" s="108">
        <f t="shared" si="43"/>
        <v>58539</v>
      </c>
      <c r="CS18" s="108">
        <f t="shared" si="43"/>
        <v>37685</v>
      </c>
      <c r="CT18" s="108">
        <f t="shared" si="43"/>
        <v>2390</v>
      </c>
      <c r="CU18" s="101"/>
      <c r="CV18" s="101"/>
      <c r="CW18" s="101"/>
      <c r="CX18" s="101"/>
      <c r="CY18" s="101"/>
      <c r="CZ18" s="106" t="s">
        <v>161</v>
      </c>
      <c r="DA18" s="107" t="e">
        <f>IF(DF7="-",NA(),DF7)</f>
        <v>#N/A</v>
      </c>
      <c r="DB18" s="107" t="e">
        <f t="shared" ref="DB18:DE18" si="44">IF(DG7="-",NA(),DG7)</f>
        <v>#N/A</v>
      </c>
      <c r="DC18" s="107">
        <f t="shared" si="44"/>
        <v>37.700000000000003</v>
      </c>
      <c r="DD18" s="107">
        <f t="shared" si="44"/>
        <v>33.9</v>
      </c>
      <c r="DE18" s="107">
        <f t="shared" si="44"/>
        <v>37.9</v>
      </c>
      <c r="DF18" s="101"/>
      <c r="DG18" s="101"/>
      <c r="DH18" s="101"/>
      <c r="DI18" s="101"/>
      <c r="DJ18" s="106" t="s">
        <v>161</v>
      </c>
      <c r="DK18" s="107" t="e">
        <f>IF(DP7="-",NA(),DP7)</f>
        <v>#N/A</v>
      </c>
      <c r="DL18" s="107" t="e">
        <f t="shared" ref="DL18:DO18" si="45">IF(DQ7="-",NA(),DQ7)</f>
        <v>#N/A</v>
      </c>
      <c r="DM18" s="107">
        <f t="shared" si="45"/>
        <v>13.7</v>
      </c>
      <c r="DN18" s="107">
        <f t="shared" si="45"/>
        <v>16.3</v>
      </c>
      <c r="DO18" s="107">
        <f t="shared" si="45"/>
        <v>14.2</v>
      </c>
      <c r="DP18" s="101"/>
      <c r="DQ18" s="101"/>
      <c r="DR18" s="101"/>
      <c r="DS18" s="101"/>
      <c r="DT18" s="106" t="s">
        <v>161</v>
      </c>
      <c r="DU18" s="107" t="e">
        <f>IF(DZ7="-",NA(),DZ7)</f>
        <v>#N/A</v>
      </c>
      <c r="DV18" s="107" t="e">
        <f t="shared" ref="DV18:DY18" si="46">IF(EA7="-",NA(),EA7)</f>
        <v>#N/A</v>
      </c>
      <c r="DW18" s="107">
        <f t="shared" si="46"/>
        <v>98.2</v>
      </c>
      <c r="DX18" s="107">
        <f t="shared" si="46"/>
        <v>100.3</v>
      </c>
      <c r="DY18" s="107">
        <f t="shared" si="46"/>
        <v>98.3</v>
      </c>
      <c r="DZ18" s="101"/>
      <c r="EA18" s="101"/>
      <c r="EB18" s="101"/>
      <c r="EC18" s="101"/>
      <c r="ED18" s="106" t="s">
        <v>161</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161</v>
      </c>
      <c r="EO18" s="107" t="e">
        <f>IF(ET7="-",NA(),ET7)</f>
        <v>#N/A</v>
      </c>
      <c r="EP18" s="107" t="e">
        <f t="shared" ref="EP18:ES18" si="48">IF(EU7="-",NA(),EU7)</f>
        <v>#N/A</v>
      </c>
      <c r="EQ18" s="107">
        <f t="shared" si="48"/>
        <v>70.2</v>
      </c>
      <c r="ER18" s="107">
        <f t="shared" si="48"/>
        <v>73.099999999999994</v>
      </c>
      <c r="ES18" s="107">
        <f t="shared" si="48"/>
        <v>74.8</v>
      </c>
      <c r="ET18" s="101"/>
      <c r="EU18" s="101"/>
      <c r="EV18" s="101"/>
      <c r="EW18" s="101"/>
      <c r="EX18" s="101"/>
      <c r="EY18" s="106" t="s">
        <v>161</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161</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161</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161</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161</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t="e">
        <f>IF(OR(NOT($KW$8),LB7="-"),NA(),LB7)</f>
        <v>#N/A</v>
      </c>
      <c r="KX18" s="107" t="e">
        <f>IF(OR(NOT($KW$8),LC7="-"),NA(),LC7)</f>
        <v>#N/A</v>
      </c>
      <c r="KY18" s="107">
        <f>IF(OR(NOT($KW$8),LD7="-"),NA(),LD7)</f>
        <v>13.7</v>
      </c>
      <c r="KZ18" s="107">
        <f>IF(OR(NOT($KW$8),LE7="-"),NA(),LE7)</f>
        <v>12</v>
      </c>
      <c r="LA18" s="107">
        <f>IF(OR(NOT($KW$8),LF7="-"),NA(),LF7)</f>
        <v>14.5</v>
      </c>
      <c r="LB18" s="101"/>
      <c r="LC18" s="101"/>
      <c r="LD18" s="101"/>
      <c r="LE18" s="101"/>
      <c r="LF18" s="106" t="s">
        <v>161</v>
      </c>
      <c r="LG18" s="107" t="e">
        <f>IF(OR(NOT($LG$8),LL7="-"),NA(),LL7)</f>
        <v>#N/A</v>
      </c>
      <c r="LH18" s="107" t="e">
        <f>IF(OR(NOT($LG$8),LM7="-"),NA(),LM7)</f>
        <v>#N/A</v>
      </c>
      <c r="LI18" s="107">
        <f>IF(OR(NOT($LG$8),LN7="-"),NA(),LN7)</f>
        <v>2.9</v>
      </c>
      <c r="LJ18" s="107">
        <f>IF(OR(NOT($LG$8),LO7="-"),NA(),LO7)</f>
        <v>0.6</v>
      </c>
      <c r="LK18" s="107">
        <f>IF(OR(NOT($LG$8),LP7="-"),NA(),LP7)</f>
        <v>0.3</v>
      </c>
      <c r="LL18" s="101"/>
      <c r="LM18" s="101"/>
      <c r="LN18" s="101"/>
      <c r="LO18" s="101"/>
      <c r="LP18" s="106" t="s">
        <v>161</v>
      </c>
      <c r="LQ18" s="107" t="e">
        <f>IF(OR(NOT($LQ$8),LV7="-"),NA(),LV7)</f>
        <v>#N/A</v>
      </c>
      <c r="LR18" s="107" t="e">
        <f>IF(OR(NOT($LQ$8),LW7="-"),NA(),LW7)</f>
        <v>#N/A</v>
      </c>
      <c r="LS18" s="107">
        <f>IF(OR(NOT($LQ$8),LX7="-"),NA(),LX7)</f>
        <v>259</v>
      </c>
      <c r="LT18" s="107">
        <f>IF(OR(NOT($LQ$8),LY7="-"),NA(),LY7)</f>
        <v>197.2</v>
      </c>
      <c r="LU18" s="107">
        <f>IF(OR(NOT($LQ$8),LZ7="-"),NA(),LZ7)</f>
        <v>184.6</v>
      </c>
      <c r="LV18" s="101"/>
      <c r="LW18" s="101"/>
      <c r="LX18" s="101"/>
      <c r="LY18" s="101"/>
      <c r="LZ18" s="106" t="s">
        <v>161</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161</v>
      </c>
      <c r="MK18" s="107" t="e">
        <f>IF(OR(NOT($MK$8),MP7="-"),NA(),MP7)</f>
        <v>#N/A</v>
      </c>
      <c r="ML18" s="107" t="e">
        <f>IF(OR(NOT($MK$8),MQ7="-"),NA(),MQ7)</f>
        <v>#N/A</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1" t="s">
        <v>162</v>
      </c>
      <c r="C19" s="2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1" t="s">
        <v>163</v>
      </c>
      <c r="C20" s="201"/>
      <c r="D20" s="101"/>
    </row>
    <row r="21" spans="1:374">
      <c r="A21" s="98">
        <f t="shared" si="7"/>
        <v>7</v>
      </c>
      <c r="B21" s="201" t="s">
        <v>164</v>
      </c>
      <c r="C21" s="201"/>
      <c r="D21" s="101"/>
    </row>
    <row r="22" spans="1:374">
      <c r="A22" s="98">
        <f t="shared" si="7"/>
        <v>8</v>
      </c>
      <c r="B22" s="201" t="s">
        <v>165</v>
      </c>
      <c r="C22" s="201"/>
      <c r="D22" s="101"/>
      <c r="E22" s="203" t="s">
        <v>166</v>
      </c>
      <c r="F22" s="204"/>
      <c r="G22" s="204"/>
      <c r="H22" s="204"/>
      <c r="I22" s="205"/>
    </row>
    <row r="23" spans="1:374">
      <c r="A23" s="98">
        <f t="shared" si="7"/>
        <v>9</v>
      </c>
      <c r="B23" s="201" t="s">
        <v>167</v>
      </c>
      <c r="C23" s="201"/>
      <c r="D23" s="101"/>
      <c r="E23" s="206"/>
      <c r="F23" s="207"/>
      <c r="G23" s="207"/>
      <c r="H23" s="207"/>
      <c r="I23" s="208"/>
    </row>
    <row r="24" spans="1:374">
      <c r="A24" s="98">
        <f t="shared" si="7"/>
        <v>10</v>
      </c>
      <c r="B24" s="201" t="s">
        <v>168</v>
      </c>
      <c r="C24" s="201"/>
      <c r="D24" s="101"/>
      <c r="E24" s="206"/>
      <c r="F24" s="207"/>
      <c r="G24" s="207"/>
      <c r="H24" s="207"/>
      <c r="I24" s="208"/>
    </row>
    <row r="25" spans="1:374">
      <c r="A25" s="98">
        <f t="shared" si="7"/>
        <v>11</v>
      </c>
      <c r="B25" s="201" t="s">
        <v>169</v>
      </c>
      <c r="C25" s="201"/>
      <c r="D25" s="101"/>
      <c r="E25" s="206"/>
      <c r="F25" s="207"/>
      <c r="G25" s="207"/>
      <c r="H25" s="207"/>
      <c r="I25" s="208"/>
    </row>
    <row r="26" spans="1:374">
      <c r="A26" s="98">
        <f t="shared" si="7"/>
        <v>12</v>
      </c>
      <c r="B26" s="201" t="s">
        <v>170</v>
      </c>
      <c r="C26" s="201"/>
      <c r="D26" s="101"/>
      <c r="E26" s="206"/>
      <c r="F26" s="207"/>
      <c r="G26" s="207"/>
      <c r="H26" s="207"/>
      <c r="I26" s="208"/>
    </row>
    <row r="27" spans="1:374">
      <c r="A27" s="98">
        <f t="shared" si="7"/>
        <v>13</v>
      </c>
      <c r="B27" s="201" t="s">
        <v>171</v>
      </c>
      <c r="C27" s="201"/>
      <c r="D27" s="101"/>
      <c r="E27" s="206"/>
      <c r="F27" s="207"/>
      <c r="G27" s="207"/>
      <c r="H27" s="207"/>
      <c r="I27" s="208"/>
    </row>
    <row r="28" spans="1:374">
      <c r="A28" s="98">
        <f t="shared" si="7"/>
        <v>14</v>
      </c>
      <c r="B28" s="201" t="s">
        <v>172</v>
      </c>
      <c r="C28" s="201"/>
      <c r="D28" s="101"/>
      <c r="E28" s="206"/>
      <c r="F28" s="207"/>
      <c r="G28" s="207"/>
      <c r="H28" s="207"/>
      <c r="I28" s="208"/>
    </row>
    <row r="29" spans="1:374">
      <c r="A29" s="98">
        <f t="shared" si="7"/>
        <v>15</v>
      </c>
      <c r="B29" s="201" t="s">
        <v>173</v>
      </c>
      <c r="C29" s="201"/>
      <c r="D29" s="101"/>
      <c r="E29" s="206"/>
      <c r="F29" s="207"/>
      <c r="G29" s="207"/>
      <c r="H29" s="207"/>
      <c r="I29" s="208"/>
    </row>
    <row r="30" spans="1:374">
      <c r="A30" s="98">
        <f t="shared" si="7"/>
        <v>16</v>
      </c>
      <c r="B30" s="201" t="s">
        <v>174</v>
      </c>
      <c r="C30" s="201"/>
      <c r="D30" s="101"/>
      <c r="E30" s="206"/>
      <c r="F30" s="207"/>
      <c r="G30" s="207"/>
      <c r="H30" s="207"/>
      <c r="I30" s="208"/>
    </row>
    <row r="31" spans="1:374">
      <c r="A31" s="98">
        <f t="shared" si="7"/>
        <v>17</v>
      </c>
      <c r="B31" s="201" t="s">
        <v>175</v>
      </c>
      <c r="C31" s="201"/>
      <c r="D31" s="101"/>
      <c r="E31" s="206"/>
      <c r="F31" s="207"/>
      <c r="G31" s="207"/>
      <c r="H31" s="207"/>
      <c r="I31" s="208"/>
    </row>
    <row r="32" spans="1:374">
      <c r="A32" s="98">
        <f t="shared" si="7"/>
        <v>18</v>
      </c>
      <c r="B32" s="201" t="s">
        <v>176</v>
      </c>
      <c r="C32" s="201"/>
      <c r="D32" s="101"/>
      <c r="E32" s="206"/>
      <c r="F32" s="207"/>
      <c r="G32" s="207"/>
      <c r="H32" s="207"/>
      <c r="I32" s="208"/>
    </row>
    <row r="33" spans="1:16">
      <c r="A33" s="98">
        <f t="shared" si="7"/>
        <v>19</v>
      </c>
      <c r="B33" s="201" t="s">
        <v>177</v>
      </c>
      <c r="C33" s="201"/>
      <c r="D33" s="101"/>
      <c r="E33" s="206"/>
      <c r="F33" s="207"/>
      <c r="G33" s="207"/>
      <c r="H33" s="207"/>
      <c r="I33" s="208"/>
    </row>
    <row r="34" spans="1:16">
      <c r="A34" s="98">
        <f t="shared" si="7"/>
        <v>20</v>
      </c>
      <c r="B34" s="201" t="s">
        <v>178</v>
      </c>
      <c r="C34" s="201"/>
      <c r="D34" s="101"/>
      <c r="E34" s="206"/>
      <c r="F34" s="207"/>
      <c r="G34" s="207"/>
      <c r="H34" s="207"/>
      <c r="I34" s="208"/>
    </row>
    <row r="35" spans="1:16" ht="25.5" customHeight="1">
      <c r="E35" s="209"/>
      <c r="F35" s="210"/>
      <c r="G35" s="210"/>
      <c r="H35" s="210"/>
      <c r="I35" s="211"/>
    </row>
    <row r="37" spans="1:16">
      <c r="L37" s="203" t="s">
        <v>166</v>
      </c>
      <c r="M37" s="204"/>
      <c r="N37" s="204"/>
      <c r="O37" s="204"/>
      <c r="P37" s="205"/>
    </row>
    <row r="38" spans="1:16">
      <c r="L38" s="206"/>
      <c r="M38" s="207"/>
      <c r="N38" s="207"/>
      <c r="O38" s="207"/>
      <c r="P38" s="208"/>
    </row>
    <row r="39" spans="1:16">
      <c r="L39" s="206"/>
      <c r="M39" s="207"/>
      <c r="N39" s="207"/>
      <c r="O39" s="207"/>
      <c r="P39" s="208"/>
    </row>
    <row r="40" spans="1:16">
      <c r="L40" s="206"/>
      <c r="M40" s="207"/>
      <c r="N40" s="207"/>
      <c r="O40" s="207"/>
      <c r="P40" s="208"/>
    </row>
    <row r="41" spans="1:16">
      <c r="L41" s="206"/>
      <c r="M41" s="207"/>
      <c r="N41" s="207"/>
      <c r="O41" s="207"/>
      <c r="P41" s="208"/>
    </row>
    <row r="42" spans="1:16">
      <c r="L42" s="206"/>
      <c r="M42" s="207"/>
      <c r="N42" s="207"/>
      <c r="O42" s="207"/>
      <c r="P42" s="208"/>
    </row>
    <row r="43" spans="1:16">
      <c r="L43" s="206"/>
      <c r="M43" s="207"/>
      <c r="N43" s="207"/>
      <c r="O43" s="207"/>
      <c r="P43" s="208"/>
    </row>
    <row r="44" spans="1:16">
      <c r="L44" s="206"/>
      <c r="M44" s="207"/>
      <c r="N44" s="207"/>
      <c r="O44" s="207"/>
      <c r="P44" s="208"/>
    </row>
    <row r="45" spans="1:16">
      <c r="L45" s="206"/>
      <c r="M45" s="207"/>
      <c r="N45" s="207"/>
      <c r="O45" s="207"/>
      <c r="P45" s="208"/>
    </row>
    <row r="46" spans="1:16">
      <c r="L46" s="206"/>
      <c r="M46" s="207"/>
      <c r="N46" s="207"/>
      <c r="O46" s="207"/>
      <c r="P46" s="208"/>
    </row>
    <row r="47" spans="1:16">
      <c r="L47" s="206"/>
      <c r="M47" s="207"/>
      <c r="N47" s="207"/>
      <c r="O47" s="207"/>
      <c r="P47" s="208"/>
    </row>
    <row r="48" spans="1:16">
      <c r="L48" s="206"/>
      <c r="M48" s="207"/>
      <c r="N48" s="207"/>
      <c r="O48" s="207"/>
      <c r="P48" s="208"/>
    </row>
    <row r="49" spans="12:16">
      <c r="L49" s="206"/>
      <c r="M49" s="207"/>
      <c r="N49" s="207"/>
      <c r="O49" s="207"/>
      <c r="P49" s="208"/>
    </row>
    <row r="50" spans="12:16" ht="26.25" customHeight="1">
      <c r="L50" s="209"/>
      <c r="M50" s="210"/>
      <c r="N50" s="210"/>
      <c r="O50" s="210"/>
      <c r="P50" s="211"/>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2018-02-19T23:39:11Z</cp:lastPrinted>
  <dcterms:created xsi:type="dcterms:W3CDTF">2017-12-18T06:15:18Z</dcterms:created>
  <dcterms:modified xsi:type="dcterms:W3CDTF">2018-02-19T23:39:51Z</dcterms:modified>
  <cp:category/>
</cp:coreProperties>
</file>