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<sst xmlns="http://schemas.openxmlformats.org/spreadsheetml/2006/main" count="240" uniqueCount="126">
  <si>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</si>
  <si>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</si>
  <si>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</si>
  <si>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</si>
  <si>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</si>
  <si>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</si>
  <si>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</si>
  <si>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</si>
  <si>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</si>
  <si>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</si>
  <si>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</si>
  <si>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</si>
  <si>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</si>
  <si>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</si>
  <si>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</si>
  <si>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</si>
  <si>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</si>
  <si>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</si>
  <si>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</si>
  <si>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</si>
  <si>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</si>
  <si>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</si>
  <si>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</si>
  <si>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</si>
  <si>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</si>
  <si>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</si>
  <si>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</si>
  <si>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</si>
  <si>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</si>
  <si>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</si>
  <si>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</si>
  <si>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</si>
  <si>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</si>
  <si>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</si>
  <si>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</si>
  <si>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</si>
  <si>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</si>
  <si>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</si>
  <si>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</si>
  <si>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</si>
  <si>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</si>
  <si>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</si>
  <si>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</si>
  <si>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</si>
  <si>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</si>
  <si>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</si>
  <si>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</si>
  <si>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</si>
  <si>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</si>
  <si>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</si>
  <si>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</si>
  <si>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</si>
  <si>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</si>
  <si>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</si>
  <si>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</si>
  <si>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</si>
  <si>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</si>
  <si>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</si>
  <si>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</si>
  <si>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</si>
  <si>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</si>
  <si>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</si>
  <si>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</si>
  <si>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</si>
  <si>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</si>
  <si>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</si>
  <si>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</si>
  <si>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</si>
  <si>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</si>
  <si>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</si>
  <si>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</si>
  <si>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</si>
  <si>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</si>
  <si>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</si>
  <si>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</si>
  <si>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</si>
  <si>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</si>
  <si>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</si>
  <si>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</si>
  <si>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</si>
  <si>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</si>
  <si>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</si>
  <si>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</si>
  <si>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</si>
  <si>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</si>
  <si>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</si>
  <si>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</si>
  <si>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</si>
  <si>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</si>
  <si>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</si>
  <si>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</si>
  <si>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</si>
  <si>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</si>
  <si>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</si>
  <si>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</si>
  <si>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</si>
  <si>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</si>
  <si>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</si>
  <si>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</si>
  <si>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</si>
  <si>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</si>
  <si>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</si>
  <si>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</si>
  <si>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</si>
  <si>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</si>
  <si>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</si>
  <si>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</si>
  <si>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</si>
  <si>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</si>
  <si>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</si>
  <si>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大山町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</si>
  <si>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</si>
  <si>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</si>
  <si>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</si>
  <si>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</si>
  <si>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</si>
  <si>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</si>
  <si>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</si>
  <si>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</si>
  <si>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</si>
  <si>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</si>
  <si>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</si>
  <si>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特定環境保全公共下水道事業は4処理区有り、古いものは供用開始から29年が経過している。施設の経年劣化が進み、更新時期となっている。これらの施設については調査・点検を行い、計画的に更新を行うことで延命していく必要がある。経過年数が進むにつれ、更新や修繕の必要箇所は増加傾向となっている。現在、計画的な改築等を行うことで施設の予防保全及びライフサイクルの縮小化を図るため、終末処理場の更新を進めている。また管渠については、耐用年数が経過するまで期間があるため、今後は計画的に調査を行い、老朽化対策をする必要があると思われる。</t>
    <rPh sb="0" eb="2">
      <t>トクテイ</t>
    </rPh>
    <rPh sb="2" eb="4">
      <t>カンキョウ</t>
    </rPh>
    <rPh sb="4" eb="6">
      <t>ホゼン</t>
    </rPh>
    <rPh sb="6" eb="8">
      <t>コウキョウ</t>
    </rPh>
    <rPh sb="8" eb="11">
      <t>ゲスイドウ</t>
    </rPh>
    <rPh sb="11" eb="13">
      <t>ジギョウ</t>
    </rPh>
    <rPh sb="15" eb="17">
      <t>ショリ</t>
    </rPh>
    <rPh sb="17" eb="18">
      <t>ク</t>
    </rPh>
    <rPh sb="18" eb="19">
      <t>アリ</t>
    </rPh>
    <rPh sb="21" eb="22">
      <t>フル</t>
    </rPh>
    <rPh sb="26" eb="28">
      <t>キョウヨウ</t>
    </rPh>
    <rPh sb="28" eb="30">
      <t>カイシ</t>
    </rPh>
    <rPh sb="34" eb="35">
      <t>ネン</t>
    </rPh>
    <rPh sb="36" eb="38">
      <t>ケイカ</t>
    </rPh>
    <rPh sb="43" eb="45">
      <t>シセツ</t>
    </rPh>
    <rPh sb="48" eb="50">
      <t>レッカ</t>
    </rPh>
    <rPh sb="51" eb="52">
      <t>スス</t>
    </rPh>
    <rPh sb="54" eb="56">
      <t>コウシン</t>
    </rPh>
    <rPh sb="56" eb="58">
      <t>ジキ</t>
    </rPh>
    <rPh sb="69" eb="71">
      <t>シセツ</t>
    </rPh>
    <rPh sb="76" eb="78">
      <t>チョウサ</t>
    </rPh>
    <rPh sb="79" eb="81">
      <t>テンケン</t>
    </rPh>
    <rPh sb="82" eb="83">
      <t>オコナ</t>
    </rPh>
    <rPh sb="85" eb="88">
      <t>ケイカクテキ</t>
    </rPh>
    <rPh sb="89" eb="91">
      <t>コウシン</t>
    </rPh>
    <rPh sb="92" eb="93">
      <t>オコナ</t>
    </rPh>
    <rPh sb="97" eb="99">
      <t>エンメイ</t>
    </rPh>
    <rPh sb="103" eb="105">
      <t>ヒツヨウ</t>
    </rPh>
    <rPh sb="142" eb="144">
      <t>ゲンザイ</t>
    </rPh>
    <rPh sb="145" eb="148">
      <t>ケイカクテキ</t>
    </rPh>
    <rPh sb="149" eb="151">
      <t>カイチク</t>
    </rPh>
    <rPh sb="151" eb="152">
      <t>トウ</t>
    </rPh>
    <rPh sb="153" eb="154">
      <t>オコナ</t>
    </rPh>
    <rPh sb="158" eb="160">
      <t>シセツ</t>
    </rPh>
    <rPh sb="161" eb="163">
      <t>ヨボウ</t>
    </rPh>
    <rPh sb="163" eb="165">
      <t>ホゼン</t>
    </rPh>
    <rPh sb="165" eb="166">
      <t>オヨ</t>
    </rPh>
    <rPh sb="175" eb="178">
      <t>シュクショウカ</t>
    </rPh>
    <rPh sb="179" eb="180">
      <t>ハカ</t>
    </rPh>
    <rPh sb="184" eb="186">
      <t>シュウマツ</t>
    </rPh>
    <rPh sb="186" eb="189">
      <t>ショリジョウ</t>
    </rPh>
    <rPh sb="190" eb="192">
      <t>コウシン</t>
    </rPh>
    <rPh sb="193" eb="194">
      <t>スス</t>
    </rPh>
    <rPh sb="201" eb="203">
      <t>カンキョ</t>
    </rPh>
    <rPh sb="209" eb="211">
      <t>タイヨウ</t>
    </rPh>
    <rPh sb="211" eb="213">
      <t>ネンスウ</t>
    </rPh>
    <rPh sb="214" eb="216">
      <t>ケイカ</t>
    </rPh>
    <rPh sb="220" eb="222">
      <t>キカン</t>
    </rPh>
    <rPh sb="228" eb="230">
      <t>コンゴ</t>
    </rPh>
    <rPh sb="231" eb="234">
      <t>ケイカクテキ</t>
    </rPh>
    <rPh sb="235" eb="237">
      <t>チョウサ</t>
    </rPh>
    <rPh sb="238" eb="239">
      <t>オコナ</t>
    </rPh>
    <rPh sb="241" eb="244">
      <t>ロウキュウカ</t>
    </rPh>
    <rPh sb="244" eb="246">
      <t>タイサク</t>
    </rPh>
    <rPh sb="249" eb="251">
      <t>ヒツヨウ</t>
    </rPh>
    <rPh sb="255" eb="256">
      <t>オモ</t>
    </rPh>
    <phoneticPr fontId="4"/>
  </si>
  <si>
    <t>特定環境保全公共下水道事業はその資産額から財政全体に与える影響も大きいことを踏まえ、計画的に施設の予防保全に努めなければならないと考える。また発生対応型で心配される短期間に集中しての施設の老朽化による修繕にかかる費用増大とならないよう、計画的な費用配分を検討し、維持管理していかなければならない。財源については、使用料の適正化と人口減少が予想される状況を考慮し、施設の統廃合等により経費削減することで一層の経営改善を進めていく必要がある。</t>
    <rPh sb="0" eb="2">
      <t>トクテイ</t>
    </rPh>
    <rPh sb="2" eb="4">
      <t>カンキョウ</t>
    </rPh>
    <rPh sb="4" eb="6">
      <t>ホゼン</t>
    </rPh>
    <rPh sb="6" eb="8">
      <t>コウキョウ</t>
    </rPh>
    <rPh sb="8" eb="11">
      <t>ゲスイドウ</t>
    </rPh>
    <rPh sb="11" eb="13">
      <t>ジギョウ</t>
    </rPh>
    <rPh sb="16" eb="19">
      <t>シサンガク</t>
    </rPh>
    <rPh sb="21" eb="23">
      <t>ザイセイ</t>
    </rPh>
    <rPh sb="23" eb="25">
      <t>ゼンタイ</t>
    </rPh>
    <rPh sb="26" eb="27">
      <t>アタ</t>
    </rPh>
    <rPh sb="29" eb="31">
      <t>エイキョウ</t>
    </rPh>
    <rPh sb="32" eb="33">
      <t>オオ</t>
    </rPh>
    <rPh sb="38" eb="39">
      <t>フ</t>
    </rPh>
    <rPh sb="46" eb="48">
      <t>シセツ</t>
    </rPh>
    <rPh sb="49" eb="51">
      <t>ヨボウ</t>
    </rPh>
    <rPh sb="51" eb="53">
      <t>ホゼン</t>
    </rPh>
    <rPh sb="54" eb="55">
      <t>ツト</t>
    </rPh>
    <rPh sb="65" eb="66">
      <t>カンガ</t>
    </rPh>
    <rPh sb="71" eb="73">
      <t>ハッセイ</t>
    </rPh>
    <rPh sb="73" eb="76">
      <t>タイオウガタ</t>
    </rPh>
    <rPh sb="77" eb="79">
      <t>シンパイ</t>
    </rPh>
    <rPh sb="82" eb="85">
      <t>タンキカン</t>
    </rPh>
    <rPh sb="86" eb="88">
      <t>シュウチュウ</t>
    </rPh>
    <rPh sb="91" eb="93">
      <t>シセツ</t>
    </rPh>
    <rPh sb="94" eb="97">
      <t>ロウキュウカ</t>
    </rPh>
    <rPh sb="100" eb="102">
      <t>シュウゼン</t>
    </rPh>
    <rPh sb="106" eb="108">
      <t>ヒヨウ</t>
    </rPh>
    <rPh sb="108" eb="110">
      <t>ゾウダイ</t>
    </rPh>
    <rPh sb="118" eb="121">
      <t>ケイカクテキ</t>
    </rPh>
    <rPh sb="122" eb="124">
      <t>ヒヨウ</t>
    </rPh>
    <rPh sb="124" eb="126">
      <t>ハイブン</t>
    </rPh>
    <rPh sb="127" eb="129">
      <t>ケントウ</t>
    </rPh>
    <rPh sb="131" eb="133">
      <t>イジ</t>
    </rPh>
    <rPh sb="133" eb="135">
      <t>カンリ</t>
    </rPh>
    <rPh sb="148" eb="150">
      <t>ザイゲン</t>
    </rPh>
    <rPh sb="156" eb="159">
      <t>シヨウリョウ</t>
    </rPh>
    <rPh sb="160" eb="163">
      <t>テキセイカ</t>
    </rPh>
    <rPh sb="164" eb="166">
      <t>ジンコウ</t>
    </rPh>
    <rPh sb="166" eb="168">
      <t>ゲンショウ</t>
    </rPh>
    <rPh sb="169" eb="171">
      <t>ヨソウ</t>
    </rPh>
    <rPh sb="174" eb="176">
      <t>ジョウキョウ</t>
    </rPh>
    <rPh sb="177" eb="179">
      <t>コウリョ</t>
    </rPh>
    <rPh sb="181" eb="183">
      <t>シセツ</t>
    </rPh>
    <rPh sb="184" eb="187">
      <t>トウハイゴウ</t>
    </rPh>
    <rPh sb="187" eb="188">
      <t>トウ</t>
    </rPh>
    <rPh sb="191" eb="193">
      <t>ケイヒ</t>
    </rPh>
    <rPh sb="193" eb="195">
      <t>サクゲン</t>
    </rPh>
    <rPh sb="200" eb="202">
      <t>イッソウ</t>
    </rPh>
    <rPh sb="203" eb="205">
      <t>ケイエイ</t>
    </rPh>
    <rPh sb="205" eb="207">
      <t>カイゼン</t>
    </rPh>
    <rPh sb="208" eb="209">
      <t>スス</t>
    </rPh>
    <rPh sb="213" eb="215">
      <t>ヒツヨウタイサクヒツヨウオモ</t>
    </rPh>
    <phoneticPr fontId="4"/>
  </si>
  <si>
    <t>非設置</t>
    <rPh sb="0" eb="1">
      <t>ヒ</t>
    </rPh>
    <rPh sb="1" eb="3">
      <t>セッチ</t>
    </rPh>
    <phoneticPr fontId="4"/>
  </si>
  <si>
    <t>これまで団体独自のルールに基づき分流式下水道に係る経費の算定をしていたが、平成28年度から繰出基準に沿った基準額の算定を適切に行うため、算定基礎の見直しをした。そのため①収益的収支比率と⑤経費回収率は上がり、⑥汚水処理原価は下がる結果となった。現状では経費削減に努めてはいるが健全経営が出来ているとはいえない。あわせて④企業債残高対事業規模比率についても算定基礎の見直しをした結果0となった。⑦施設利用率は全国平均、類似団体を下回り、施設の効率性が低い値である。施設の見直しと基本計画の見直しをすることで適切な施設管理を行い、今後も改善を進めたい。⑧水洗化率も全国平均、類似団体を下回っており、使用収入を図るためにも水洗化率向上の取組に努めたい。</t>
    <rPh sb="16" eb="18">
      <t>ブンリュウ</t>
    </rPh>
    <rPh sb="18" eb="19">
      <t>シキ</t>
    </rPh>
    <rPh sb="19" eb="22">
      <t>ゲスイドウ</t>
    </rPh>
    <rPh sb="23" eb="24">
      <t>カカ</t>
    </rPh>
    <rPh sb="25" eb="27">
      <t>ケイヒ</t>
    </rPh>
    <rPh sb="37" eb="39">
      <t>ヘイセイ</t>
    </rPh>
    <rPh sb="41" eb="43">
      <t>ネンド</t>
    </rPh>
    <rPh sb="45" eb="47">
      <t>クリダ</t>
    </rPh>
    <rPh sb="47" eb="49">
      <t>キジュン</t>
    </rPh>
    <rPh sb="50" eb="51">
      <t>ソ</t>
    </rPh>
    <rPh sb="53" eb="55">
      <t>キジュン</t>
    </rPh>
    <rPh sb="55" eb="56">
      <t>ガク</t>
    </rPh>
    <rPh sb="57" eb="59">
      <t>サンテイ</t>
    </rPh>
    <rPh sb="60" eb="62">
      <t>テキセツ</t>
    </rPh>
    <rPh sb="63" eb="64">
      <t>オコナ</t>
    </rPh>
    <rPh sb="68" eb="70">
      <t>サンテイ</t>
    </rPh>
    <rPh sb="70" eb="72">
      <t>キソ</t>
    </rPh>
    <rPh sb="73" eb="75">
      <t>ミナオ</t>
    </rPh>
    <rPh sb="85" eb="88">
      <t>シュウエキテキ</t>
    </rPh>
    <rPh sb="88" eb="90">
      <t>シュウシ</t>
    </rPh>
    <rPh sb="90" eb="92">
      <t>ヒリツ</t>
    </rPh>
    <rPh sb="94" eb="96">
      <t>ケイヒ</t>
    </rPh>
    <rPh sb="96" eb="98">
      <t>カイシュウ</t>
    </rPh>
    <rPh sb="98" eb="99">
      <t>リツ</t>
    </rPh>
    <rPh sb="100" eb="101">
      <t>ア</t>
    </rPh>
    <rPh sb="105" eb="107">
      <t>オスイ</t>
    </rPh>
    <rPh sb="107" eb="109">
      <t>ショリ</t>
    </rPh>
    <rPh sb="109" eb="111">
      <t>ゲンカ</t>
    </rPh>
    <rPh sb="112" eb="113">
      <t>サ</t>
    </rPh>
    <rPh sb="115" eb="117">
      <t>ケッカ</t>
    </rPh>
    <rPh sb="126" eb="128">
      <t>ケイヒ</t>
    </rPh>
    <rPh sb="128" eb="130">
      <t>サクゲン</t>
    </rPh>
    <rPh sb="131" eb="132">
      <t>ツト</t>
    </rPh>
    <rPh sb="138" eb="140">
      <t>ケンゼン</t>
    </rPh>
    <rPh sb="140" eb="142">
      <t>ケイエイ</t>
    </rPh>
    <rPh sb="143" eb="145">
      <t>デキ</t>
    </rPh>
    <rPh sb="162" eb="163">
      <t>サイ</t>
    </rPh>
    <rPh sb="163" eb="165">
      <t>ザンダカ</t>
    </rPh>
    <rPh sb="165" eb="166">
      <t>タイ</t>
    </rPh>
    <rPh sb="166" eb="168">
      <t>ジギョウ</t>
    </rPh>
    <rPh sb="168" eb="170">
      <t>キボ</t>
    </rPh>
    <rPh sb="170" eb="172">
      <t>ヒリツ</t>
    </rPh>
    <rPh sb="177" eb="179">
      <t>サンテイ</t>
    </rPh>
    <rPh sb="179" eb="181">
      <t>キソ</t>
    </rPh>
    <rPh sb="182" eb="184">
      <t>ミナオ</t>
    </rPh>
    <rPh sb="188" eb="190">
      <t>ケッカ</t>
    </rPh>
    <rPh sb="197" eb="199">
      <t>シセツ</t>
    </rPh>
    <rPh sb="199" eb="202">
      <t>リヨウリツ</t>
    </rPh>
    <rPh sb="203" eb="205">
      <t>ゼンコク</t>
    </rPh>
    <rPh sb="205" eb="207">
      <t>ヘイキン</t>
    </rPh>
    <rPh sb="208" eb="210">
      <t>ルイジ</t>
    </rPh>
    <rPh sb="210" eb="212">
      <t>ダンタイ</t>
    </rPh>
    <rPh sb="213" eb="215">
      <t>シタマワ</t>
    </rPh>
    <rPh sb="217" eb="219">
      <t>シセツ</t>
    </rPh>
    <rPh sb="220" eb="223">
      <t>コウリツセイ</t>
    </rPh>
    <rPh sb="224" eb="225">
      <t>ヒク</t>
    </rPh>
    <rPh sb="226" eb="227">
      <t>アタイ</t>
    </rPh>
    <rPh sb="231" eb="233">
      <t>シセツ</t>
    </rPh>
    <rPh sb="234" eb="236">
      <t>ミナオ</t>
    </rPh>
    <rPh sb="252" eb="254">
      <t>テキセツ</t>
    </rPh>
    <rPh sb="255" eb="257">
      <t>シセツ</t>
    </rPh>
    <rPh sb="257" eb="259">
      <t>カンリ</t>
    </rPh>
    <rPh sb="260" eb="261">
      <t>オコナ</t>
    </rPh>
    <rPh sb="263" eb="265">
      <t>コンゴ</t>
    </rPh>
    <rPh sb="266" eb="268">
      <t>カイゼン</t>
    </rPh>
    <rPh sb="269" eb="270">
      <t>スス</t>
    </rPh>
    <rPh sb="275" eb="278">
      <t>スイセンカ</t>
    </rPh>
    <rPh sb="278" eb="279">
      <t>リツ</t>
    </rPh>
    <rPh sb="280" eb="282">
      <t>ゼンコク</t>
    </rPh>
    <rPh sb="282" eb="284">
      <t>ヘイキン</t>
    </rPh>
    <rPh sb="285" eb="287">
      <t>ルイジ</t>
    </rPh>
    <rPh sb="287" eb="289">
      <t>ダンタイ</t>
    </rPh>
    <rPh sb="290" eb="292">
      <t>シタマワ</t>
    </rPh>
    <rPh sb="297" eb="299">
      <t>シヨウ</t>
    </rPh>
    <rPh sb="299" eb="301">
      <t>シュウニュウ</t>
    </rPh>
    <rPh sb="302" eb="303">
      <t>ハカ</t>
    </rPh>
    <rPh sb="308" eb="311">
      <t>スイセンカ</t>
    </rPh>
    <rPh sb="311" eb="312">
      <t>リツ</t>
    </rPh>
    <rPh sb="312" eb="314">
      <t>コウジョウ</t>
    </rPh>
    <rPh sb="315" eb="316">
      <t>ト</t>
    </rPh>
    <rPh sb="316" eb="317">
      <t>ク</t>
    </rPh>
    <rPh sb="318" eb="31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</si>
</sst>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839040"/>
        <c:axId val="1248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24839040"/>
        <c:axId val="124840960"/>
      </c:lineChart>
      <c:dateAx>
        <c:axId val="124839040"/>
        <c:scaling>
          <c:orientation val="minMax"/>
        </c:scaling>
        <c:delete val="1"/>
        <c:axPos val="b"/>
        <c:numFmt formatCode="ge" sourceLinked="1"/>
        <c:majorTickMark val="none"/>
        <c:minorTickMark val="none"/>
        <c:tickLblPos val="none"/>
        <c:crossAx val="124840960"/>
        <c:crosses val="autoZero"/>
        <c:auto val="1"/>
        <c:lblOffset val="100"/>
        <c:baseTimeUnit val="years"/>
      </c:dateAx>
      <c:valAx>
        <c:axId val="1248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25.92</c:v>
                </c:pt>
                <c:pt idx="1">
                  <c:v>25.5</c:v>
                </c:pt>
                <c:pt idx="2">
                  <c:v>25.5</c:v>
                </c:pt>
                <c:pt idx="3">
                  <c:v>25.78</c:v>
                </c:pt>
                <c:pt idx="4">
                  <c:v>26.14</c:v>
                </c:pt>
              </c:numCache>
            </c:numRef>
          </c:val>
        </c:ser>
        <c:dLbls>
          <c:showLegendKey val="0"/>
          <c:showVal val="0"/>
          <c:showCatName val="0"/>
          <c:showSerName val="0"/>
          <c:showPercent val="0"/>
          <c:showBubbleSize val="0"/>
        </c:dLbls>
        <c:gapWidth val="150"/>
        <c:axId val="126453248"/>
        <c:axId val="1264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26453248"/>
        <c:axId val="126455168"/>
      </c:lineChart>
      <c:dateAx>
        <c:axId val="126453248"/>
        <c:scaling>
          <c:orientation val="minMax"/>
        </c:scaling>
        <c:delete val="1"/>
        <c:axPos val="b"/>
        <c:numFmt formatCode="ge" sourceLinked="1"/>
        <c:majorTickMark val="none"/>
        <c:minorTickMark val="none"/>
        <c:tickLblPos val="none"/>
        <c:crossAx val="126455168"/>
        <c:crosses val="autoZero"/>
        <c:auto val="1"/>
        <c:lblOffset val="100"/>
        <c:baseTimeUnit val="years"/>
      </c:dateAx>
      <c:valAx>
        <c:axId val="1264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74.5</c:v>
                </c:pt>
                <c:pt idx="1">
                  <c:v>77.45</c:v>
                </c:pt>
                <c:pt idx="2">
                  <c:v>78.28</c:v>
                </c:pt>
                <c:pt idx="3">
                  <c:v>79.180000000000007</c:v>
                </c:pt>
                <c:pt idx="4">
                  <c:v>79.06</c:v>
                </c:pt>
              </c:numCache>
            </c:numRef>
          </c:val>
        </c:ser>
        <c:dLbls>
          <c:showLegendKey val="0"/>
          <c:showVal val="0"/>
          <c:showCatName val="0"/>
          <c:showSerName val="0"/>
          <c:showPercent val="0"/>
          <c:showBubbleSize val="0"/>
        </c:dLbls>
        <c:gapWidth val="150"/>
        <c:axId val="126551168"/>
        <c:axId val="1265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26551168"/>
        <c:axId val="126553088"/>
      </c:lineChart>
      <c:dateAx>
        <c:axId val="126551168"/>
        <c:scaling>
          <c:orientation val="minMax"/>
        </c:scaling>
        <c:delete val="1"/>
        <c:axPos val="b"/>
        <c:numFmt formatCode="ge" sourceLinked="1"/>
        <c:majorTickMark val="none"/>
        <c:minorTickMark val="none"/>
        <c:tickLblPos val="none"/>
        <c:crossAx val="126553088"/>
        <c:crosses val="autoZero"/>
        <c:auto val="1"/>
        <c:lblOffset val="100"/>
        <c:baseTimeUnit val="years"/>
      </c:dateAx>
      <c:valAx>
        <c:axId val="1265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56.84</c:v>
                </c:pt>
                <c:pt idx="1">
                  <c:v>65.12</c:v>
                </c:pt>
                <c:pt idx="2">
                  <c:v>46.44</c:v>
                </c:pt>
                <c:pt idx="3">
                  <c:v>46.76</c:v>
                </c:pt>
                <c:pt idx="4">
                  <c:v>97.12</c:v>
                </c:pt>
              </c:numCache>
            </c:numRef>
          </c:val>
        </c:ser>
        <c:dLbls>
          <c:showLegendKey val="0"/>
          <c:showVal val="0"/>
          <c:showCatName val="0"/>
          <c:showSerName val="0"/>
          <c:showPercent val="0"/>
          <c:showBubbleSize val="0"/>
        </c:dLbls>
        <c:gapWidth val="150"/>
        <c:axId val="124867328"/>
        <c:axId val="1248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867328"/>
        <c:axId val="124869248"/>
      </c:lineChart>
      <c:dateAx>
        <c:axId val="124867328"/>
        <c:scaling>
          <c:orientation val="minMax"/>
        </c:scaling>
        <c:delete val="1"/>
        <c:axPos val="b"/>
        <c:numFmt formatCode="ge" sourceLinked="1"/>
        <c:majorTickMark val="none"/>
        <c:minorTickMark val="none"/>
        <c:tickLblPos val="none"/>
        <c:crossAx val="124869248"/>
        <c:crosses val="autoZero"/>
        <c:auto val="1"/>
        <c:lblOffset val="100"/>
        <c:baseTimeUnit val="years"/>
      </c:dateAx>
      <c:valAx>
        <c:axId val="1248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895616"/>
        <c:axId val="1248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895616"/>
        <c:axId val="124897536"/>
      </c:lineChart>
      <c:dateAx>
        <c:axId val="124895616"/>
        <c:scaling>
          <c:orientation val="minMax"/>
        </c:scaling>
        <c:delete val="1"/>
        <c:axPos val="b"/>
        <c:numFmt formatCode="ge" sourceLinked="1"/>
        <c:majorTickMark val="none"/>
        <c:minorTickMark val="none"/>
        <c:tickLblPos val="none"/>
        <c:crossAx val="124897536"/>
        <c:crosses val="autoZero"/>
        <c:auto val="1"/>
        <c:lblOffset val="100"/>
        <c:baseTimeUnit val="years"/>
      </c:dateAx>
      <c:valAx>
        <c:axId val="1248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190144"/>
        <c:axId val="1251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190144"/>
        <c:axId val="125192064"/>
      </c:lineChart>
      <c:dateAx>
        <c:axId val="125190144"/>
        <c:scaling>
          <c:orientation val="minMax"/>
        </c:scaling>
        <c:delete val="1"/>
        <c:axPos val="b"/>
        <c:numFmt formatCode="ge" sourceLinked="1"/>
        <c:majorTickMark val="none"/>
        <c:minorTickMark val="none"/>
        <c:tickLblPos val="none"/>
        <c:crossAx val="125192064"/>
        <c:crosses val="autoZero"/>
        <c:auto val="1"/>
        <c:lblOffset val="100"/>
        <c:baseTimeUnit val="years"/>
      </c:dateAx>
      <c:valAx>
        <c:axId val="1251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214080"/>
        <c:axId val="12522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214080"/>
        <c:axId val="125220352"/>
      </c:lineChart>
      <c:dateAx>
        <c:axId val="125214080"/>
        <c:scaling>
          <c:orientation val="minMax"/>
        </c:scaling>
        <c:delete val="1"/>
        <c:axPos val="b"/>
        <c:numFmt formatCode="ge" sourceLinked="1"/>
        <c:majorTickMark val="none"/>
        <c:minorTickMark val="none"/>
        <c:tickLblPos val="none"/>
        <c:crossAx val="125220352"/>
        <c:crosses val="autoZero"/>
        <c:auto val="1"/>
        <c:lblOffset val="100"/>
        <c:baseTimeUnit val="years"/>
      </c:dateAx>
      <c:valAx>
        <c:axId val="1252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230080"/>
        <c:axId val="12524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230080"/>
        <c:axId val="125248640"/>
      </c:lineChart>
      <c:dateAx>
        <c:axId val="125230080"/>
        <c:scaling>
          <c:orientation val="minMax"/>
        </c:scaling>
        <c:delete val="1"/>
        <c:axPos val="b"/>
        <c:numFmt formatCode="ge" sourceLinked="1"/>
        <c:majorTickMark val="none"/>
        <c:minorTickMark val="none"/>
        <c:tickLblPos val="none"/>
        <c:crossAx val="125248640"/>
        <c:crosses val="autoZero"/>
        <c:auto val="1"/>
        <c:lblOffset val="100"/>
        <c:baseTimeUnit val="years"/>
      </c:dateAx>
      <c:valAx>
        <c:axId val="12524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2170.62</c:v>
                </c:pt>
                <c:pt idx="1">
                  <c:v>1885.98</c:v>
                </c:pt>
                <c:pt idx="2">
                  <c:v>1511.08</c:v>
                </c:pt>
                <c:pt idx="3">
                  <c:v>1827.83</c:v>
                </c:pt>
                <c:pt idx="4" formatCode="#,##0.00;&quot;△&quot;#,##0.00">
                  <c:v>0</c:v>
                </c:pt>
              </c:numCache>
            </c:numRef>
          </c:val>
        </c:ser>
        <c:dLbls>
          <c:showLegendKey val="0"/>
          <c:showVal val="0"/>
          <c:showCatName val="0"/>
          <c:showSerName val="0"/>
          <c:showPercent val="0"/>
          <c:showBubbleSize val="0"/>
        </c:dLbls>
        <c:gapWidth val="150"/>
        <c:axId val="125258368"/>
        <c:axId val="1252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25258368"/>
        <c:axId val="125268736"/>
      </c:lineChart>
      <c:dateAx>
        <c:axId val="125258368"/>
        <c:scaling>
          <c:orientation val="minMax"/>
        </c:scaling>
        <c:delete val="1"/>
        <c:axPos val="b"/>
        <c:numFmt formatCode="ge" sourceLinked="1"/>
        <c:majorTickMark val="none"/>
        <c:minorTickMark val="none"/>
        <c:tickLblPos val="none"/>
        <c:crossAx val="125268736"/>
        <c:crosses val="autoZero"/>
        <c:auto val="1"/>
        <c:lblOffset val="100"/>
        <c:baseTimeUnit val="years"/>
      </c:dateAx>
      <c:valAx>
        <c:axId val="1252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37.17</c:v>
                </c:pt>
                <c:pt idx="1">
                  <c:v>46.97</c:v>
                </c:pt>
                <c:pt idx="2">
                  <c:v>64.83</c:v>
                </c:pt>
                <c:pt idx="3">
                  <c:v>43.44</c:v>
                </c:pt>
                <c:pt idx="4">
                  <c:v>90.15</c:v>
                </c:pt>
              </c:numCache>
            </c:numRef>
          </c:val>
        </c:ser>
        <c:dLbls>
          <c:showLegendKey val="0"/>
          <c:showVal val="0"/>
          <c:showCatName val="0"/>
          <c:showSerName val="0"/>
          <c:showPercent val="0"/>
          <c:showBubbleSize val="0"/>
        </c:dLbls>
        <c:gapWidth val="150"/>
        <c:axId val="125290752"/>
        <c:axId val="1252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25290752"/>
        <c:axId val="125297024"/>
      </c:lineChart>
      <c:dateAx>
        <c:axId val="125290752"/>
        <c:scaling>
          <c:orientation val="minMax"/>
        </c:scaling>
        <c:delete val="1"/>
        <c:axPos val="b"/>
        <c:numFmt formatCode="ge" sourceLinked="1"/>
        <c:majorTickMark val="none"/>
        <c:minorTickMark val="none"/>
        <c:tickLblPos val="none"/>
        <c:crossAx val="125297024"/>
        <c:crosses val="autoZero"/>
        <c:auto val="1"/>
        <c:lblOffset val="100"/>
        <c:baseTimeUnit val="years"/>
      </c:dateAx>
      <c:valAx>
        <c:axId val="1252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427.59</c:v>
                </c:pt>
                <c:pt idx="1">
                  <c:v>340.53</c:v>
                </c:pt>
                <c:pt idx="2">
                  <c:v>251.54</c:v>
                </c:pt>
                <c:pt idx="3">
                  <c:v>379.49</c:v>
                </c:pt>
                <c:pt idx="4">
                  <c:v>182.82</c:v>
                </c:pt>
              </c:numCache>
            </c:numRef>
          </c:val>
        </c:ser>
        <c:dLbls>
          <c:showLegendKey val="0"/>
          <c:showVal val="0"/>
          <c:showCatName val="0"/>
          <c:showSerName val="0"/>
          <c:showPercent val="0"/>
          <c:showBubbleSize val="0"/>
        </c:dLbls>
        <c:gapWidth val="150"/>
        <c:axId val="126433152"/>
        <c:axId val="1264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26433152"/>
        <c:axId val="126435328"/>
      </c:lineChart>
      <c:dateAx>
        <c:axId val="126433152"/>
        <c:scaling>
          <c:orientation val="minMax"/>
        </c:scaling>
        <c:delete val="1"/>
        <c:axPos val="b"/>
        <c:numFmt formatCode="ge" sourceLinked="1"/>
        <c:majorTickMark val="none"/>
        <c:minorTickMark val="none"/>
        <c:tickLblPos val="none"/>
        <c:crossAx val="126435328"/>
        <c:crosses val="autoZero"/>
        <c:auto val="1"/>
        <c:lblOffset val="100"/>
        <c:baseTimeUnit val="years"/>
      </c:dateAx>
      <c:valAx>
        <c:axId val="1264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鳥取県　大山町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16799</v>
      </c>
      <c r="AM8" s="50"/>
      <c r="AN8" s="50"/>
      <c r="AO8" s="50"/>
      <c r="AP8" s="50"/>
      <c r="AQ8" s="50"/>
      <c r="AR8" s="50"/>
      <c r="AS8" s="50"/>
      <c r="AT8" s="45">
        <f>データ!T6</f>
        <v>189.83</v>
      </c>
      <c r="AU8" s="45"/>
      <c r="AV8" s="45"/>
      <c r="AW8" s="45"/>
      <c r="AX8" s="45"/>
      <c r="AY8" s="45"/>
      <c r="AZ8" s="45"/>
      <c r="BA8" s="45"/>
      <c r="BB8" s="45">
        <f>データ!U6</f>
        <v>88.49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44.95</v>
      </c>
      <c r="Q10" s="45"/>
      <c r="R10" s="45"/>
      <c r="S10" s="45"/>
      <c r="T10" s="45"/>
      <c r="U10" s="45"/>
      <c r="V10" s="45"/>
      <c r="W10" s="45">
        <f>データ!Q6</f>
        <v>100</v>
      </c>
      <c r="X10" s="45"/>
      <c r="Y10" s="45"/>
      <c r="Z10" s="45"/>
      <c r="AA10" s="45"/>
      <c r="AB10" s="45"/>
      <c r="AC10" s="45"/>
      <c r="AD10" s="50">
        <f>データ!R6</f>
        <v>3602</v>
      </c>
      <c r="AE10" s="50"/>
      <c r="AF10" s="50"/>
      <c r="AG10" s="50"/>
      <c r="AH10" s="50"/>
      <c r="AI10" s="50"/>
      <c r="AJ10" s="50"/>
      <c r="AK10" s="2"/>
      <c r="AL10" s="50">
        <f>データ!V6</f>
        <v>7498</v>
      </c>
      <c r="AM10" s="50"/>
      <c r="AN10" s="50"/>
      <c r="AO10" s="50"/>
      <c r="AP10" s="50"/>
      <c r="AQ10" s="50"/>
      <c r="AR10" s="50"/>
      <c r="AS10" s="50"/>
      <c r="AT10" s="45">
        <f>データ!W6</f>
        <v>3.26</v>
      </c>
      <c r="AU10" s="45"/>
      <c r="AV10" s="45"/>
      <c r="AW10" s="45"/>
      <c r="AX10" s="45"/>
      <c r="AY10" s="45"/>
      <c r="AZ10" s="45"/>
      <c r="BA10" s="45"/>
      <c r="BB10" s="45">
        <f>データ!X6</f>
        <v>2300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313866</v>
      </c>
      <c r="D6" s="33">
        <f t="shared" si="3"/>
        <v>47</v>
      </c>
      <c r="E6" s="33">
        <f t="shared" si="3"/>
        <v>17</v>
      </c>
      <c r="F6" s="33">
        <f t="shared" si="3"/>
        <v>4</v>
      </c>
      <c r="G6" s="33">
        <f t="shared" si="3"/>
        <v>0</v>
      </c>
      <c r="H6" s="33" t="str">
        <f t="shared" si="3"/>
        <v>鳥取県　大山町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44.95</v>
      </c>
      <c r="Q6" s="34">
        <f t="shared" si="3"/>
        <v>100</v>
      </c>
      <c r="R6" s="34">
        <f t="shared" si="3"/>
        <v>3602</v>
      </c>
      <c r="S6" s="34">
        <f t="shared" si="3"/>
        <v>16799</v>
      </c>
      <c r="T6" s="34">
        <f t="shared" si="3"/>
        <v>189.83</v>
      </c>
      <c r="U6" s="34">
        <f t="shared" si="3"/>
        <v>88.49</v>
      </c>
      <c r="V6" s="34">
        <f t="shared" si="3"/>
        <v>7498</v>
      </c>
      <c r="W6" s="34">
        <f t="shared" si="3"/>
        <v>3.26</v>
      </c>
      <c r="X6" s="34">
        <f t="shared" si="3"/>
        <v>2300</v>
      </c>
      <c r="Y6" s="35">
        <f>IF(Y7="",NA(),Y7)</f>
        <v>56.84</v>
      </c>
      <c r="Z6" s="35">
        <f t="shared" ref="Z6:AH6" si="4">IF(Z7="",NA(),Z7)</f>
        <v>65.12</v>
      </c>
      <c r="AA6" s="35">
        <f t="shared" si="4"/>
        <v>46.44</v>
      </c>
      <c r="AB6" s="35">
        <f t="shared" si="4"/>
        <v>46.76</v>
      </c>
      <c r="AC6" s="35">
        <f t="shared" si="4"/>
        <v>97.12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2170.62</v>
      </c>
      <c r="BG6" s="35">
        <f t="shared" ref="BG6:BO6" si="7">IF(BG7="",NA(),BG7)</f>
        <v>1885.98</v>
      </c>
      <c r="BH6" s="35">
        <f t="shared" si="7"/>
        <v>1511.08</v>
      </c>
      <c r="BI6" s="35">
        <f t="shared" si="7"/>
        <v>1827.83</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37.17</v>
      </c>
      <c r="BR6" s="35">
        <f t="shared" ref="BR6:BZ6" si="8">IF(BR7="",NA(),BR7)</f>
        <v>46.97</v>
      </c>
      <c r="BS6" s="35">
        <f t="shared" si="8"/>
        <v>64.83</v>
      </c>
      <c r="BT6" s="35">
        <f t="shared" si="8"/>
        <v>43.44</v>
      </c>
      <c r="BU6" s="35">
        <f t="shared" si="8"/>
        <v>90.15</v>
      </c>
      <c r="BV6" s="35">
        <f t="shared" si="8"/>
        <v>62.83</v>
      </c>
      <c r="BW6" s="35">
        <f t="shared" si="8"/>
        <v>64.63</v>
      </c>
      <c r="BX6" s="35">
        <f t="shared" si="8"/>
        <v>66.56</v>
      </c>
      <c r="BY6" s="35">
        <f t="shared" si="8"/>
        <v>66.22</v>
      </c>
      <c r="BZ6" s="35">
        <f t="shared" si="8"/>
        <v>69.87</v>
      </c>
      <c r="CA6" s="34" t="str">
        <f>IF(CA7="","",IF(CA7="-","【-】","【"&amp;SUBSTITUTE(TEXT(CA7,"#,##0.00"),"-","△")&amp;"】"))</f>
        <v>【69.80】</v>
      </c>
      <c r="CB6" s="35">
        <f>IF(CB7="",NA(),CB7)</f>
        <v>427.59</v>
      </c>
      <c r="CC6" s="35">
        <f t="shared" ref="CC6:CK6" si="9">IF(CC7="",NA(),CC7)</f>
        <v>340.53</v>
      </c>
      <c r="CD6" s="35">
        <f t="shared" si="9"/>
        <v>251.54</v>
      </c>
      <c r="CE6" s="35">
        <f t="shared" si="9"/>
        <v>379.49</v>
      </c>
      <c r="CF6" s="35">
        <f t="shared" si="9"/>
        <v>182.82</v>
      </c>
      <c r="CG6" s="35">
        <f t="shared" si="9"/>
        <v>250.43</v>
      </c>
      <c r="CH6" s="35">
        <f t="shared" si="9"/>
        <v>245.75</v>
      </c>
      <c r="CI6" s="35">
        <f t="shared" si="9"/>
        <v>244.29</v>
      </c>
      <c r="CJ6" s="35">
        <f t="shared" si="9"/>
        <v>246.72</v>
      </c>
      <c r="CK6" s="35">
        <f t="shared" si="9"/>
        <v>234.96</v>
      </c>
      <c r="CL6" s="34" t="str">
        <f>IF(CL7="","",IF(CL7="-","【-】","【"&amp;SUBSTITUTE(TEXT(CL7,"#,##0.00"),"-","△")&amp;"】"))</f>
        <v>【232.54】</v>
      </c>
      <c r="CM6" s="35">
        <f>IF(CM7="",NA(),CM7)</f>
        <v>25.92</v>
      </c>
      <c r="CN6" s="35">
        <f t="shared" ref="CN6:CV6" si="10">IF(CN7="",NA(),CN7)</f>
        <v>25.5</v>
      </c>
      <c r="CO6" s="35">
        <f t="shared" si="10"/>
        <v>25.5</v>
      </c>
      <c r="CP6" s="35">
        <f t="shared" si="10"/>
        <v>25.78</v>
      </c>
      <c r="CQ6" s="35">
        <f t="shared" si="10"/>
        <v>26.14</v>
      </c>
      <c r="CR6" s="35">
        <f t="shared" si="10"/>
        <v>42.31</v>
      </c>
      <c r="CS6" s="35">
        <f t="shared" si="10"/>
        <v>43.65</v>
      </c>
      <c r="CT6" s="35">
        <f t="shared" si="10"/>
        <v>43.58</v>
      </c>
      <c r="CU6" s="35">
        <f t="shared" si="10"/>
        <v>41.35</v>
      </c>
      <c r="CV6" s="35">
        <f t="shared" si="10"/>
        <v>42.9</v>
      </c>
      <c r="CW6" s="34" t="str">
        <f>IF(CW7="","",IF(CW7="-","【-】","【"&amp;SUBSTITUTE(TEXT(CW7,"#,##0.00"),"-","△")&amp;"】"))</f>
        <v>【42.17】</v>
      </c>
      <c r="CX6" s="35">
        <f>IF(CX7="",NA(),CX7)</f>
        <v>74.5</v>
      </c>
      <c r="CY6" s="35">
        <f t="shared" ref="CY6:DG6" si="11">IF(CY7="",NA(),CY7)</f>
        <v>77.45</v>
      </c>
      <c r="CZ6" s="35">
        <f t="shared" si="11"/>
        <v>78.28</v>
      </c>
      <c r="DA6" s="35">
        <f t="shared" si="11"/>
        <v>79.180000000000007</v>
      </c>
      <c r="DB6" s="35">
        <f t="shared" si="11"/>
        <v>79.06</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313866</v>
      </c>
      <c r="D7" s="37">
        <v>47</v>
      </c>
      <c r="E7" s="37">
        <v>17</v>
      </c>
      <c r="F7" s="37">
        <v>4</v>
      </c>
      <c r="G7" s="37">
        <v>0</v>
      </c>
      <c r="H7" s="37" t="s">
        <v>110</v>
      </c>
      <c r="I7" s="37" t="s">
        <v>111</v>
      </c>
      <c r="J7" s="37" t="s">
        <v>112</v>
      </c>
      <c r="K7" s="37" t="s">
        <v>113</v>
      </c>
      <c r="L7" s="37" t="s">
        <v>114</v>
      </c>
      <c r="M7" s="37"/>
      <c r="N7" s="38" t="s">
        <v>115</v>
      </c>
      <c r="O7" s="38" t="s">
        <v>116</v>
      </c>
      <c r="P7" s="38">
        <v>44.95</v>
      </c>
      <c r="Q7" s="38">
        <v>100</v>
      </c>
      <c r="R7" s="38">
        <v>3602</v>
      </c>
      <c r="S7" s="38">
        <v>16799</v>
      </c>
      <c r="T7" s="38">
        <v>189.83</v>
      </c>
      <c r="U7" s="38">
        <v>88.49</v>
      </c>
      <c r="V7" s="38">
        <v>7498</v>
      </c>
      <c r="W7" s="38">
        <v>3.26</v>
      </c>
      <c r="X7" s="38">
        <v>2300</v>
      </c>
      <c r="Y7" s="38">
        <v>56.84</v>
      </c>
      <c r="Z7" s="38">
        <v>65.12</v>
      </c>
      <c r="AA7" s="38">
        <v>46.44</v>
      </c>
      <c r="AB7" s="38">
        <v>46.76</v>
      </c>
      <c r="AC7" s="38">
        <v>97.12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2170.62</v>
      </c>
      <c r="BG7" s="38">
        <v>1885.98</v>
      </c>
      <c r="BH7" s="38">
        <v>1511.08</v>
      </c>
      <c r="BI7" s="38">
        <v>1827.83</v>
      </c>
      <c r="BJ7" s="38">
        <v>0</v>
      </c>
      <c r="BK7" s="38">
        <v>1622.51</v>
      </c>
      <c r="BL7" s="38">
        <v>1569.13</v>
      </c>
      <c r="BM7" s="38">
        <v>1436</v>
      </c>
      <c r="BN7" s="38">
        <v>1434.89</v>
      </c>
      <c r="BO7" s="38">
        <v>1298.9100000000001</v>
      </c>
      <c r="BP7" s="38">
        <v>1348.09</v>
      </c>
      <c r="BQ7" s="38">
        <v>37.17</v>
      </c>
      <c r="BR7" s="38">
        <v>46.97</v>
      </c>
      <c r="BS7" s="38">
        <v>64.83</v>
      </c>
      <c r="BT7" s="38">
        <v>43.44</v>
      </c>
      <c r="BU7" s="38">
        <v>90.15</v>
      </c>
      <c r="BV7" s="38">
        <v>62.83</v>
      </c>
      <c r="BW7" s="38">
        <v>64.63</v>
      </c>
      <c r="BX7" s="38">
        <v>66.56</v>
      </c>
      <c r="BY7" s="38">
        <v>66.22</v>
      </c>
      <c r="BZ7" s="38">
        <v>69.87</v>
      </c>
      <c r="CA7" s="38">
        <v>69.8</v>
      </c>
      <c r="CB7" s="38">
        <v>427.59</v>
      </c>
      <c r="CC7" s="38">
        <v>340.53</v>
      </c>
      <c r="CD7" s="38">
        <v>251.54</v>
      </c>
      <c r="CE7" s="38">
        <v>379.49</v>
      </c>
      <c r="CF7" s="38">
        <v>182.82</v>
      </c>
      <c r="CG7" s="38">
        <v>250.43</v>
      </c>
      <c r="CH7" s="38">
        <v>245.75</v>
      </c>
      <c r="CI7" s="38">
        <v>244.29</v>
      </c>
      <c r="CJ7" s="38">
        <v>246.72</v>
      </c>
      <c r="CK7" s="38">
        <v>234.96</v>
      </c>
      <c r="CL7" s="38">
        <v>232.54</v>
      </c>
      <c r="CM7" s="38">
        <v>25.92</v>
      </c>
      <c r="CN7" s="38">
        <v>25.5</v>
      </c>
      <c r="CO7" s="38">
        <v>25.5</v>
      </c>
      <c r="CP7" s="38">
        <v>25.78</v>
      </c>
      <c r="CQ7" s="38">
        <v>26.14</v>
      </c>
      <c r="CR7" s="38">
        <v>42.31</v>
      </c>
      <c r="CS7" s="38">
        <v>43.65</v>
      </c>
      <c r="CT7" s="38">
        <v>43.58</v>
      </c>
      <c r="CU7" s="38">
        <v>41.35</v>
      </c>
      <c r="CV7" s="38">
        <v>42.9</v>
      </c>
      <c r="CW7" s="38">
        <v>42.17</v>
      </c>
      <c r="CX7" s="38">
        <v>74.5</v>
      </c>
      <c r="CY7" s="38">
        <v>77.45</v>
      </c>
      <c r="CZ7" s="38">
        <v>78.28</v>
      </c>
      <c r="DA7" s="38">
        <v>79.180000000000007</v>
      </c>
      <c r="DB7" s="38">
        <v>79.06</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2018-02-14T05:59:10Z</cp:lastPrinted>
  <dcterms:created xsi:type="dcterms:W3CDTF">2017-12-25T02:21:28Z</dcterms:created>
  <dcterms:modified xsi:type="dcterms:W3CDTF">2018-02-16T07:24:43Z</dcterms:modified>
</cp:coreProperties>
</file>