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14 大山町　○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S6" i="5"/>
  <c r="AT8" i="4" s="1"/>
  <c r="R6" i="5"/>
  <c r="AL8" i="4" s="1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5" i="4"/>
  <c r="AT10" i="4"/>
  <c r="W10" i="4"/>
  <c r="B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<sst xmlns="http://schemas.openxmlformats.org/spreadsheetml/2006/main" count="237" uniqueCount="124">
  <si>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</si>
  <si>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</si>
  <si>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</si>
  <si>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</si>
  <si>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</si>
  <si>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</si>
  <si>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</si>
  <si>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</si>
  <si>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</si>
  <si>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</si>
  <si>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</si>
  <si>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</si>
  <si>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</si>
  <si>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</si>
  <si>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</si>
  <si>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</si>
  <si>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</si>
  <si>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</si>
  <si>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</si>
  <si>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</si>
  <si>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</si>
  <si>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</si>
  <si>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</si>
  <si>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</si>
  <si>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</si>
  <si>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</si>
  <si>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</si>
  <si>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</si>
  <si>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</si>
  <si>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</si>
  <si>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</si>
  <si>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</si>
  <si>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</si>
  <si>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</si>
  <si>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</si>
  <si>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</si>
  <si>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</si>
  <si>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</si>
  <si>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</si>
  <si>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</si>
  <si>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</si>
  <si>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</si>
  <si>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</si>
  <si>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</si>
  <si>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</si>
  <si>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</si>
  <si>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</si>
  <si>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</si>
  <si>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</si>
  <si>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</si>
  <si>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</si>
  <si>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</si>
  <si>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</si>
  <si>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</si>
  <si>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</si>
  <si>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</si>
  <si>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</si>
  <si>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</si>
  <si>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</si>
  <si>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</si>
  <si>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</si>
  <si>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</si>
  <si>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</si>
  <si>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</si>
  <si>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</si>
  <si>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</si>
  <si>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</si>
  <si>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</si>
  <si>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</si>
  <si>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</si>
  <si>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</si>
  <si>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</si>
  <si>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</si>
  <si>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</si>
  <si>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</si>
  <si>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</si>
  <si>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</si>
  <si>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</si>
  <si>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</si>
  <si>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</si>
  <si>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</si>
  <si>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</si>
  <si>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</si>
  <si>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</si>
  <si>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</si>
  <si>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</si>
  <si>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</si>
  <si>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</si>
  <si>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</si>
  <si>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</si>
  <si>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</si>
  <si>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</si>
  <si>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</si>
  <si>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</si>
  <si>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</si>
  <si>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</si>
  <si>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</si>
  <si>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</si>
  <si>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</si>
  <si>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</si>
  <si>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</si>
  <si>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</si>
  <si>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</si>
  <si>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</si>
  <si>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</si>
  <si>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</si>
  <si>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</si>
  <si>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</si>
  <si>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大山町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</si>
  <si>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</si>
  <si>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</si>
  <si>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</si>
  <si>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</si>
  <si>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</si>
  <si>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</si>
  <si>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</si>
  <si>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</si>
  <si>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</si>
  <si>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</si>
  <si>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</si>
  <si>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①収益的収支比率は、100%を下回り、健全経営とはいえない。ただし、簡易水道事業に関しては全国平均、類似団体平均も100%を大きく下回っている現状である。
④企業債残高対給水比率をみると、全国平均、類似団体平均より低くなっている。これは、企業債への依存度が他団体と比較して低いこと、または給水収益が多いことを示しており、年々低下している。
⑤料金回収率も100%を下回っていて、料金収入で賄うべき経費を回収できているとはいえないが、全国平均、類似団体平均は上回っている。
⑥給水原価についても、全国平均、類似団体と比較して低い数値となっている。
また、⑦施設利用率については、類似団体を上回っているが、全国平均は下回っている。100%に近づけていけるよう、施設の適正化に努めたい。
⑧有収率は全国平均、類似団体を大きく上回り、90%以上となっている。これは施設の稼動が収益に結びついていることを示している。</t>
    <rPh sb="160" eb="162">
      <t>ネンネン</t>
    </rPh>
    <rPh sb="162" eb="164">
      <t>テイカ</t>
    </rPh>
    <rPh sb="228" eb="230">
      <t>ウワマワ</t>
    </rPh>
    <phoneticPr fontId="4"/>
  </si>
  <si>
    <t>③　類似団体平均を下回っている。
直近5年間では管路更新は行っておらず、計画的な更新ができるよう、管路状況の把握、管理に努めたい。</t>
    <rPh sb="17" eb="19">
      <t>チョッキン</t>
    </rPh>
    <rPh sb="20" eb="22">
      <t>ネンカン</t>
    </rPh>
    <rPh sb="24" eb="26">
      <t>カンロ</t>
    </rPh>
    <rPh sb="26" eb="28">
      <t>コウシン</t>
    </rPh>
    <rPh sb="29" eb="30">
      <t>オコナ</t>
    </rPh>
    <rPh sb="36" eb="38">
      <t>ケイカク</t>
    </rPh>
    <phoneticPr fontId="4"/>
  </si>
  <si>
    <t>簡易水道事業単独での経営状態は、健全であるとはいえないが、全国的、類似団体も同じような傾向を示している。また、それらの指標と比較して大きく悪化している項目も特にない。平成29年度以降は上水道事業との統合により、経営の明確化、固定資産状況の把握ができるため、健全経営を目指しより一層計画立てた運営を行いたい。</t>
    <rPh sb="83" eb="85">
      <t>ヘイセイ</t>
    </rPh>
    <rPh sb="87" eb="88">
      <t>ネン</t>
    </rPh>
    <rPh sb="88" eb="89">
      <t>ド</t>
    </rPh>
    <rPh sb="89" eb="91">
      <t>イコウ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</si>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</sst>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97680"/>
        <c:axId val="333799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97680"/>
        <c:axId val="333799640"/>
      </c:lineChart>
      <c:dateAx>
        <c:axId val="33379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799640"/>
        <c:crosses val="autoZero"/>
        <c:auto val="1"/>
        <c:lblOffset val="100"/>
        <c:baseTimeUnit val="years"/>
      </c:dateAx>
      <c:valAx>
        <c:axId val="333799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79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62.9</c:v>
                </c:pt>
                <c:pt idx="1">
                  <c:v>59.07</c:v>
                </c:pt>
                <c:pt idx="2">
                  <c:v>53.26</c:v>
                </c:pt>
                <c:pt idx="3">
                  <c:v>52.28</c:v>
                </c:pt>
                <c:pt idx="4">
                  <c:v>50.51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056288"/>
        <c:axId val="33405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056288"/>
        <c:axId val="334058640"/>
      </c:lineChart>
      <c:dateAx>
        <c:axId val="33405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058640"/>
        <c:crosses val="autoZero"/>
        <c:auto val="1"/>
        <c:lblOffset val="100"/>
        <c:baseTimeUnit val="years"/>
      </c:dateAx>
      <c:valAx>
        <c:axId val="33405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05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94.99</c:v>
                </c:pt>
                <c:pt idx="1">
                  <c:v>94.71</c:v>
                </c:pt>
                <c:pt idx="2">
                  <c:v>94.34</c:v>
                </c:pt>
                <c:pt idx="3">
                  <c:v>94.25</c:v>
                </c:pt>
                <c:pt idx="4">
                  <c:v>94.13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350904"/>
        <c:axId val="33435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50904"/>
        <c:axId val="334352080"/>
      </c:lineChart>
      <c:dateAx>
        <c:axId val="334350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352080"/>
        <c:crosses val="autoZero"/>
        <c:auto val="1"/>
        <c:lblOffset val="100"/>
        <c:baseTimeUnit val="years"/>
      </c:dateAx>
      <c:valAx>
        <c:axId val="33435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350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70.88</c:v>
                </c:pt>
                <c:pt idx="1">
                  <c:v>69.22</c:v>
                </c:pt>
                <c:pt idx="2">
                  <c:v>63.08</c:v>
                </c:pt>
                <c:pt idx="3">
                  <c:v>55.17</c:v>
                </c:pt>
                <c:pt idx="4">
                  <c:v>61.96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94152"/>
        <c:axId val="333794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94152"/>
        <c:axId val="333794936"/>
      </c:lineChart>
      <c:dateAx>
        <c:axId val="333794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794936"/>
        <c:crosses val="autoZero"/>
        <c:auto val="1"/>
        <c:lblOffset val="100"/>
        <c:baseTimeUnit val="years"/>
      </c:dateAx>
      <c:valAx>
        <c:axId val="333794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794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98464"/>
        <c:axId val="333798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98464"/>
        <c:axId val="333798856"/>
      </c:lineChart>
      <c:dateAx>
        <c:axId val="33379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798856"/>
        <c:crosses val="autoZero"/>
        <c:auto val="1"/>
        <c:lblOffset val="100"/>
        <c:baseTimeUnit val="years"/>
      </c:dateAx>
      <c:valAx>
        <c:axId val="333798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79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800032"/>
        <c:axId val="33379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00032"/>
        <c:axId val="333796896"/>
      </c:lineChart>
      <c:dateAx>
        <c:axId val="33380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796896"/>
        <c:crosses val="autoZero"/>
        <c:auto val="1"/>
        <c:lblOffset val="100"/>
        <c:baseTimeUnit val="years"/>
      </c:dateAx>
      <c:valAx>
        <c:axId val="33379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80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93368"/>
        <c:axId val="33379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93368"/>
        <c:axId val="333794544"/>
      </c:lineChart>
      <c:dateAx>
        <c:axId val="333793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794544"/>
        <c:crosses val="autoZero"/>
        <c:auto val="1"/>
        <c:lblOffset val="100"/>
        <c:baseTimeUnit val="years"/>
      </c:dateAx>
      <c:valAx>
        <c:axId val="33379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793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059424"/>
        <c:axId val="33405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059424"/>
        <c:axId val="334057856"/>
      </c:lineChart>
      <c:dateAx>
        <c:axId val="33405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057856"/>
        <c:crosses val="autoZero"/>
        <c:auto val="1"/>
        <c:lblOffset val="100"/>
        <c:baseTimeUnit val="years"/>
      </c:dateAx>
      <c:valAx>
        <c:axId val="33405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05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1873.56</c:v>
                </c:pt>
                <c:pt idx="1">
                  <c:v>1912.77</c:v>
                </c:pt>
                <c:pt idx="2">
                  <c:v>909</c:v>
                </c:pt>
                <c:pt idx="3">
                  <c:v>814.59</c:v>
                </c:pt>
                <c:pt idx="4">
                  <c:v>812.18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055896"/>
        <c:axId val="334059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055896"/>
        <c:axId val="334059816"/>
      </c:lineChart>
      <c:dateAx>
        <c:axId val="334055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059816"/>
        <c:crosses val="autoZero"/>
        <c:auto val="1"/>
        <c:lblOffset val="100"/>
        <c:baseTimeUnit val="years"/>
      </c:dateAx>
      <c:valAx>
        <c:axId val="334059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055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40.24</c:v>
                </c:pt>
                <c:pt idx="1">
                  <c:v>39.56</c:v>
                </c:pt>
                <c:pt idx="2">
                  <c:v>60.4</c:v>
                </c:pt>
                <c:pt idx="3">
                  <c:v>51.27</c:v>
                </c:pt>
                <c:pt idx="4">
                  <c:v>38.630000000000003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060600"/>
        <c:axId val="33405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060600"/>
        <c:axId val="334058248"/>
      </c:lineChart>
      <c:dateAx>
        <c:axId val="334060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058248"/>
        <c:crosses val="autoZero"/>
        <c:auto val="1"/>
        <c:lblOffset val="100"/>
        <c:baseTimeUnit val="years"/>
      </c:dateAx>
      <c:valAx>
        <c:axId val="33405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060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75.98</c:v>
                </c:pt>
                <c:pt idx="2">
                  <c:v>107.81</c:v>
                </c:pt>
                <c:pt idx="3">
                  <c:v>130.15</c:v>
                </c:pt>
                <c:pt idx="4">
                  <c:v>160.59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060208"/>
        <c:axId val="33406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060208"/>
        <c:axId val="334060992"/>
      </c:lineChart>
      <c:dateAx>
        <c:axId val="33406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060992"/>
        <c:crosses val="autoZero"/>
        <c:auto val="1"/>
        <c:lblOffset val="100"/>
        <c:baseTimeUnit val="years"/>
      </c:dateAx>
      <c:valAx>
        <c:axId val="33406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06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鳥取県　大山町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50" t="s">
        <v>123</v>
      </c>
      <c r="AE8" s="50"/>
      <c r="AF8" s="50"/>
      <c r="AG8" s="50"/>
      <c r="AH8" s="50"/>
      <c r="AI8" s="50"/>
      <c r="AJ8" s="50"/>
      <c r="AK8" s="2"/>
      <c r="AL8" s="51">
        <f>データ!$R$6</f>
        <v>16799</v>
      </c>
      <c r="AM8" s="51"/>
      <c r="AN8" s="51"/>
      <c r="AO8" s="51"/>
      <c r="AP8" s="51"/>
      <c r="AQ8" s="51"/>
      <c r="AR8" s="51"/>
      <c r="AS8" s="51"/>
      <c r="AT8" s="46">
        <f>データ!$S$6</f>
        <v>189.83</v>
      </c>
      <c r="AU8" s="46"/>
      <c r="AV8" s="46"/>
      <c r="AW8" s="46"/>
      <c r="AX8" s="46"/>
      <c r="AY8" s="46"/>
      <c r="AZ8" s="46"/>
      <c r="BA8" s="46"/>
      <c r="BB8" s="46">
        <f>データ!$T$6</f>
        <v>88.49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3.73</v>
      </c>
      <c r="Q10" s="46"/>
      <c r="R10" s="46"/>
      <c r="S10" s="46"/>
      <c r="T10" s="46"/>
      <c r="U10" s="46"/>
      <c r="V10" s="46"/>
      <c r="W10" s="51">
        <f>データ!$Q$6</f>
        <v>1296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622</v>
      </c>
      <c r="AM10" s="51"/>
      <c r="AN10" s="51"/>
      <c r="AO10" s="51"/>
      <c r="AP10" s="51"/>
      <c r="AQ10" s="51"/>
      <c r="AR10" s="51"/>
      <c r="AS10" s="51"/>
      <c r="AT10" s="46">
        <f>データ!$V$6</f>
        <v>10.1</v>
      </c>
      <c r="AU10" s="46"/>
      <c r="AV10" s="46"/>
      <c r="AW10" s="46"/>
      <c r="AX10" s="46"/>
      <c r="AY10" s="46"/>
      <c r="AZ10" s="46"/>
      <c r="BA10" s="46"/>
      <c r="BB10" s="46">
        <f>データ!$W$6</f>
        <v>61.58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120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313866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鳥取県　大山町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3.73</v>
      </c>
      <c r="Q6" s="35">
        <f t="shared" si="3"/>
        <v>1296</v>
      </c>
      <c r="R6" s="35">
        <f t="shared" si="3"/>
        <v>16799</v>
      </c>
      <c r="S6" s="35">
        <f t="shared" si="3"/>
        <v>189.83</v>
      </c>
      <c r="T6" s="35">
        <f t="shared" si="3"/>
        <v>88.49</v>
      </c>
      <c r="U6" s="35">
        <f t="shared" si="3"/>
        <v>622</v>
      </c>
      <c r="V6" s="35">
        <f t="shared" si="3"/>
        <v>10.1</v>
      </c>
      <c r="W6" s="35">
        <f t="shared" si="3"/>
        <v>61.58</v>
      </c>
      <c r="X6" s="36">
        <f>IF(X7="",NA(),X7)</f>
        <v>70.88</v>
      </c>
      <c r="Y6" s="36">
        <f t="shared" ref="Y6:AG6" si="4">IF(Y7="",NA(),Y7)</f>
        <v>69.22</v>
      </c>
      <c r="Z6" s="36">
        <f t="shared" si="4"/>
        <v>63.08</v>
      </c>
      <c r="AA6" s="36">
        <f t="shared" si="4"/>
        <v>55.17</v>
      </c>
      <c r="AB6" s="36">
        <f t="shared" si="4"/>
        <v>61.96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1873.56</v>
      </c>
      <c r="BF6" s="36">
        <f t="shared" ref="BF6:BN6" si="7">IF(BF7="",NA(),BF7)</f>
        <v>1912.77</v>
      </c>
      <c r="BG6" s="36">
        <f t="shared" si="7"/>
        <v>909</v>
      </c>
      <c r="BH6" s="36">
        <f t="shared" si="7"/>
        <v>814.59</v>
      </c>
      <c r="BI6" s="36">
        <f t="shared" si="7"/>
        <v>812.18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40.24</v>
      </c>
      <c r="BQ6" s="36">
        <f t="shared" ref="BQ6:BY6" si="8">IF(BQ7="",NA(),BQ7)</f>
        <v>39.56</v>
      </c>
      <c r="BR6" s="36">
        <f t="shared" si="8"/>
        <v>60.4</v>
      </c>
      <c r="BS6" s="36">
        <f t="shared" si="8"/>
        <v>51.27</v>
      </c>
      <c r="BT6" s="36">
        <f t="shared" si="8"/>
        <v>38.630000000000003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74.3</v>
      </c>
      <c r="CB6" s="36">
        <f t="shared" ref="CB6:CJ6" si="9">IF(CB7="",NA(),CB7)</f>
        <v>75.98</v>
      </c>
      <c r="CC6" s="36">
        <f t="shared" si="9"/>
        <v>107.81</v>
      </c>
      <c r="CD6" s="36">
        <f t="shared" si="9"/>
        <v>130.15</v>
      </c>
      <c r="CE6" s="36">
        <f t="shared" si="9"/>
        <v>160.59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62.9</v>
      </c>
      <c r="CM6" s="36">
        <f t="shared" ref="CM6:CU6" si="10">IF(CM7="",NA(),CM7)</f>
        <v>59.07</v>
      </c>
      <c r="CN6" s="36">
        <f t="shared" si="10"/>
        <v>53.26</v>
      </c>
      <c r="CO6" s="36">
        <f t="shared" si="10"/>
        <v>52.28</v>
      </c>
      <c r="CP6" s="36">
        <f t="shared" si="10"/>
        <v>50.51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94.99</v>
      </c>
      <c r="CX6" s="36">
        <f t="shared" ref="CX6:DF6" si="11">IF(CX7="",NA(),CX7)</f>
        <v>94.71</v>
      </c>
      <c r="CY6" s="36">
        <f t="shared" si="11"/>
        <v>94.34</v>
      </c>
      <c r="CZ6" s="36">
        <f t="shared" si="11"/>
        <v>94.25</v>
      </c>
      <c r="DA6" s="36">
        <f t="shared" si="11"/>
        <v>94.13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313866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3.73</v>
      </c>
      <c r="Q7" s="39">
        <v>1296</v>
      </c>
      <c r="R7" s="39">
        <v>16799</v>
      </c>
      <c r="S7" s="39">
        <v>189.83</v>
      </c>
      <c r="T7" s="39">
        <v>88.49</v>
      </c>
      <c r="U7" s="39">
        <v>622</v>
      </c>
      <c r="V7" s="39">
        <v>10.1</v>
      </c>
      <c r="W7" s="39">
        <v>61.58</v>
      </c>
      <c r="X7" s="39">
        <v>70.88</v>
      </c>
      <c r="Y7" s="39">
        <v>69.22</v>
      </c>
      <c r="Z7" s="39">
        <v>63.08</v>
      </c>
      <c r="AA7" s="39">
        <v>55.17</v>
      </c>
      <c r="AB7" s="39">
        <v>61.96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1873.56</v>
      </c>
      <c r="BF7" s="39">
        <v>1912.77</v>
      </c>
      <c r="BG7" s="39">
        <v>909</v>
      </c>
      <c r="BH7" s="39">
        <v>814.59</v>
      </c>
      <c r="BI7" s="39">
        <v>812.18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40.24</v>
      </c>
      <c r="BQ7" s="39">
        <v>39.56</v>
      </c>
      <c r="BR7" s="39">
        <v>60.4</v>
      </c>
      <c r="BS7" s="39">
        <v>51.27</v>
      </c>
      <c r="BT7" s="39">
        <v>38.630000000000003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74.3</v>
      </c>
      <c r="CB7" s="39">
        <v>75.98</v>
      </c>
      <c r="CC7" s="39">
        <v>107.81</v>
      </c>
      <c r="CD7" s="39">
        <v>130.15</v>
      </c>
      <c r="CE7" s="39">
        <v>160.59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62.9</v>
      </c>
      <c r="CM7" s="39">
        <v>59.07</v>
      </c>
      <c r="CN7" s="39">
        <v>53.26</v>
      </c>
      <c r="CO7" s="39">
        <v>52.28</v>
      </c>
      <c r="CP7" s="39">
        <v>50.51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94.99</v>
      </c>
      <c r="CX7" s="39">
        <v>94.71</v>
      </c>
      <c r="CY7" s="39">
        <v>94.34</v>
      </c>
      <c r="CZ7" s="39">
        <v>94.25</v>
      </c>
      <c r="DA7" s="39">
        <v>94.13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鳥取県庁</cp:lastModifiedBy>
  <cp:lastPrinted>2018-02-27T08:02:21Z</cp:lastPrinted>
  <dcterms:created xsi:type="dcterms:W3CDTF">2017-12-25T01:45:45Z</dcterms:created>
  <dcterms:modified xsi:type="dcterms:W3CDTF">2018-02-27T08:02:24Z</dcterms:modified>
</cp:coreProperties>
</file>