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14 大山町　○\"/>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E85" i="4"/>
  <c r="BB10" i="4"/>
  <c r="W10" i="4"/>
  <c r="P10" i="4"/>
  <c r="BB8" i="4"/>
  <c r="AT8" i="4"/>
  <c r="AL8" i="4"/>
  <c r="C10" i="5" l="1"/>
  <c r="D10" i="5"/>
  <c r="E10" i="5"/>
  <c r="B10" i="5"/>
</calcChain>
</file>

<file path=xl/sharedStrings.xml><?xml version="1.0" encoding="utf-8"?>
<sst xmlns="http://schemas.openxmlformats.org/spreadsheetml/2006/main" count="232" uniqueCount="119">
  <si>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</si>
  <si>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</si>
  <si>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</si>
  <si>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</si>
  <si>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</si>
  <si>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</si>
  <si>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</si>
  <si>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</si>
  <si>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</si>
  <si>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</si>
  <si>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</si>
  <si>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</si>
  <si>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</si>
  <si>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</si>
  <si>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</si>
  <si>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</si>
  <si>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</si>
  <si>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</si>
  <si>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</si>
  <si>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</si>
  <si>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</si>
  <si>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</si>
  <si>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</si>
  <si>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</si>
  <si>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</si>
  <si>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</si>
  <si>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</si>
  <si>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</si>
  <si>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</si>
  <si>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</si>
  <si>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</si>
  <si>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</si>
  <si>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</si>
  <si>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</si>
  <si>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</si>
  <si>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</si>
  <si>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</si>
  <si>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</si>
  <si>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</si>
  <si>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</si>
  <si>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</si>
  <si>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</si>
  <si>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</si>
  <si>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</si>
  <si>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</si>
  <si>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</si>
  <si>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</si>
  <si>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</si>
  <si>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</si>
  <si>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</si>
  <si>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</si>
  <si>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</si>
  <si>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</si>
  <si>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</si>
  <si>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</si>
  <si>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</si>
  <si>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</si>
  <si>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</si>
  <si>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</si>
  <si>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</si>
  <si>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</si>
  <si>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</si>
  <si>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</si>
  <si>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</si>
  <si>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</si>
  <si>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</si>
  <si>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</si>
  <si>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</si>
  <si>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</si>
  <si>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</si>
  <si>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</si>
  <si>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</si>
  <si>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</si>
  <si>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</si>
  <si>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</si>
  <si>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</si>
  <si>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</si>
  <si>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</si>
  <si>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</si>
  <si>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</si>
  <si>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</si>
  <si>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</si>
  <si>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</si>
  <si>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</si>
  <si>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</si>
  <si>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</si>
  <si>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</si>
  <si>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</si>
  <si>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</si>
  <si>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</si>
  <si>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</si>
  <si>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</si>
  <si>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</si>
  <si>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</si>
  <si>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</si>
  <si>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</si>
  <si>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</si>
  <si>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</si>
  <si>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</si>
  <si>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</si>
  <si>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</si>
  <si>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</si>
  <si>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</si>
  <si>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</si>
  <si>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大山町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</si>
  <si>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</si>
  <si>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</si>
  <si>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</si>
  <si>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</si>
  <si>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</si>
  <si>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</si>
  <si>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</si>
  <si>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</si>
  <si>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</si>
  <si>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</si>
  <si>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は、昨年度に比べ1.9％上昇した。全国平均、類似団体を下回ってはいるが、この指標が高くなると修繕費の増加、更新投資が必要になるため、今後の経過に注意していかなければならない。
②管路経年化率は4.08％と全国平均、類似団体を下回っている。
③管路更新率は0.16％と全国平均、類似団体を下回り、管路の更新が進んでいない。
管路の老朽化は徐々に進行しているため、計画的な更新が必要となる。施設、管路とも経年化率が進んでおり、更新計画を策定して計画的に更新を進めていかなければならない。</t>
    <rPh sb="1" eb="3">
      <t>ユウケイ</t>
    </rPh>
    <rPh sb="3" eb="5">
      <t>コテイ</t>
    </rPh>
    <rPh sb="5" eb="7">
      <t>シサン</t>
    </rPh>
    <rPh sb="7" eb="9">
      <t>ゲンカ</t>
    </rPh>
    <rPh sb="9" eb="11">
      <t>ショウキャク</t>
    </rPh>
    <rPh sb="11" eb="12">
      <t>リツ</t>
    </rPh>
    <rPh sb="14" eb="17">
      <t>サクネンド</t>
    </rPh>
    <rPh sb="18" eb="19">
      <t>クラ</t>
    </rPh>
    <rPh sb="24" eb="26">
      <t>ジョウショウ</t>
    </rPh>
    <rPh sb="29" eb="31">
      <t>ゼンコク</t>
    </rPh>
    <rPh sb="31" eb="33">
      <t>ヘイキン</t>
    </rPh>
    <rPh sb="34" eb="36">
      <t>ルイジ</t>
    </rPh>
    <rPh sb="36" eb="38">
      <t>ダンタイ</t>
    </rPh>
    <rPh sb="39" eb="41">
      <t>シタマワ</t>
    </rPh>
    <rPh sb="50" eb="52">
      <t>シヒョウ</t>
    </rPh>
    <rPh sb="53" eb="54">
      <t>タカ</t>
    </rPh>
    <rPh sb="58" eb="60">
      <t>シュウゼン</t>
    </rPh>
    <rPh sb="60" eb="61">
      <t>ヒ</t>
    </rPh>
    <rPh sb="62" eb="64">
      <t>ゾウカ</t>
    </rPh>
    <rPh sb="65" eb="67">
      <t>コウシン</t>
    </rPh>
    <rPh sb="67" eb="69">
      <t>トウシ</t>
    </rPh>
    <rPh sb="70" eb="72">
      <t>ヒツヨウ</t>
    </rPh>
    <rPh sb="78" eb="80">
      <t>コンゴ</t>
    </rPh>
    <rPh sb="81" eb="83">
      <t>ケイカ</t>
    </rPh>
    <rPh sb="84" eb="86">
      <t>チュウイ</t>
    </rPh>
    <rPh sb="101" eb="103">
      <t>カンロ</t>
    </rPh>
    <rPh sb="103" eb="106">
      <t>ケイネンカ</t>
    </rPh>
    <rPh sb="106" eb="107">
      <t>リツ</t>
    </rPh>
    <rPh sb="114" eb="116">
      <t>ゼンコク</t>
    </rPh>
    <rPh sb="116" eb="118">
      <t>ヘイキン</t>
    </rPh>
    <rPh sb="119" eb="121">
      <t>ルイジ</t>
    </rPh>
    <rPh sb="121" eb="123">
      <t>ダンタイ</t>
    </rPh>
    <rPh sb="124" eb="126">
      <t>シタマワ</t>
    </rPh>
    <rPh sb="133" eb="135">
      <t>カンロ</t>
    </rPh>
    <rPh sb="135" eb="137">
      <t>コウシン</t>
    </rPh>
    <rPh sb="137" eb="138">
      <t>リツ</t>
    </rPh>
    <rPh sb="145" eb="147">
      <t>ゼンコク</t>
    </rPh>
    <rPh sb="147" eb="149">
      <t>ヘイキン</t>
    </rPh>
    <rPh sb="150" eb="152">
      <t>ルイジ</t>
    </rPh>
    <rPh sb="152" eb="154">
      <t>ダンタイ</t>
    </rPh>
    <rPh sb="155" eb="157">
      <t>シタマワ</t>
    </rPh>
    <rPh sb="159" eb="161">
      <t>カンロ</t>
    </rPh>
    <rPh sb="162" eb="164">
      <t>コウシン</t>
    </rPh>
    <rPh sb="165" eb="166">
      <t>スス</t>
    </rPh>
    <rPh sb="173" eb="175">
      <t>カンロ</t>
    </rPh>
    <rPh sb="176" eb="179">
      <t>ロウキュウカ</t>
    </rPh>
    <rPh sb="180" eb="182">
      <t>ジョジョ</t>
    </rPh>
    <rPh sb="183" eb="185">
      <t>シンコウ</t>
    </rPh>
    <rPh sb="192" eb="195">
      <t>ケイカクテキ</t>
    </rPh>
    <rPh sb="196" eb="198">
      <t>コウシン</t>
    </rPh>
    <rPh sb="199" eb="201">
      <t>ヒツヨウ</t>
    </rPh>
    <rPh sb="205" eb="207">
      <t>シセツ</t>
    </rPh>
    <rPh sb="208" eb="210">
      <t>カンロ</t>
    </rPh>
    <rPh sb="212" eb="215">
      <t>ケイネンカ</t>
    </rPh>
    <rPh sb="215" eb="216">
      <t>リツ</t>
    </rPh>
    <rPh sb="217" eb="218">
      <t>スス</t>
    </rPh>
    <rPh sb="223" eb="225">
      <t>コウシン</t>
    </rPh>
    <rPh sb="225" eb="227">
      <t>ケイカク</t>
    </rPh>
    <rPh sb="228" eb="230">
      <t>サクテイ</t>
    </rPh>
    <rPh sb="232" eb="235">
      <t>ケイカクテキ</t>
    </rPh>
    <rPh sb="236" eb="238">
      <t>コウシン</t>
    </rPh>
    <rPh sb="239" eb="240">
      <t>ススイゾンドタカシメケイカクテキトウシヘンサイテキセイシキンカンリツトキュウスイゲンカゼンコクヘイキンルイジダンタイシタマワシセツリヨウリツユウシュウリツゼンコクヘイキンルイジダンタイシタマワシヒョウコウジョウロウスイカショハッケンツトテキセツシセツウンエイオコナ</t>
    </rPh>
    <phoneticPr fontId="4"/>
  </si>
  <si>
    <t>　経営状況については、全体的に全国平均、類似団体の指標を下回っている。経費削減、適正な施設運営により改善に努めなければならない。また、水道料金の統一を図るため、平成23年度から段階的に調整を進めてきたが、平成29年度完全に統一される。統一された水道料金が適正なものであるかを見極め、料金改定の検討を進めていく必要がある。
　老朽化については、全国平均を下回っているが、徐々に進行している。必要な時期に必要な投資ができるよう経営戦略を策定し、計画的に施設の更新を進めていく必要がある。</t>
    <rPh sb="1" eb="3">
      <t>ケイエイ</t>
    </rPh>
    <rPh sb="3" eb="5">
      <t>ジョウキョウ</t>
    </rPh>
    <rPh sb="11" eb="14">
      <t>ゼンタイテキ</t>
    </rPh>
    <rPh sb="15" eb="17">
      <t>ゼンコク</t>
    </rPh>
    <rPh sb="17" eb="19">
      <t>ヘイキン</t>
    </rPh>
    <rPh sb="20" eb="22">
      <t>ルイジ</t>
    </rPh>
    <rPh sb="22" eb="24">
      <t>ダンタイ</t>
    </rPh>
    <rPh sb="25" eb="27">
      <t>シヒョウ</t>
    </rPh>
    <rPh sb="28" eb="30">
      <t>シタマワ</t>
    </rPh>
    <rPh sb="35" eb="37">
      <t>ケイヒ</t>
    </rPh>
    <rPh sb="37" eb="39">
      <t>サクゲン</t>
    </rPh>
    <rPh sb="40" eb="42">
      <t>テキセイ</t>
    </rPh>
    <rPh sb="43" eb="45">
      <t>シセツ</t>
    </rPh>
    <rPh sb="45" eb="47">
      <t>ウンエイ</t>
    </rPh>
    <rPh sb="50" eb="52">
      <t>カイゼン</t>
    </rPh>
    <rPh sb="53" eb="54">
      <t>ツト</t>
    </rPh>
    <rPh sb="67" eb="69">
      <t>スイドウ</t>
    </rPh>
    <rPh sb="69" eb="71">
      <t>リョウキン</t>
    </rPh>
    <rPh sb="72" eb="74">
      <t>トウイツ</t>
    </rPh>
    <rPh sb="75" eb="76">
      <t>ハカ</t>
    </rPh>
    <rPh sb="80" eb="82">
      <t>ヘイセイ</t>
    </rPh>
    <rPh sb="84" eb="85">
      <t>ネン</t>
    </rPh>
    <rPh sb="85" eb="86">
      <t>ド</t>
    </rPh>
    <rPh sb="88" eb="91">
      <t>ダンカイテキ</t>
    </rPh>
    <rPh sb="92" eb="94">
      <t>チョウセイ</t>
    </rPh>
    <rPh sb="95" eb="96">
      <t>スス</t>
    </rPh>
    <rPh sb="102" eb="104">
      <t>ヘイセイ</t>
    </rPh>
    <rPh sb="106" eb="107">
      <t>ネン</t>
    </rPh>
    <rPh sb="107" eb="108">
      <t>ド</t>
    </rPh>
    <rPh sb="108" eb="110">
      <t>カンゼン</t>
    </rPh>
    <rPh sb="111" eb="113">
      <t>トウイツ</t>
    </rPh>
    <rPh sb="117" eb="119">
      <t>トウイツ</t>
    </rPh>
    <rPh sb="122" eb="124">
      <t>スイドウ</t>
    </rPh>
    <rPh sb="124" eb="126">
      <t>リョウキン</t>
    </rPh>
    <rPh sb="127" eb="129">
      <t>テキセイ</t>
    </rPh>
    <rPh sb="137" eb="139">
      <t>ミキワ</t>
    </rPh>
    <rPh sb="141" eb="143">
      <t>リョウキン</t>
    </rPh>
    <rPh sb="143" eb="145">
      <t>カイテイ</t>
    </rPh>
    <rPh sb="146" eb="148">
      <t>ケントウ</t>
    </rPh>
    <rPh sb="149" eb="150">
      <t>スス</t>
    </rPh>
    <rPh sb="154" eb="156">
      <t>ヒツヨウ</t>
    </rPh>
    <rPh sb="162" eb="165">
      <t>ロウキュウカ</t>
    </rPh>
    <rPh sb="171" eb="173">
      <t>ゼンコク</t>
    </rPh>
    <rPh sb="173" eb="175">
      <t>ヘイキン</t>
    </rPh>
    <rPh sb="176" eb="178">
      <t>シタマワ</t>
    </rPh>
    <rPh sb="184" eb="186">
      <t>ジョジョ</t>
    </rPh>
    <rPh sb="187" eb="189">
      <t>シンコウ</t>
    </rPh>
    <rPh sb="194" eb="196">
      <t>ヒツヨウ</t>
    </rPh>
    <rPh sb="197" eb="199">
      <t>ジキ</t>
    </rPh>
    <rPh sb="200" eb="202">
      <t>ヒツヨウ</t>
    </rPh>
    <rPh sb="203" eb="205">
      <t>トウシ</t>
    </rPh>
    <rPh sb="211" eb="213">
      <t>ケイエイ</t>
    </rPh>
    <rPh sb="213" eb="215">
      <t>センリャク</t>
    </rPh>
    <rPh sb="216" eb="218">
      <t>サクテイ</t>
    </rPh>
    <rPh sb="220" eb="223">
      <t>ケイカクテキ</t>
    </rPh>
    <rPh sb="224" eb="226">
      <t>シセツ</t>
    </rPh>
    <rPh sb="227" eb="229">
      <t>コウシン</t>
    </rPh>
    <rPh sb="230" eb="231">
      <t>スス</t>
    </rPh>
    <rPh sb="235" eb="237">
      <t>ヒツヨウ</t>
    </rPh>
    <phoneticPr fontId="4"/>
  </si>
  <si>
    <t>①経常収支比率は、100％を超えているため黒字を示してはいるが、全国平均、類似団体を下回っており、今後の経過に注意していかなければならない。
②累積欠損金比率については、少しずつ改善はされているが、依然として高い数値を示している。
③流動比率は100％を上回っているが、全国平均、類似団体を下回っている。短期的な支払い能力を示す指標であるため、この数値は200％を超えるように努めたい。
④企業債残高対給水収益比率は、年々改善されてはいるが、全国平均、類似団体を上回っており、企業債の依存度が高いことを示している。計画的な投資、返済のため、適正な資金管理に努めたい。
⑤料金回収率は96.97％となっているが、平成29年度に町内の料金統一を行うことにしている。
⑥給水原価は、全国平均、類似団体を下回った。
⑦施設利用率、⑧有収率は全国平均、類似団体を下回っている。これらの指標を向上できるよう漏水個所の発見に努め、適切な施設運営を行いたい。</t>
    <rPh sb="1" eb="3">
      <t>ケイジョウ</t>
    </rPh>
    <rPh sb="3" eb="5">
      <t>シュウシ</t>
    </rPh>
    <rPh sb="5" eb="7">
      <t>ヒリツ</t>
    </rPh>
    <rPh sb="49" eb="51">
      <t>コンゴ</t>
    </rPh>
    <rPh sb="52" eb="54">
      <t>ケイカ</t>
    </rPh>
    <rPh sb="55" eb="57">
      <t>チュウイ</t>
    </rPh>
    <rPh sb="72" eb="74">
      <t>ルイセキ</t>
    </rPh>
    <rPh sb="74" eb="76">
      <t>ケッソン</t>
    </rPh>
    <rPh sb="76" eb="77">
      <t>カネ</t>
    </rPh>
    <rPh sb="77" eb="79">
      <t>ヒリツ</t>
    </rPh>
    <rPh sb="85" eb="86">
      <t>スコ</t>
    </rPh>
    <rPh sb="89" eb="91">
      <t>カイゼン</t>
    </rPh>
    <rPh sb="99" eb="101">
      <t>イゼン</t>
    </rPh>
    <rPh sb="104" eb="105">
      <t>タカ</t>
    </rPh>
    <rPh sb="106" eb="108">
      <t>スウチ</t>
    </rPh>
    <rPh sb="109" eb="110">
      <t>シメ</t>
    </rPh>
    <rPh sb="117" eb="119">
      <t>リュウドウ</t>
    </rPh>
    <rPh sb="119" eb="121">
      <t>ヒリツ</t>
    </rPh>
    <rPh sb="127" eb="129">
      <t>ウワマワ</t>
    </rPh>
    <rPh sb="135" eb="137">
      <t>ゼンコク</t>
    </rPh>
    <rPh sb="137" eb="139">
      <t>ヘイキン</t>
    </rPh>
    <rPh sb="140" eb="142">
      <t>ルイジ</t>
    </rPh>
    <rPh sb="142" eb="144">
      <t>ダンタイ</t>
    </rPh>
    <rPh sb="145" eb="147">
      <t>シタマワ</t>
    </rPh>
    <rPh sb="152" eb="155">
      <t>タンキテキ</t>
    </rPh>
    <rPh sb="156" eb="158">
      <t>シハラ</t>
    </rPh>
    <rPh sb="159" eb="161">
      <t>ノウリョク</t>
    </rPh>
    <rPh sb="162" eb="163">
      <t>シメ</t>
    </rPh>
    <rPh sb="164" eb="166">
      <t>シヒョウ</t>
    </rPh>
    <rPh sb="174" eb="176">
      <t>スウチ</t>
    </rPh>
    <rPh sb="182" eb="183">
      <t>コ</t>
    </rPh>
    <rPh sb="188" eb="189">
      <t>ツト</t>
    </rPh>
    <rPh sb="195" eb="197">
      <t>キギョウ</t>
    </rPh>
    <rPh sb="197" eb="198">
      <t>サイ</t>
    </rPh>
    <rPh sb="198" eb="200">
      <t>ザンダカ</t>
    </rPh>
    <rPh sb="200" eb="201">
      <t>タイ</t>
    </rPh>
    <rPh sb="201" eb="203">
      <t>キュウスイ</t>
    </rPh>
    <rPh sb="203" eb="205">
      <t>シュウエキ</t>
    </rPh>
    <rPh sb="205" eb="207">
      <t>ヒリツ</t>
    </rPh>
    <rPh sb="209" eb="211">
      <t>ネンネン</t>
    </rPh>
    <rPh sb="211" eb="213">
      <t>カイゼン</t>
    </rPh>
    <rPh sb="221" eb="223">
      <t>ゼンコク</t>
    </rPh>
    <rPh sb="223" eb="225">
      <t>ヘイキン</t>
    </rPh>
    <rPh sb="226" eb="228">
      <t>ルイジ</t>
    </rPh>
    <rPh sb="228" eb="230">
      <t>ダンタイ</t>
    </rPh>
    <rPh sb="231" eb="233">
      <t>ウワマワ</t>
    </rPh>
    <rPh sb="238" eb="240">
      <t>キギョウ</t>
    </rPh>
    <rPh sb="240" eb="241">
      <t>サイ</t>
    </rPh>
    <rPh sb="242" eb="245">
      <t>イゾンド</t>
    </rPh>
    <rPh sb="246" eb="247">
      <t>タカ</t>
    </rPh>
    <rPh sb="251" eb="252">
      <t>シメ</t>
    </rPh>
    <rPh sb="257" eb="260">
      <t>ケイカクテキ</t>
    </rPh>
    <rPh sb="261" eb="263">
      <t>トウシ</t>
    </rPh>
    <rPh sb="264" eb="266">
      <t>ヘンサイ</t>
    </rPh>
    <rPh sb="270" eb="272">
      <t>テキセイ</t>
    </rPh>
    <rPh sb="273" eb="275">
      <t>シキン</t>
    </rPh>
    <rPh sb="275" eb="277">
      <t>カンリ</t>
    </rPh>
    <rPh sb="278" eb="279">
      <t>ツト</t>
    </rPh>
    <rPh sb="305" eb="307">
      <t>ヘイセイ</t>
    </rPh>
    <rPh sb="309" eb="310">
      <t>ネン</t>
    </rPh>
    <rPh sb="310" eb="311">
      <t>ド</t>
    </rPh>
    <rPh sb="312" eb="314">
      <t>チョウナイ</t>
    </rPh>
    <rPh sb="315" eb="317">
      <t>リョウキン</t>
    </rPh>
    <rPh sb="317" eb="319">
      <t>トウイツ</t>
    </rPh>
    <rPh sb="320" eb="321">
      <t>オコナ</t>
    </rPh>
    <rPh sb="332" eb="334">
      <t>キュウスイ</t>
    </rPh>
    <rPh sb="334" eb="336">
      <t>ゲンカ</t>
    </rPh>
    <rPh sb="338" eb="340">
      <t>ゼンコク</t>
    </rPh>
    <rPh sb="340" eb="342">
      <t>ヘイキン</t>
    </rPh>
    <rPh sb="343" eb="345">
      <t>ルイジ</t>
    </rPh>
    <rPh sb="345" eb="347">
      <t>ダンタイ</t>
    </rPh>
    <rPh sb="348" eb="350">
      <t>シタマワ</t>
    </rPh>
    <rPh sb="355" eb="357">
      <t>シセツ</t>
    </rPh>
    <rPh sb="357" eb="360">
      <t>リヨウリツ</t>
    </rPh>
    <rPh sb="362" eb="364">
      <t>ユウシュウ</t>
    </rPh>
    <rPh sb="364" eb="365">
      <t>リツ</t>
    </rPh>
    <rPh sb="366" eb="368">
      <t>ゼンコク</t>
    </rPh>
    <rPh sb="368" eb="370">
      <t>ヘイキン</t>
    </rPh>
    <rPh sb="371" eb="373">
      <t>ルイジ</t>
    </rPh>
    <rPh sb="373" eb="375">
      <t>ダンタイ</t>
    </rPh>
    <rPh sb="376" eb="378">
      <t>シタマワ</t>
    </rPh>
    <rPh sb="387" eb="389">
      <t>シヒョウ</t>
    </rPh>
    <rPh sb="390" eb="392">
      <t>コウジョウ</t>
    </rPh>
    <rPh sb="397" eb="399">
      <t>ロウスイ</t>
    </rPh>
    <rPh sb="399" eb="401">
      <t>カショ</t>
    </rPh>
    <rPh sb="402" eb="404">
      <t>ハッケン</t>
    </rPh>
    <rPh sb="405" eb="406">
      <t>ツト</t>
    </rPh>
    <rPh sb="408" eb="410">
      <t>テキセツ</t>
    </rPh>
    <rPh sb="411" eb="413">
      <t>シセツ</t>
    </rPh>
    <rPh sb="413" eb="415">
      <t>ウンエイ</t>
    </rPh>
    <rPh sb="416" eb="417">
      <t>オコナ</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</si>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</sst>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0.12</c:v>
                </c:pt>
                <c:pt idx="1">
                  <c:v>0</c:v>
                </c:pt>
                <c:pt idx="2">
                  <c:v>0</c:v>
                </c:pt>
                <c:pt idx="3" formatCode="#,##0.00;&quot;△&quot;#,##0.00;&quot;-&quot;">
                  <c:v>0.03</c:v>
                </c:pt>
                <c:pt idx="4" formatCode="#,##0.00;&quot;△&quot;#,##0.00;&quot;-&quot;">
                  <c:v>0.16</c:v>
                </c:pt>
              </c:numCache>
            </c:numRef>
          </c:val>
        </c:ser>
        <c:dLbls>
          <c:showLegendKey val="0"/>
          <c:showVal val="0"/>
          <c:showCatName val="0"/>
          <c:showSerName val="0"/>
          <c:showPercent val="0"/>
          <c:showBubbleSize val="0"/>
        </c:dLbls>
        <c:gapWidth val="150"/>
        <c:axId val="331845760"/>
        <c:axId val="33184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331845760"/>
        <c:axId val="331846936"/>
      </c:lineChart>
      <c:dateAx>
        <c:axId val="331845760"/>
        <c:scaling>
          <c:orientation val="minMax"/>
        </c:scaling>
        <c:delete val="1"/>
        <c:axPos val="b"/>
        <c:numFmt formatCode="ge" sourceLinked="1"/>
        <c:majorTickMark val="none"/>
        <c:minorTickMark val="none"/>
        <c:tickLblPos val="none"/>
        <c:crossAx val="331846936"/>
        <c:crosses val="autoZero"/>
        <c:auto val="1"/>
        <c:lblOffset val="100"/>
        <c:baseTimeUnit val="years"/>
      </c:dateAx>
      <c:valAx>
        <c:axId val="33184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8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46.11</c:v>
                </c:pt>
                <c:pt idx="1">
                  <c:v>51.34</c:v>
                </c:pt>
                <c:pt idx="2">
                  <c:v>45.39</c:v>
                </c:pt>
                <c:pt idx="3">
                  <c:v>45.02</c:v>
                </c:pt>
                <c:pt idx="4">
                  <c:v>44.76</c:v>
                </c:pt>
              </c:numCache>
            </c:numRef>
          </c:val>
        </c:ser>
        <c:dLbls>
          <c:showLegendKey val="0"/>
          <c:showVal val="0"/>
          <c:showCatName val="0"/>
          <c:showSerName val="0"/>
          <c:showPercent val="0"/>
          <c:showBubbleSize val="0"/>
        </c:dLbls>
        <c:gapWidth val="150"/>
        <c:axId val="334329760"/>
        <c:axId val="334330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334329760"/>
        <c:axId val="334330152"/>
      </c:lineChart>
      <c:dateAx>
        <c:axId val="334329760"/>
        <c:scaling>
          <c:orientation val="minMax"/>
        </c:scaling>
        <c:delete val="1"/>
        <c:axPos val="b"/>
        <c:numFmt formatCode="ge" sourceLinked="1"/>
        <c:majorTickMark val="none"/>
        <c:minorTickMark val="none"/>
        <c:tickLblPos val="none"/>
        <c:crossAx val="334330152"/>
        <c:crosses val="autoZero"/>
        <c:auto val="1"/>
        <c:lblOffset val="100"/>
        <c:baseTimeUnit val="years"/>
      </c:dateAx>
      <c:valAx>
        <c:axId val="33433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82.74</c:v>
                </c:pt>
                <c:pt idx="1">
                  <c:v>74.06</c:v>
                </c:pt>
                <c:pt idx="2">
                  <c:v>80.400000000000006</c:v>
                </c:pt>
                <c:pt idx="3">
                  <c:v>80</c:v>
                </c:pt>
                <c:pt idx="4">
                  <c:v>80.959999999999994</c:v>
                </c:pt>
              </c:numCache>
            </c:numRef>
          </c:val>
        </c:ser>
        <c:dLbls>
          <c:showLegendKey val="0"/>
          <c:showVal val="0"/>
          <c:showCatName val="0"/>
          <c:showSerName val="0"/>
          <c:showPercent val="0"/>
          <c:showBubbleSize val="0"/>
        </c:dLbls>
        <c:gapWidth val="150"/>
        <c:axId val="334330544"/>
        <c:axId val="33433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334330544"/>
        <c:axId val="334330936"/>
      </c:lineChart>
      <c:dateAx>
        <c:axId val="334330544"/>
        <c:scaling>
          <c:orientation val="minMax"/>
        </c:scaling>
        <c:delete val="1"/>
        <c:axPos val="b"/>
        <c:numFmt formatCode="ge" sourceLinked="1"/>
        <c:majorTickMark val="none"/>
        <c:minorTickMark val="none"/>
        <c:tickLblPos val="none"/>
        <c:crossAx val="334330936"/>
        <c:crosses val="autoZero"/>
        <c:auto val="1"/>
        <c:lblOffset val="100"/>
        <c:baseTimeUnit val="years"/>
      </c:dateAx>
      <c:valAx>
        <c:axId val="33433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3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111.86</c:v>
                </c:pt>
                <c:pt idx="1">
                  <c:v>110.18</c:v>
                </c:pt>
                <c:pt idx="2">
                  <c:v>103.98</c:v>
                </c:pt>
                <c:pt idx="3">
                  <c:v>110.14</c:v>
                </c:pt>
                <c:pt idx="4">
                  <c:v>103.08</c:v>
                </c:pt>
              </c:numCache>
            </c:numRef>
          </c:val>
        </c:ser>
        <c:dLbls>
          <c:showLegendKey val="0"/>
          <c:showVal val="0"/>
          <c:showCatName val="0"/>
          <c:showSerName val="0"/>
          <c:showPercent val="0"/>
          <c:showBubbleSize val="0"/>
        </c:dLbls>
        <c:gapWidth val="150"/>
        <c:axId val="333779336"/>
        <c:axId val="33378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333779336"/>
        <c:axId val="333784432"/>
      </c:lineChart>
      <c:dateAx>
        <c:axId val="333779336"/>
        <c:scaling>
          <c:orientation val="minMax"/>
        </c:scaling>
        <c:delete val="1"/>
        <c:axPos val="b"/>
        <c:numFmt formatCode="ge" sourceLinked="1"/>
        <c:majorTickMark val="none"/>
        <c:minorTickMark val="none"/>
        <c:tickLblPos val="none"/>
        <c:crossAx val="333784432"/>
        <c:crosses val="autoZero"/>
        <c:auto val="1"/>
        <c:lblOffset val="100"/>
        <c:baseTimeUnit val="years"/>
      </c:dateAx>
      <c:valAx>
        <c:axId val="33378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77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21.07</c:v>
                </c:pt>
                <c:pt idx="1">
                  <c:v>22.29</c:v>
                </c:pt>
                <c:pt idx="2">
                  <c:v>42.01</c:v>
                </c:pt>
                <c:pt idx="3">
                  <c:v>44.11</c:v>
                </c:pt>
                <c:pt idx="4">
                  <c:v>46.01</c:v>
                </c:pt>
              </c:numCache>
            </c:numRef>
          </c:val>
        </c:ser>
        <c:dLbls>
          <c:showLegendKey val="0"/>
          <c:showVal val="0"/>
          <c:showCatName val="0"/>
          <c:showSerName val="0"/>
          <c:showPercent val="0"/>
          <c:showBubbleSize val="0"/>
        </c:dLbls>
        <c:gapWidth val="150"/>
        <c:axId val="333780512"/>
        <c:axId val="33378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333780512"/>
        <c:axId val="333780904"/>
      </c:lineChart>
      <c:dateAx>
        <c:axId val="333780512"/>
        <c:scaling>
          <c:orientation val="minMax"/>
        </c:scaling>
        <c:delete val="1"/>
        <c:axPos val="b"/>
        <c:numFmt formatCode="ge" sourceLinked="1"/>
        <c:majorTickMark val="none"/>
        <c:minorTickMark val="none"/>
        <c:tickLblPos val="none"/>
        <c:crossAx val="333780904"/>
        <c:crosses val="autoZero"/>
        <c:auto val="1"/>
        <c:lblOffset val="100"/>
        <c:baseTimeUnit val="years"/>
      </c:dateAx>
      <c:valAx>
        <c:axId val="33378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3.12</c:v>
                </c:pt>
                <c:pt idx="1">
                  <c:v>3.12</c:v>
                </c:pt>
                <c:pt idx="2">
                  <c:v>4.08</c:v>
                </c:pt>
                <c:pt idx="3">
                  <c:v>4.08</c:v>
                </c:pt>
                <c:pt idx="4">
                  <c:v>4.08</c:v>
                </c:pt>
              </c:numCache>
            </c:numRef>
          </c:val>
        </c:ser>
        <c:dLbls>
          <c:showLegendKey val="0"/>
          <c:showVal val="0"/>
          <c:showCatName val="0"/>
          <c:showSerName val="0"/>
          <c:showPercent val="0"/>
          <c:showBubbleSize val="0"/>
        </c:dLbls>
        <c:gapWidth val="150"/>
        <c:axId val="333782080"/>
        <c:axId val="33378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333782080"/>
        <c:axId val="333781688"/>
      </c:lineChart>
      <c:dateAx>
        <c:axId val="333782080"/>
        <c:scaling>
          <c:orientation val="minMax"/>
        </c:scaling>
        <c:delete val="1"/>
        <c:axPos val="b"/>
        <c:numFmt formatCode="ge" sourceLinked="1"/>
        <c:majorTickMark val="none"/>
        <c:minorTickMark val="none"/>
        <c:tickLblPos val="none"/>
        <c:crossAx val="333781688"/>
        <c:crosses val="autoZero"/>
        <c:auto val="1"/>
        <c:lblOffset val="100"/>
        <c:baseTimeUnit val="years"/>
      </c:dateAx>
      <c:valAx>
        <c:axId val="33378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formatCode="#,##0.00;&quot;△&quot;#,##0.00;&quot;-&quot;">
                  <c:v>62.23</c:v>
                </c:pt>
                <c:pt idx="3" formatCode="#,##0.00;&quot;△&quot;#,##0.00;&quot;-&quot;">
                  <c:v>49.6</c:v>
                </c:pt>
                <c:pt idx="4" formatCode="#,##0.00;&quot;△&quot;#,##0.00;&quot;-&quot;">
                  <c:v>47.21</c:v>
                </c:pt>
              </c:numCache>
            </c:numRef>
          </c:val>
        </c:ser>
        <c:dLbls>
          <c:showLegendKey val="0"/>
          <c:showVal val="0"/>
          <c:showCatName val="0"/>
          <c:showSerName val="0"/>
          <c:showPercent val="0"/>
          <c:showBubbleSize val="0"/>
        </c:dLbls>
        <c:gapWidth val="150"/>
        <c:axId val="333779728"/>
        <c:axId val="33378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333779728"/>
        <c:axId val="333782472"/>
      </c:lineChart>
      <c:dateAx>
        <c:axId val="333779728"/>
        <c:scaling>
          <c:orientation val="minMax"/>
        </c:scaling>
        <c:delete val="1"/>
        <c:axPos val="b"/>
        <c:numFmt formatCode="ge" sourceLinked="1"/>
        <c:majorTickMark val="none"/>
        <c:minorTickMark val="none"/>
        <c:tickLblPos val="none"/>
        <c:crossAx val="333782472"/>
        <c:crosses val="autoZero"/>
        <c:auto val="1"/>
        <c:lblOffset val="100"/>
        <c:baseTimeUnit val="years"/>
      </c:dateAx>
      <c:valAx>
        <c:axId val="333782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77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3690.6</c:v>
                </c:pt>
                <c:pt idx="1">
                  <c:v>1078.8499999999999</c:v>
                </c:pt>
                <c:pt idx="2">
                  <c:v>135.41</c:v>
                </c:pt>
                <c:pt idx="3">
                  <c:v>148.96</c:v>
                </c:pt>
                <c:pt idx="4">
                  <c:v>151.16</c:v>
                </c:pt>
              </c:numCache>
            </c:numRef>
          </c:val>
        </c:ser>
        <c:dLbls>
          <c:showLegendKey val="0"/>
          <c:showVal val="0"/>
          <c:showCatName val="0"/>
          <c:showSerName val="0"/>
          <c:showPercent val="0"/>
          <c:showBubbleSize val="0"/>
        </c:dLbls>
        <c:gapWidth val="150"/>
        <c:axId val="333784040"/>
        <c:axId val="33378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333784040"/>
        <c:axId val="333786000"/>
      </c:lineChart>
      <c:dateAx>
        <c:axId val="333784040"/>
        <c:scaling>
          <c:orientation val="minMax"/>
        </c:scaling>
        <c:delete val="1"/>
        <c:axPos val="b"/>
        <c:numFmt formatCode="ge" sourceLinked="1"/>
        <c:majorTickMark val="none"/>
        <c:minorTickMark val="none"/>
        <c:tickLblPos val="none"/>
        <c:crossAx val="333786000"/>
        <c:crosses val="autoZero"/>
        <c:auto val="1"/>
        <c:lblOffset val="100"/>
        <c:baseTimeUnit val="years"/>
      </c:dateAx>
      <c:valAx>
        <c:axId val="333786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78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682.48</c:v>
                </c:pt>
                <c:pt idx="1">
                  <c:v>630.45000000000005</c:v>
                </c:pt>
                <c:pt idx="2">
                  <c:v>597.51</c:v>
                </c:pt>
                <c:pt idx="3">
                  <c:v>552.41</c:v>
                </c:pt>
                <c:pt idx="4">
                  <c:v>524.80999999999995</c:v>
                </c:pt>
              </c:numCache>
            </c:numRef>
          </c:val>
        </c:ser>
        <c:dLbls>
          <c:showLegendKey val="0"/>
          <c:showVal val="0"/>
          <c:showCatName val="0"/>
          <c:showSerName val="0"/>
          <c:showPercent val="0"/>
          <c:showBubbleSize val="0"/>
        </c:dLbls>
        <c:gapWidth val="150"/>
        <c:axId val="334333288"/>
        <c:axId val="33433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334333288"/>
        <c:axId val="334334856"/>
      </c:lineChart>
      <c:dateAx>
        <c:axId val="334333288"/>
        <c:scaling>
          <c:orientation val="minMax"/>
        </c:scaling>
        <c:delete val="1"/>
        <c:axPos val="b"/>
        <c:numFmt formatCode="ge" sourceLinked="1"/>
        <c:majorTickMark val="none"/>
        <c:minorTickMark val="none"/>
        <c:tickLblPos val="none"/>
        <c:crossAx val="334334856"/>
        <c:crosses val="autoZero"/>
        <c:auto val="1"/>
        <c:lblOffset val="100"/>
        <c:baseTimeUnit val="years"/>
      </c:dateAx>
      <c:valAx>
        <c:axId val="334334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33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100.74</c:v>
                </c:pt>
                <c:pt idx="1">
                  <c:v>101.77</c:v>
                </c:pt>
                <c:pt idx="2">
                  <c:v>97.77</c:v>
                </c:pt>
                <c:pt idx="3">
                  <c:v>106.4</c:v>
                </c:pt>
                <c:pt idx="4">
                  <c:v>96.97</c:v>
                </c:pt>
              </c:numCache>
            </c:numRef>
          </c:val>
        </c:ser>
        <c:dLbls>
          <c:showLegendKey val="0"/>
          <c:showVal val="0"/>
          <c:showCatName val="0"/>
          <c:showSerName val="0"/>
          <c:showPercent val="0"/>
          <c:showBubbleSize val="0"/>
        </c:dLbls>
        <c:gapWidth val="150"/>
        <c:axId val="334332896"/>
        <c:axId val="33433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334332896"/>
        <c:axId val="334334072"/>
      </c:lineChart>
      <c:dateAx>
        <c:axId val="334332896"/>
        <c:scaling>
          <c:orientation val="minMax"/>
        </c:scaling>
        <c:delete val="1"/>
        <c:axPos val="b"/>
        <c:numFmt formatCode="ge" sourceLinked="1"/>
        <c:majorTickMark val="none"/>
        <c:minorTickMark val="none"/>
        <c:tickLblPos val="none"/>
        <c:crossAx val="334334072"/>
        <c:crosses val="autoZero"/>
        <c:auto val="1"/>
        <c:lblOffset val="100"/>
        <c:baseTimeUnit val="years"/>
      </c:dateAx>
      <c:valAx>
        <c:axId val="33433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136.58000000000001</c:v>
                </c:pt>
                <c:pt idx="1">
                  <c:v>135.13999999999999</c:v>
                </c:pt>
                <c:pt idx="2">
                  <c:v>141.68</c:v>
                </c:pt>
                <c:pt idx="3">
                  <c:v>131.9</c:v>
                </c:pt>
                <c:pt idx="4">
                  <c:v>142.43</c:v>
                </c:pt>
              </c:numCache>
            </c:numRef>
          </c:val>
        </c:ser>
        <c:dLbls>
          <c:showLegendKey val="0"/>
          <c:showVal val="0"/>
          <c:showCatName val="0"/>
          <c:showSerName val="0"/>
          <c:showPercent val="0"/>
          <c:showBubbleSize val="0"/>
        </c:dLbls>
        <c:gapWidth val="150"/>
        <c:axId val="334335248"/>
        <c:axId val="33432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334335248"/>
        <c:axId val="334328976"/>
      </c:lineChart>
      <c:dateAx>
        <c:axId val="334335248"/>
        <c:scaling>
          <c:orientation val="minMax"/>
        </c:scaling>
        <c:delete val="1"/>
        <c:axPos val="b"/>
        <c:numFmt formatCode="ge" sourceLinked="1"/>
        <c:majorTickMark val="none"/>
        <c:minorTickMark val="none"/>
        <c:tickLblPos val="none"/>
        <c:crossAx val="334328976"/>
        <c:crosses val="autoZero"/>
        <c:auto val="1"/>
        <c:lblOffset val="100"/>
        <c:baseTimeUnit val="years"/>
      </c:dateAx>
      <c:valAx>
        <c:axId val="33432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3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鳥取県　大山町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118</v>
      </c>
      <c r="AE8" s="84"/>
      <c r="AF8" s="84"/>
      <c r="AG8" s="84"/>
      <c r="AH8" s="84"/>
      <c r="AI8" s="84"/>
      <c r="AJ8" s="84"/>
      <c r="AK8" s="5"/>
      <c r="AL8" s="71">
        <f>データ!$R$6</f>
        <v>16799</v>
      </c>
      <c r="AM8" s="71"/>
      <c r="AN8" s="71"/>
      <c r="AO8" s="71"/>
      <c r="AP8" s="71"/>
      <c r="AQ8" s="71"/>
      <c r="AR8" s="71"/>
      <c r="AS8" s="71"/>
      <c r="AT8" s="67">
        <f>データ!$S$6</f>
        <v>189.83</v>
      </c>
      <c r="AU8" s="68"/>
      <c r="AV8" s="68"/>
      <c r="AW8" s="68"/>
      <c r="AX8" s="68"/>
      <c r="AY8" s="68"/>
      <c r="AZ8" s="68"/>
      <c r="BA8" s="68"/>
      <c r="BB8" s="70">
        <f>データ!$T$6</f>
        <v>88.49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71.760000000000005</v>
      </c>
      <c r="J10" s="68"/>
      <c r="K10" s="68"/>
      <c r="L10" s="68"/>
      <c r="M10" s="68"/>
      <c r="N10" s="68"/>
      <c r="O10" s="69"/>
      <c r="P10" s="70">
        <f>データ!$P$6</f>
        <v>85.32</v>
      </c>
      <c r="Q10" s="70"/>
      <c r="R10" s="70"/>
      <c r="S10" s="70"/>
      <c r="T10" s="70"/>
      <c r="U10" s="70"/>
      <c r="V10" s="70"/>
      <c r="W10" s="71">
        <f>データ!$Q$6</f>
        <v>2668</v>
      </c>
      <c r="X10" s="71"/>
      <c r="Y10" s="71"/>
      <c r="Z10" s="71"/>
      <c r="AA10" s="71"/>
      <c r="AB10" s="71"/>
      <c r="AC10" s="71"/>
      <c r="AD10" s="2"/>
      <c r="AE10" s="2"/>
      <c r="AF10" s="2"/>
      <c r="AG10" s="2"/>
      <c r="AH10" s="5"/>
      <c r="AI10" s="5"/>
      <c r="AJ10" s="5"/>
      <c r="AK10" s="5"/>
      <c r="AL10" s="71">
        <f>データ!$U$6</f>
        <v>14231</v>
      </c>
      <c r="AM10" s="71"/>
      <c r="AN10" s="71"/>
      <c r="AO10" s="71"/>
      <c r="AP10" s="71"/>
      <c r="AQ10" s="71"/>
      <c r="AR10" s="71"/>
      <c r="AS10" s="71"/>
      <c r="AT10" s="67">
        <f>データ!$V$6</f>
        <v>56.91</v>
      </c>
      <c r="AU10" s="68"/>
      <c r="AV10" s="68"/>
      <c r="AW10" s="68"/>
      <c r="AX10" s="68"/>
      <c r="AY10" s="68"/>
      <c r="AZ10" s="68"/>
      <c r="BA10" s="68"/>
      <c r="BB10" s="70">
        <f>データ!$W$6</f>
        <v>250.06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115</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35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64</v>
      </c>
      <c r="B4" s="31"/>
      <c r="C4" s="31"/>
      <c r="D4" s="31"/>
      <c r="E4" s="31"/>
      <c r="F4" s="31"/>
      <c r="G4" s="31"/>
      <c r="H4" s="92"/>
      <c r="I4" s="93"/>
      <c r="J4" s="93"/>
      <c r="K4" s="93"/>
      <c r="L4" s="93"/>
      <c r="M4" s="93"/>
      <c r="N4" s="93"/>
      <c r="O4" s="93"/>
      <c r="P4" s="93"/>
      <c r="Q4" s="93"/>
      <c r="R4" s="93"/>
      <c r="S4" s="93"/>
      <c r="T4" s="93"/>
      <c r="U4" s="93"/>
      <c r="V4" s="93"/>
      <c r="W4" s="94"/>
      <c r="X4" s="88" t="s">
        <v>65</v>
      </c>
      <c r="Y4" s="88"/>
      <c r="Z4" s="88"/>
      <c r="AA4" s="88"/>
      <c r="AB4" s="88"/>
      <c r="AC4" s="88"/>
      <c r="AD4" s="88"/>
      <c r="AE4" s="88"/>
      <c r="AF4" s="88"/>
      <c r="AG4" s="88"/>
      <c r="AH4" s="88"/>
      <c r="AI4" s="88" t="s">
        <v>66</v>
      </c>
      <c r="AJ4" s="88"/>
      <c r="AK4" s="88"/>
      <c r="AL4" s="88"/>
      <c r="AM4" s="88"/>
      <c r="AN4" s="88"/>
      <c r="AO4" s="88"/>
      <c r="AP4" s="88"/>
      <c r="AQ4" s="88"/>
      <c r="AR4" s="88"/>
      <c r="AS4" s="88"/>
      <c r="AT4" s="88" t="s">
        <v>67</v>
      </c>
      <c r="AU4" s="88"/>
      <c r="AV4" s="88"/>
      <c r="AW4" s="88"/>
      <c r="AX4" s="88"/>
      <c r="AY4" s="88"/>
      <c r="AZ4" s="88"/>
      <c r="BA4" s="88"/>
      <c r="BB4" s="88"/>
      <c r="BC4" s="88"/>
      <c r="BD4" s="88"/>
      <c r="BE4" s="88" t="s">
        <v>68</v>
      </c>
      <c r="BF4" s="88"/>
      <c r="BG4" s="88"/>
      <c r="BH4" s="88"/>
      <c r="BI4" s="88"/>
      <c r="BJ4" s="88"/>
      <c r="BK4" s="88"/>
      <c r="BL4" s="88"/>
      <c r="BM4" s="88"/>
      <c r="BN4" s="88"/>
      <c r="BO4" s="88"/>
      <c r="BP4" s="88" t="s">
        <v>69</v>
      </c>
      <c r="BQ4" s="88"/>
      <c r="BR4" s="88"/>
      <c r="BS4" s="88"/>
      <c r="BT4" s="88"/>
      <c r="BU4" s="88"/>
      <c r="BV4" s="88"/>
      <c r="BW4" s="88"/>
      <c r="BX4" s="88"/>
      <c r="BY4" s="88"/>
      <c r="BZ4" s="88"/>
      <c r="CA4" s="88" t="s">
        <v>70</v>
      </c>
      <c r="CB4" s="88"/>
      <c r="CC4" s="88"/>
      <c r="CD4" s="88"/>
      <c r="CE4" s="88"/>
      <c r="CF4" s="88"/>
      <c r="CG4" s="88"/>
      <c r="CH4" s="88"/>
      <c r="CI4" s="88"/>
      <c r="CJ4" s="88"/>
      <c r="CK4" s="88"/>
      <c r="CL4" s="88" t="s">
        <v>71</v>
      </c>
      <c r="CM4" s="88"/>
      <c r="CN4" s="88"/>
      <c r="CO4" s="88"/>
      <c r="CP4" s="88"/>
      <c r="CQ4" s="88"/>
      <c r="CR4" s="88"/>
      <c r="CS4" s="88"/>
      <c r="CT4" s="88"/>
      <c r="CU4" s="88"/>
      <c r="CV4" s="88"/>
      <c r="CW4" s="88" t="s">
        <v>72</v>
      </c>
      <c r="CX4" s="88"/>
      <c r="CY4" s="88"/>
      <c r="CZ4" s="88"/>
      <c r="DA4" s="88"/>
      <c r="DB4" s="88"/>
      <c r="DC4" s="88"/>
      <c r="DD4" s="88"/>
      <c r="DE4" s="88"/>
      <c r="DF4" s="88"/>
      <c r="DG4" s="88"/>
      <c r="DH4" s="88" t="s">
        <v>73</v>
      </c>
      <c r="DI4" s="88"/>
      <c r="DJ4" s="88"/>
      <c r="DK4" s="88"/>
      <c r="DL4" s="88"/>
      <c r="DM4" s="88"/>
      <c r="DN4" s="88"/>
      <c r="DO4" s="88"/>
      <c r="DP4" s="88"/>
      <c r="DQ4" s="88"/>
      <c r="DR4" s="88"/>
      <c r="DS4" s="88" t="s">
        <v>74</v>
      </c>
      <c r="DT4" s="88"/>
      <c r="DU4" s="88"/>
      <c r="DV4" s="88"/>
      <c r="DW4" s="88"/>
      <c r="DX4" s="88"/>
      <c r="DY4" s="88"/>
      <c r="DZ4" s="88"/>
      <c r="EA4" s="88"/>
      <c r="EB4" s="88"/>
      <c r="EC4" s="88"/>
      <c r="ED4" s="88" t="s">
        <v>75</v>
      </c>
      <c r="EE4" s="88"/>
      <c r="EF4" s="88"/>
      <c r="EG4" s="88"/>
      <c r="EH4" s="88"/>
      <c r="EI4" s="88"/>
      <c r="EJ4" s="88"/>
      <c r="EK4" s="88"/>
      <c r="EL4" s="88"/>
      <c r="EM4" s="88"/>
      <c r="EN4" s="88"/>
    </row>
    <row r="5" spans="1:144">
      <c r="A5" s="29" t="s">
        <v>76</v>
      </c>
      <c r="B5" s="32"/>
      <c r="C5" s="32"/>
      <c r="D5" s="32"/>
      <c r="E5" s="32"/>
      <c r="F5" s="32"/>
      <c r="G5" s="32"/>
      <c r="H5" s="33" t="s">
        <v>77</v>
      </c>
      <c r="I5" s="33" t="s">
        <v>78</v>
      </c>
      <c r="J5" s="33" t="s">
        <v>79</v>
      </c>
      <c r="K5" s="33" t="s">
        <v>80</v>
      </c>
      <c r="L5" s="33" t="s">
        <v>81</v>
      </c>
      <c r="M5" s="33" t="s">
        <v>5</v>
      </c>
      <c r="N5" s="33" t="s">
        <v>82</v>
      </c>
      <c r="O5" s="33" t="s">
        <v>83</v>
      </c>
      <c r="P5" s="33" t="s">
        <v>84</v>
      </c>
      <c r="Q5" s="33" t="s">
        <v>85</v>
      </c>
      <c r="R5" s="33" t="s">
        <v>86</v>
      </c>
      <c r="S5" s="33" t="s">
        <v>87</v>
      </c>
      <c r="T5" s="33" t="s">
        <v>88</v>
      </c>
      <c r="U5" s="33" t="s">
        <v>89</v>
      </c>
      <c r="V5" s="33" t="s">
        <v>90</v>
      </c>
      <c r="W5" s="33" t="s">
        <v>91</v>
      </c>
      <c r="X5" s="33" t="s">
        <v>92</v>
      </c>
      <c r="Y5" s="33" t="s">
        <v>93</v>
      </c>
      <c r="Z5" s="33" t="s">
        <v>94</v>
      </c>
      <c r="AA5" s="33" t="s">
        <v>95</v>
      </c>
      <c r="AB5" s="33" t="s">
        <v>96</v>
      </c>
      <c r="AC5" s="33" t="s">
        <v>97</v>
      </c>
      <c r="AD5" s="33" t="s">
        <v>98</v>
      </c>
      <c r="AE5" s="33" t="s">
        <v>99</v>
      </c>
      <c r="AF5" s="33" t="s">
        <v>100</v>
      </c>
      <c r="AG5" s="33" t="s">
        <v>101</v>
      </c>
      <c r="AH5" s="33" t="s">
        <v>41</v>
      </c>
      <c r="AI5" s="33" t="s">
        <v>92</v>
      </c>
      <c r="AJ5" s="33" t="s">
        <v>93</v>
      </c>
      <c r="AK5" s="33" t="s">
        <v>94</v>
      </c>
      <c r="AL5" s="33" t="s">
        <v>95</v>
      </c>
      <c r="AM5" s="33" t="s">
        <v>96</v>
      </c>
      <c r="AN5" s="33" t="s">
        <v>97</v>
      </c>
      <c r="AO5" s="33" t="s">
        <v>98</v>
      </c>
      <c r="AP5" s="33" t="s">
        <v>99</v>
      </c>
      <c r="AQ5" s="33" t="s">
        <v>100</v>
      </c>
      <c r="AR5" s="33" t="s">
        <v>101</v>
      </c>
      <c r="AS5" s="33" t="s">
        <v>102</v>
      </c>
      <c r="AT5" s="33" t="s">
        <v>92</v>
      </c>
      <c r="AU5" s="33" t="s">
        <v>93</v>
      </c>
      <c r="AV5" s="33" t="s">
        <v>94</v>
      </c>
      <c r="AW5" s="33" t="s">
        <v>95</v>
      </c>
      <c r="AX5" s="33" t="s">
        <v>96</v>
      </c>
      <c r="AY5" s="33" t="s">
        <v>97</v>
      </c>
      <c r="AZ5" s="33" t="s">
        <v>98</v>
      </c>
      <c r="BA5" s="33" t="s">
        <v>99</v>
      </c>
      <c r="BB5" s="33" t="s">
        <v>100</v>
      </c>
      <c r="BC5" s="33" t="s">
        <v>101</v>
      </c>
      <c r="BD5" s="33" t="s">
        <v>102</v>
      </c>
      <c r="BE5" s="33" t="s">
        <v>92</v>
      </c>
      <c r="BF5" s="33" t="s">
        <v>93</v>
      </c>
      <c r="BG5" s="33" t="s">
        <v>94</v>
      </c>
      <c r="BH5" s="33" t="s">
        <v>95</v>
      </c>
      <c r="BI5" s="33" t="s">
        <v>96</v>
      </c>
      <c r="BJ5" s="33" t="s">
        <v>97</v>
      </c>
      <c r="BK5" s="33" t="s">
        <v>98</v>
      </c>
      <c r="BL5" s="33" t="s">
        <v>99</v>
      </c>
      <c r="BM5" s="33" t="s">
        <v>100</v>
      </c>
      <c r="BN5" s="33" t="s">
        <v>101</v>
      </c>
      <c r="BO5" s="33" t="s">
        <v>102</v>
      </c>
      <c r="BP5" s="33" t="s">
        <v>92</v>
      </c>
      <c r="BQ5" s="33" t="s">
        <v>93</v>
      </c>
      <c r="BR5" s="33" t="s">
        <v>94</v>
      </c>
      <c r="BS5" s="33" t="s">
        <v>95</v>
      </c>
      <c r="BT5" s="33" t="s">
        <v>96</v>
      </c>
      <c r="BU5" s="33" t="s">
        <v>97</v>
      </c>
      <c r="BV5" s="33" t="s">
        <v>98</v>
      </c>
      <c r="BW5" s="33" t="s">
        <v>99</v>
      </c>
      <c r="BX5" s="33" t="s">
        <v>100</v>
      </c>
      <c r="BY5" s="33" t="s">
        <v>101</v>
      </c>
      <c r="BZ5" s="33" t="s">
        <v>102</v>
      </c>
      <c r="CA5" s="33" t="s">
        <v>92</v>
      </c>
      <c r="CB5" s="33" t="s">
        <v>93</v>
      </c>
      <c r="CC5" s="33" t="s">
        <v>94</v>
      </c>
      <c r="CD5" s="33" t="s">
        <v>95</v>
      </c>
      <c r="CE5" s="33" t="s">
        <v>96</v>
      </c>
      <c r="CF5" s="33" t="s">
        <v>97</v>
      </c>
      <c r="CG5" s="33" t="s">
        <v>98</v>
      </c>
      <c r="CH5" s="33" t="s">
        <v>99</v>
      </c>
      <c r="CI5" s="33" t="s">
        <v>100</v>
      </c>
      <c r="CJ5" s="33" t="s">
        <v>101</v>
      </c>
      <c r="CK5" s="33" t="s">
        <v>102</v>
      </c>
      <c r="CL5" s="33" t="s">
        <v>92</v>
      </c>
      <c r="CM5" s="33" t="s">
        <v>93</v>
      </c>
      <c r="CN5" s="33" t="s">
        <v>94</v>
      </c>
      <c r="CO5" s="33" t="s">
        <v>95</v>
      </c>
      <c r="CP5" s="33" t="s">
        <v>96</v>
      </c>
      <c r="CQ5" s="33" t="s">
        <v>97</v>
      </c>
      <c r="CR5" s="33" t="s">
        <v>98</v>
      </c>
      <c r="CS5" s="33" t="s">
        <v>99</v>
      </c>
      <c r="CT5" s="33" t="s">
        <v>100</v>
      </c>
      <c r="CU5" s="33" t="s">
        <v>101</v>
      </c>
      <c r="CV5" s="33" t="s">
        <v>102</v>
      </c>
      <c r="CW5" s="33" t="s">
        <v>92</v>
      </c>
      <c r="CX5" s="33" t="s">
        <v>93</v>
      </c>
      <c r="CY5" s="33" t="s">
        <v>94</v>
      </c>
      <c r="CZ5" s="33" t="s">
        <v>95</v>
      </c>
      <c r="DA5" s="33" t="s">
        <v>96</v>
      </c>
      <c r="DB5" s="33" t="s">
        <v>97</v>
      </c>
      <c r="DC5" s="33" t="s">
        <v>98</v>
      </c>
      <c r="DD5" s="33" t="s">
        <v>99</v>
      </c>
      <c r="DE5" s="33" t="s">
        <v>100</v>
      </c>
      <c r="DF5" s="33" t="s">
        <v>101</v>
      </c>
      <c r="DG5" s="33" t="s">
        <v>102</v>
      </c>
      <c r="DH5" s="33" t="s">
        <v>92</v>
      </c>
      <c r="DI5" s="33" t="s">
        <v>93</v>
      </c>
      <c r="DJ5" s="33" t="s">
        <v>94</v>
      </c>
      <c r="DK5" s="33" t="s">
        <v>95</v>
      </c>
      <c r="DL5" s="33" t="s">
        <v>96</v>
      </c>
      <c r="DM5" s="33" t="s">
        <v>97</v>
      </c>
      <c r="DN5" s="33" t="s">
        <v>98</v>
      </c>
      <c r="DO5" s="33" t="s">
        <v>99</v>
      </c>
      <c r="DP5" s="33" t="s">
        <v>100</v>
      </c>
      <c r="DQ5" s="33" t="s">
        <v>101</v>
      </c>
      <c r="DR5" s="33" t="s">
        <v>102</v>
      </c>
      <c r="DS5" s="33" t="s">
        <v>92</v>
      </c>
      <c r="DT5" s="33" t="s">
        <v>93</v>
      </c>
      <c r="DU5" s="33" t="s">
        <v>94</v>
      </c>
      <c r="DV5" s="33" t="s">
        <v>95</v>
      </c>
      <c r="DW5" s="33" t="s">
        <v>96</v>
      </c>
      <c r="DX5" s="33" t="s">
        <v>97</v>
      </c>
      <c r="DY5" s="33" t="s">
        <v>98</v>
      </c>
      <c r="DZ5" s="33" t="s">
        <v>99</v>
      </c>
      <c r="EA5" s="33" t="s">
        <v>100</v>
      </c>
      <c r="EB5" s="33" t="s">
        <v>101</v>
      </c>
      <c r="EC5" s="33" t="s">
        <v>102</v>
      </c>
      <c r="ED5" s="33" t="s">
        <v>92</v>
      </c>
      <c r="EE5" s="33" t="s">
        <v>93</v>
      </c>
      <c r="EF5" s="33" t="s">
        <v>94</v>
      </c>
      <c r="EG5" s="33" t="s">
        <v>95</v>
      </c>
      <c r="EH5" s="33" t="s">
        <v>96</v>
      </c>
      <c r="EI5" s="33" t="s">
        <v>97</v>
      </c>
      <c r="EJ5" s="33" t="s">
        <v>98</v>
      </c>
      <c r="EK5" s="33" t="s">
        <v>99</v>
      </c>
      <c r="EL5" s="33" t="s">
        <v>100</v>
      </c>
      <c r="EM5" s="33" t="s">
        <v>101</v>
      </c>
      <c r="EN5" s="33" t="s">
        <v>102</v>
      </c>
    </row>
    <row r="6" spans="1:144" s="37" customFormat="1">
      <c r="A6" s="29" t="s">
        <v>103</v>
      </c>
      <c r="B6" s="34">
        <f>B7</f>
        <v>2016</v>
      </c>
      <c r="C6" s="34">
        <f t="shared" ref="C6:W6" si="3">C7</f>
        <v>313866</v>
      </c>
      <c r="D6" s="34">
        <f t="shared" si="3"/>
        <v>46</v>
      </c>
      <c r="E6" s="34">
        <f t="shared" si="3"/>
        <v>1</v>
      </c>
      <c r="F6" s="34">
        <f t="shared" si="3"/>
        <v>0</v>
      </c>
      <c r="G6" s="34">
        <f t="shared" si="3"/>
        <v>1</v>
      </c>
      <c r="H6" s="34" t="str">
        <f t="shared" si="3"/>
        <v>鳥取県　大山町</v>
      </c>
      <c r="I6" s="34" t="str">
        <f t="shared" si="3"/>
        <v>法適用</v>
      </c>
      <c r="J6" s="34" t="str">
        <f t="shared" si="3"/>
        <v>水道事業</v>
      </c>
      <c r="K6" s="34" t="str">
        <f t="shared" si="3"/>
        <v>末端給水事業</v>
      </c>
      <c r="L6" s="34" t="str">
        <f t="shared" si="3"/>
        <v>A7</v>
      </c>
      <c r="M6" s="34">
        <f t="shared" si="3"/>
        <v>0</v>
      </c>
      <c r="N6" s="35" t="str">
        <f t="shared" si="3"/>
        <v>-</v>
      </c>
      <c r="O6" s="35">
        <f t="shared" si="3"/>
        <v>71.760000000000005</v>
      </c>
      <c r="P6" s="35">
        <f t="shared" si="3"/>
        <v>85.32</v>
      </c>
      <c r="Q6" s="35">
        <f t="shared" si="3"/>
        <v>2668</v>
      </c>
      <c r="R6" s="35">
        <f t="shared" si="3"/>
        <v>16799</v>
      </c>
      <c r="S6" s="35">
        <f t="shared" si="3"/>
        <v>189.83</v>
      </c>
      <c r="T6" s="35">
        <f t="shared" si="3"/>
        <v>88.49</v>
      </c>
      <c r="U6" s="35">
        <f t="shared" si="3"/>
        <v>14231</v>
      </c>
      <c r="V6" s="35">
        <f t="shared" si="3"/>
        <v>56.91</v>
      </c>
      <c r="W6" s="35">
        <f t="shared" si="3"/>
        <v>250.06</v>
      </c>
      <c r="X6" s="36">
        <f>IF(X7="",NA(),X7)</f>
        <v>111.86</v>
      </c>
      <c r="Y6" s="36">
        <f t="shared" ref="Y6:AG6" si="4">IF(Y7="",NA(),Y7)</f>
        <v>110.18</v>
      </c>
      <c r="Z6" s="36">
        <f t="shared" si="4"/>
        <v>103.98</v>
      </c>
      <c r="AA6" s="36">
        <f t="shared" si="4"/>
        <v>110.14</v>
      </c>
      <c r="AB6" s="36">
        <f t="shared" si="4"/>
        <v>103.08</v>
      </c>
      <c r="AC6" s="36">
        <f t="shared" si="4"/>
        <v>107.57</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6">
        <f t="shared" si="5"/>
        <v>62.23</v>
      </c>
      <c r="AL6" s="36">
        <f t="shared" si="5"/>
        <v>49.6</v>
      </c>
      <c r="AM6" s="36">
        <f t="shared" si="5"/>
        <v>47.21</v>
      </c>
      <c r="AN6" s="36">
        <f t="shared" si="5"/>
        <v>9.34</v>
      </c>
      <c r="AO6" s="36">
        <f t="shared" si="5"/>
        <v>13.47</v>
      </c>
      <c r="AP6" s="36">
        <f t="shared" si="5"/>
        <v>9.49</v>
      </c>
      <c r="AQ6" s="36">
        <f t="shared" si="5"/>
        <v>9.35</v>
      </c>
      <c r="AR6" s="36">
        <f t="shared" si="5"/>
        <v>10.130000000000001</v>
      </c>
      <c r="AS6" s="35" t="str">
        <f>IF(AS7="","",IF(AS7="-","【-】","【"&amp;SUBSTITUTE(TEXT(AS7,"#,##0.00"),"-","△")&amp;"】"))</f>
        <v>【0.79】</v>
      </c>
      <c r="AT6" s="36">
        <f>IF(AT7="",NA(),AT7)</f>
        <v>3690.6</v>
      </c>
      <c r="AU6" s="36">
        <f t="shared" ref="AU6:BC6" si="6">IF(AU7="",NA(),AU7)</f>
        <v>1078.8499999999999</v>
      </c>
      <c r="AV6" s="36">
        <f t="shared" si="6"/>
        <v>135.41</v>
      </c>
      <c r="AW6" s="36">
        <f t="shared" si="6"/>
        <v>148.96</v>
      </c>
      <c r="AX6" s="36">
        <f t="shared" si="6"/>
        <v>151.16</v>
      </c>
      <c r="AY6" s="36">
        <f t="shared" si="6"/>
        <v>915.5</v>
      </c>
      <c r="AZ6" s="36">
        <f t="shared" si="6"/>
        <v>1081.23</v>
      </c>
      <c r="BA6" s="36">
        <f t="shared" si="6"/>
        <v>406.37</v>
      </c>
      <c r="BB6" s="36">
        <f t="shared" si="6"/>
        <v>398.29</v>
      </c>
      <c r="BC6" s="36">
        <f t="shared" si="6"/>
        <v>388.67</v>
      </c>
      <c r="BD6" s="35" t="str">
        <f>IF(BD7="","",IF(BD7="-","【-】","【"&amp;SUBSTITUTE(TEXT(BD7,"#,##0.00"),"-","△")&amp;"】"))</f>
        <v>【262.87】</v>
      </c>
      <c r="BE6" s="36">
        <f>IF(BE7="",NA(),BE7)</f>
        <v>682.48</v>
      </c>
      <c r="BF6" s="36">
        <f t="shared" ref="BF6:BN6" si="7">IF(BF7="",NA(),BF7)</f>
        <v>630.45000000000005</v>
      </c>
      <c r="BG6" s="36">
        <f t="shared" si="7"/>
        <v>597.51</v>
      </c>
      <c r="BH6" s="36">
        <f t="shared" si="7"/>
        <v>552.41</v>
      </c>
      <c r="BI6" s="36">
        <f t="shared" si="7"/>
        <v>524.80999999999995</v>
      </c>
      <c r="BJ6" s="36">
        <f t="shared" si="7"/>
        <v>404.78</v>
      </c>
      <c r="BK6" s="36">
        <f t="shared" si="7"/>
        <v>443.13</v>
      </c>
      <c r="BL6" s="36">
        <f t="shared" si="7"/>
        <v>442.54</v>
      </c>
      <c r="BM6" s="36">
        <f t="shared" si="7"/>
        <v>431</v>
      </c>
      <c r="BN6" s="36">
        <f t="shared" si="7"/>
        <v>422.5</v>
      </c>
      <c r="BO6" s="35" t="str">
        <f>IF(BO7="","",IF(BO7="-","【-】","【"&amp;SUBSTITUTE(TEXT(BO7,"#,##0.00"),"-","△")&amp;"】"))</f>
        <v>【270.87】</v>
      </c>
      <c r="BP6" s="36">
        <f>IF(BP7="",NA(),BP7)</f>
        <v>100.74</v>
      </c>
      <c r="BQ6" s="36">
        <f t="shared" ref="BQ6:BY6" si="8">IF(BQ7="",NA(),BQ7)</f>
        <v>101.77</v>
      </c>
      <c r="BR6" s="36">
        <f t="shared" si="8"/>
        <v>97.77</v>
      </c>
      <c r="BS6" s="36">
        <f t="shared" si="8"/>
        <v>106.4</v>
      </c>
      <c r="BT6" s="36">
        <f t="shared" si="8"/>
        <v>96.97</v>
      </c>
      <c r="BU6" s="36">
        <f t="shared" si="8"/>
        <v>98.07</v>
      </c>
      <c r="BV6" s="36">
        <f t="shared" si="8"/>
        <v>95.4</v>
      </c>
      <c r="BW6" s="36">
        <f t="shared" si="8"/>
        <v>98.6</v>
      </c>
      <c r="BX6" s="36">
        <f t="shared" si="8"/>
        <v>100.82</v>
      </c>
      <c r="BY6" s="36">
        <f t="shared" si="8"/>
        <v>101.64</v>
      </c>
      <c r="BZ6" s="35" t="str">
        <f>IF(BZ7="","",IF(BZ7="-","【-】","【"&amp;SUBSTITUTE(TEXT(BZ7,"#,##0.00"),"-","△")&amp;"】"))</f>
        <v>【105.59】</v>
      </c>
      <c r="CA6" s="36">
        <f>IF(CA7="",NA(),CA7)</f>
        <v>136.58000000000001</v>
      </c>
      <c r="CB6" s="36">
        <f t="shared" ref="CB6:CJ6" si="9">IF(CB7="",NA(),CB7)</f>
        <v>135.13999999999999</v>
      </c>
      <c r="CC6" s="36">
        <f t="shared" si="9"/>
        <v>141.68</v>
      </c>
      <c r="CD6" s="36">
        <f t="shared" si="9"/>
        <v>131.9</v>
      </c>
      <c r="CE6" s="36">
        <f t="shared" si="9"/>
        <v>142.43</v>
      </c>
      <c r="CF6" s="36">
        <f t="shared" si="9"/>
        <v>172.26</v>
      </c>
      <c r="CG6" s="36">
        <f t="shared" si="9"/>
        <v>186.15</v>
      </c>
      <c r="CH6" s="36">
        <f t="shared" si="9"/>
        <v>181.67</v>
      </c>
      <c r="CI6" s="36">
        <f t="shared" si="9"/>
        <v>179.55</v>
      </c>
      <c r="CJ6" s="36">
        <f t="shared" si="9"/>
        <v>179.16</v>
      </c>
      <c r="CK6" s="35" t="str">
        <f>IF(CK7="","",IF(CK7="-","【-】","【"&amp;SUBSTITUTE(TEXT(CK7,"#,##0.00"),"-","△")&amp;"】"))</f>
        <v>【163.27】</v>
      </c>
      <c r="CL6" s="36">
        <f>IF(CL7="",NA(),CL7)</f>
        <v>46.11</v>
      </c>
      <c r="CM6" s="36">
        <f t="shared" ref="CM6:CU6" si="10">IF(CM7="",NA(),CM7)</f>
        <v>51.34</v>
      </c>
      <c r="CN6" s="36">
        <f t="shared" si="10"/>
        <v>45.39</v>
      </c>
      <c r="CO6" s="36">
        <f t="shared" si="10"/>
        <v>45.02</v>
      </c>
      <c r="CP6" s="36">
        <f t="shared" si="10"/>
        <v>44.76</v>
      </c>
      <c r="CQ6" s="36">
        <f t="shared" si="10"/>
        <v>55.68</v>
      </c>
      <c r="CR6" s="36">
        <f t="shared" si="10"/>
        <v>54.47</v>
      </c>
      <c r="CS6" s="36">
        <f t="shared" si="10"/>
        <v>53.61</v>
      </c>
      <c r="CT6" s="36">
        <f t="shared" si="10"/>
        <v>53.52</v>
      </c>
      <c r="CU6" s="36">
        <f t="shared" si="10"/>
        <v>54.24</v>
      </c>
      <c r="CV6" s="35" t="str">
        <f>IF(CV7="","",IF(CV7="-","【-】","【"&amp;SUBSTITUTE(TEXT(CV7,"#,##0.00"),"-","△")&amp;"】"))</f>
        <v>【59.94】</v>
      </c>
      <c r="CW6" s="36">
        <f>IF(CW7="",NA(),CW7)</f>
        <v>82.74</v>
      </c>
      <c r="CX6" s="36">
        <f t="shared" ref="CX6:DF6" si="11">IF(CX7="",NA(),CX7)</f>
        <v>74.06</v>
      </c>
      <c r="CY6" s="36">
        <f t="shared" si="11"/>
        <v>80.400000000000006</v>
      </c>
      <c r="CZ6" s="36">
        <f t="shared" si="11"/>
        <v>80</v>
      </c>
      <c r="DA6" s="36">
        <f t="shared" si="11"/>
        <v>80.959999999999994</v>
      </c>
      <c r="DB6" s="36">
        <f t="shared" si="11"/>
        <v>83.18</v>
      </c>
      <c r="DC6" s="36">
        <f t="shared" si="11"/>
        <v>81.459999999999994</v>
      </c>
      <c r="DD6" s="36">
        <f t="shared" si="11"/>
        <v>81.31</v>
      </c>
      <c r="DE6" s="36">
        <f t="shared" si="11"/>
        <v>81.459999999999994</v>
      </c>
      <c r="DF6" s="36">
        <f t="shared" si="11"/>
        <v>81.680000000000007</v>
      </c>
      <c r="DG6" s="35" t="str">
        <f>IF(DG7="","",IF(DG7="-","【-】","【"&amp;SUBSTITUTE(TEXT(DG7,"#,##0.00"),"-","△")&amp;"】"))</f>
        <v>【90.22】</v>
      </c>
      <c r="DH6" s="36">
        <f>IF(DH7="",NA(),DH7)</f>
        <v>21.07</v>
      </c>
      <c r="DI6" s="36">
        <f t="shared" ref="DI6:DQ6" si="12">IF(DI7="",NA(),DI7)</f>
        <v>22.29</v>
      </c>
      <c r="DJ6" s="36">
        <f t="shared" si="12"/>
        <v>42.01</v>
      </c>
      <c r="DK6" s="36">
        <f t="shared" si="12"/>
        <v>44.11</v>
      </c>
      <c r="DL6" s="36">
        <f t="shared" si="12"/>
        <v>46.01</v>
      </c>
      <c r="DM6" s="36">
        <f t="shared" si="12"/>
        <v>38.07</v>
      </c>
      <c r="DN6" s="36">
        <f t="shared" si="12"/>
        <v>38.520000000000003</v>
      </c>
      <c r="DO6" s="36">
        <f t="shared" si="12"/>
        <v>46.67</v>
      </c>
      <c r="DP6" s="36">
        <f t="shared" si="12"/>
        <v>47.7</v>
      </c>
      <c r="DQ6" s="36">
        <f t="shared" si="12"/>
        <v>48.14</v>
      </c>
      <c r="DR6" s="35" t="str">
        <f>IF(DR7="","",IF(DR7="-","【-】","【"&amp;SUBSTITUTE(TEXT(DR7,"#,##0.00"),"-","△")&amp;"】"))</f>
        <v>【47.91】</v>
      </c>
      <c r="DS6" s="36">
        <f>IF(DS7="",NA(),DS7)</f>
        <v>3.12</v>
      </c>
      <c r="DT6" s="36">
        <f t="shared" ref="DT6:EB6" si="13">IF(DT7="",NA(),DT7)</f>
        <v>3.12</v>
      </c>
      <c r="DU6" s="36">
        <f t="shared" si="13"/>
        <v>4.08</v>
      </c>
      <c r="DV6" s="36">
        <f t="shared" si="13"/>
        <v>4.08</v>
      </c>
      <c r="DW6" s="36">
        <f t="shared" si="13"/>
        <v>4.08</v>
      </c>
      <c r="DX6" s="36">
        <f t="shared" si="13"/>
        <v>7.73</v>
      </c>
      <c r="DY6" s="36">
        <f t="shared" si="13"/>
        <v>9.43</v>
      </c>
      <c r="DZ6" s="36">
        <f t="shared" si="13"/>
        <v>10.029999999999999</v>
      </c>
      <c r="EA6" s="36">
        <f t="shared" si="13"/>
        <v>7.26</v>
      </c>
      <c r="EB6" s="36">
        <f t="shared" si="13"/>
        <v>11.13</v>
      </c>
      <c r="EC6" s="35" t="str">
        <f>IF(EC7="","",IF(EC7="-","【-】","【"&amp;SUBSTITUTE(TEXT(EC7,"#,##0.00"),"-","△")&amp;"】"))</f>
        <v>【15.00】</v>
      </c>
      <c r="ED6" s="36">
        <f>IF(ED7="",NA(),ED7)</f>
        <v>0.12</v>
      </c>
      <c r="EE6" s="35">
        <f t="shared" ref="EE6:EM6" si="14">IF(EE7="",NA(),EE7)</f>
        <v>0</v>
      </c>
      <c r="EF6" s="35">
        <f t="shared" si="14"/>
        <v>0</v>
      </c>
      <c r="EG6" s="36">
        <f t="shared" si="14"/>
        <v>0.03</v>
      </c>
      <c r="EH6" s="36">
        <f t="shared" si="14"/>
        <v>0.16</v>
      </c>
      <c r="EI6" s="36">
        <f t="shared" si="14"/>
        <v>0.67</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313866</v>
      </c>
      <c r="D7" s="38">
        <v>46</v>
      </c>
      <c r="E7" s="38">
        <v>1</v>
      </c>
      <c r="F7" s="38">
        <v>0</v>
      </c>
      <c r="G7" s="38">
        <v>1</v>
      </c>
      <c r="H7" s="38" t="s">
        <v>104</v>
      </c>
      <c r="I7" s="38" t="s">
        <v>105</v>
      </c>
      <c r="J7" s="38" t="s">
        <v>106</v>
      </c>
      <c r="K7" s="38" t="s">
        <v>107</v>
      </c>
      <c r="L7" s="38" t="s">
        <v>108</v>
      </c>
      <c r="M7" s="38"/>
      <c r="N7" s="39" t="s">
        <v>109</v>
      </c>
      <c r="O7" s="39">
        <v>71.760000000000005</v>
      </c>
      <c r="P7" s="39">
        <v>85.32</v>
      </c>
      <c r="Q7" s="39">
        <v>2668</v>
      </c>
      <c r="R7" s="39">
        <v>16799</v>
      </c>
      <c r="S7" s="39">
        <v>189.83</v>
      </c>
      <c r="T7" s="39">
        <v>88.49</v>
      </c>
      <c r="U7" s="39">
        <v>14231</v>
      </c>
      <c r="V7" s="39">
        <v>56.91</v>
      </c>
      <c r="W7" s="39">
        <v>250.06</v>
      </c>
      <c r="X7" s="39">
        <v>111.86</v>
      </c>
      <c r="Y7" s="39">
        <v>110.18</v>
      </c>
      <c r="Z7" s="39">
        <v>103.98</v>
      </c>
      <c r="AA7" s="39">
        <v>110.14</v>
      </c>
      <c r="AB7" s="39">
        <v>103.08</v>
      </c>
      <c r="AC7" s="39">
        <v>107.57</v>
      </c>
      <c r="AD7" s="39">
        <v>107.95</v>
      </c>
      <c r="AE7" s="39">
        <v>109.49</v>
      </c>
      <c r="AF7" s="39">
        <v>111.06</v>
      </c>
      <c r="AG7" s="39">
        <v>111.34</v>
      </c>
      <c r="AH7" s="39">
        <v>114.35</v>
      </c>
      <c r="AI7" s="39">
        <v>0</v>
      </c>
      <c r="AJ7" s="39">
        <v>0</v>
      </c>
      <c r="AK7" s="39">
        <v>62.23</v>
      </c>
      <c r="AL7" s="39">
        <v>49.6</v>
      </c>
      <c r="AM7" s="39">
        <v>47.21</v>
      </c>
      <c r="AN7" s="39">
        <v>9.34</v>
      </c>
      <c r="AO7" s="39">
        <v>13.47</v>
      </c>
      <c r="AP7" s="39">
        <v>9.49</v>
      </c>
      <c r="AQ7" s="39">
        <v>9.35</v>
      </c>
      <c r="AR7" s="39">
        <v>10.130000000000001</v>
      </c>
      <c r="AS7" s="39">
        <v>0.79</v>
      </c>
      <c r="AT7" s="39">
        <v>3690.6</v>
      </c>
      <c r="AU7" s="39">
        <v>1078.8499999999999</v>
      </c>
      <c r="AV7" s="39">
        <v>135.41</v>
      </c>
      <c r="AW7" s="39">
        <v>148.96</v>
      </c>
      <c r="AX7" s="39">
        <v>151.16</v>
      </c>
      <c r="AY7" s="39">
        <v>915.5</v>
      </c>
      <c r="AZ7" s="39">
        <v>1081.23</v>
      </c>
      <c r="BA7" s="39">
        <v>406.37</v>
      </c>
      <c r="BB7" s="39">
        <v>398.29</v>
      </c>
      <c r="BC7" s="39">
        <v>388.67</v>
      </c>
      <c r="BD7" s="39">
        <v>262.87</v>
      </c>
      <c r="BE7" s="39">
        <v>682.48</v>
      </c>
      <c r="BF7" s="39">
        <v>630.45000000000005</v>
      </c>
      <c r="BG7" s="39">
        <v>597.51</v>
      </c>
      <c r="BH7" s="39">
        <v>552.41</v>
      </c>
      <c r="BI7" s="39">
        <v>524.80999999999995</v>
      </c>
      <c r="BJ7" s="39">
        <v>404.78</v>
      </c>
      <c r="BK7" s="39">
        <v>443.13</v>
      </c>
      <c r="BL7" s="39">
        <v>442.54</v>
      </c>
      <c r="BM7" s="39">
        <v>431</v>
      </c>
      <c r="BN7" s="39">
        <v>422.5</v>
      </c>
      <c r="BO7" s="39">
        <v>270.87</v>
      </c>
      <c r="BP7" s="39">
        <v>100.74</v>
      </c>
      <c r="BQ7" s="39">
        <v>101.77</v>
      </c>
      <c r="BR7" s="39">
        <v>97.77</v>
      </c>
      <c r="BS7" s="39">
        <v>106.4</v>
      </c>
      <c r="BT7" s="39">
        <v>96.97</v>
      </c>
      <c r="BU7" s="39">
        <v>98.07</v>
      </c>
      <c r="BV7" s="39">
        <v>95.4</v>
      </c>
      <c r="BW7" s="39">
        <v>98.6</v>
      </c>
      <c r="BX7" s="39">
        <v>100.82</v>
      </c>
      <c r="BY7" s="39">
        <v>101.64</v>
      </c>
      <c r="BZ7" s="39">
        <v>105.59</v>
      </c>
      <c r="CA7" s="39">
        <v>136.58000000000001</v>
      </c>
      <c r="CB7" s="39">
        <v>135.13999999999999</v>
      </c>
      <c r="CC7" s="39">
        <v>141.68</v>
      </c>
      <c r="CD7" s="39">
        <v>131.9</v>
      </c>
      <c r="CE7" s="39">
        <v>142.43</v>
      </c>
      <c r="CF7" s="39">
        <v>172.26</v>
      </c>
      <c r="CG7" s="39">
        <v>186.15</v>
      </c>
      <c r="CH7" s="39">
        <v>181.67</v>
      </c>
      <c r="CI7" s="39">
        <v>179.55</v>
      </c>
      <c r="CJ7" s="39">
        <v>179.16</v>
      </c>
      <c r="CK7" s="39">
        <v>163.27000000000001</v>
      </c>
      <c r="CL7" s="39">
        <v>46.11</v>
      </c>
      <c r="CM7" s="39">
        <v>51.34</v>
      </c>
      <c r="CN7" s="39">
        <v>45.39</v>
      </c>
      <c r="CO7" s="39">
        <v>45.02</v>
      </c>
      <c r="CP7" s="39">
        <v>44.76</v>
      </c>
      <c r="CQ7" s="39">
        <v>55.68</v>
      </c>
      <c r="CR7" s="39">
        <v>54.47</v>
      </c>
      <c r="CS7" s="39">
        <v>53.61</v>
      </c>
      <c r="CT7" s="39">
        <v>53.52</v>
      </c>
      <c r="CU7" s="39">
        <v>54.24</v>
      </c>
      <c r="CV7" s="39">
        <v>59.94</v>
      </c>
      <c r="CW7" s="39">
        <v>82.74</v>
      </c>
      <c r="CX7" s="39">
        <v>74.06</v>
      </c>
      <c r="CY7" s="39">
        <v>80.400000000000006</v>
      </c>
      <c r="CZ7" s="39">
        <v>80</v>
      </c>
      <c r="DA7" s="39">
        <v>80.959999999999994</v>
      </c>
      <c r="DB7" s="39">
        <v>83.18</v>
      </c>
      <c r="DC7" s="39">
        <v>81.459999999999994</v>
      </c>
      <c r="DD7" s="39">
        <v>81.31</v>
      </c>
      <c r="DE7" s="39">
        <v>81.459999999999994</v>
      </c>
      <c r="DF7" s="39">
        <v>81.680000000000007</v>
      </c>
      <c r="DG7" s="39">
        <v>90.22</v>
      </c>
      <c r="DH7" s="39">
        <v>21.07</v>
      </c>
      <c r="DI7" s="39">
        <v>22.29</v>
      </c>
      <c r="DJ7" s="39">
        <v>42.01</v>
      </c>
      <c r="DK7" s="39">
        <v>44.11</v>
      </c>
      <c r="DL7" s="39">
        <v>46.01</v>
      </c>
      <c r="DM7" s="39">
        <v>38.07</v>
      </c>
      <c r="DN7" s="39">
        <v>38.520000000000003</v>
      </c>
      <c r="DO7" s="39">
        <v>46.67</v>
      </c>
      <c r="DP7" s="39">
        <v>47.7</v>
      </c>
      <c r="DQ7" s="39">
        <v>48.14</v>
      </c>
      <c r="DR7" s="39">
        <v>47.91</v>
      </c>
      <c r="DS7" s="39">
        <v>3.12</v>
      </c>
      <c r="DT7" s="39">
        <v>3.12</v>
      </c>
      <c r="DU7" s="39">
        <v>4.08</v>
      </c>
      <c r="DV7" s="39">
        <v>4.08</v>
      </c>
      <c r="DW7" s="39">
        <v>4.08</v>
      </c>
      <c r="DX7" s="39">
        <v>7.73</v>
      </c>
      <c r="DY7" s="39">
        <v>9.43</v>
      </c>
      <c r="DZ7" s="39">
        <v>10.029999999999999</v>
      </c>
      <c r="EA7" s="39">
        <v>7.26</v>
      </c>
      <c r="EB7" s="39">
        <v>11.13</v>
      </c>
      <c r="EC7" s="39">
        <v>15</v>
      </c>
      <c r="ED7" s="39">
        <v>0.12</v>
      </c>
      <c r="EE7" s="39">
        <v>0</v>
      </c>
      <c r="EF7" s="39">
        <v>0</v>
      </c>
      <c r="EG7" s="39">
        <v>0.03</v>
      </c>
      <c r="EH7" s="39">
        <v>0.16</v>
      </c>
      <c r="EI7" s="39">
        <v>0.67</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110</v>
      </c>
      <c r="C9" s="42" t="s">
        <v>111</v>
      </c>
      <c r="D9" s="42" t="s">
        <v>112</v>
      </c>
      <c r="E9" s="42" t="s">
        <v>113</v>
      </c>
      <c r="F9" s="42" t="s">
        <v>114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2018-02-27T08:01:29Z</cp:lastPrinted>
  <dcterms:created xsi:type="dcterms:W3CDTF">2017-12-25T01:33:47Z</dcterms:created>
  <dcterms:modified xsi:type="dcterms:W3CDTF">2018-02-27T08:01:31Z</dcterms:modified>
</cp:coreProperties>
</file>