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2 北栄町　○\"/>
    </mc:Choice>
  </mc:AlternateContent>
  <workbookProtection workbookPassword="B319" lockStructure="1"/>
  <bookViews>
    <workbookView xWindow="0" yWindow="0" windowWidth="28695" windowHeight="1210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<sst xmlns="http://schemas.openxmlformats.org/spreadsheetml/2006/main" count="232" uniqueCount="120">
  <si>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</si>
  <si>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</si>
  <si>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</si>
  <si>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</si>
  <si>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</si>
  <si>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</si>
  <si>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</si>
  <si>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</si>
  <si>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</si>
  <si>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</si>
  <si>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</si>
  <si>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</si>
  <si>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</si>
  <si>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</si>
  <si>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</si>
  <si>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</si>
  <si>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</si>
  <si>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</si>
  <si>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</si>
  <si>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</si>
  <si>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</si>
  <si>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</si>
  <si>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</si>
  <si>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</si>
  <si>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</si>
  <si>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</si>
  <si>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</si>
  <si>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</si>
  <si>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</si>
  <si>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</si>
  <si>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</si>
  <si>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</si>
  <si>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</si>
  <si>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</si>
  <si>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</si>
  <si>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</si>
  <si>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</si>
  <si>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</si>
  <si>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</si>
  <si>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</si>
  <si>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</si>
  <si>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</si>
  <si>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</si>
  <si>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</si>
  <si>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</si>
  <si>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</si>
  <si>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</si>
  <si>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</si>
  <si>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</si>
  <si>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</si>
  <si>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</si>
  <si>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</si>
  <si>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</si>
  <si>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</si>
  <si>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</si>
  <si>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</si>
  <si>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</si>
  <si>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</si>
  <si>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</si>
  <si>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</si>
  <si>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</si>
  <si>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</si>
  <si>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</si>
  <si>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</si>
  <si>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</si>
  <si>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</si>
  <si>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</si>
  <si>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</si>
  <si>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</si>
  <si>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</si>
  <si>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</si>
  <si>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</si>
  <si>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</si>
  <si>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</si>
  <si>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</si>
  <si>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</si>
  <si>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</si>
  <si>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</si>
  <si>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</si>
  <si>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</si>
  <si>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</si>
  <si>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</si>
  <si>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</si>
  <si>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</si>
  <si>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</si>
  <si>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</si>
  <si>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</si>
  <si>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</si>
  <si>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</si>
  <si>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</si>
  <si>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</si>
  <si>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</si>
  <si>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</si>
  <si>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</si>
  <si>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</si>
  <si>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</si>
  <si>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</si>
  <si>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</si>
  <si>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</si>
  <si>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</si>
  <si>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</si>
  <si>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</si>
  <si>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</si>
  <si>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</si>
  <si>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</si>
  <si>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北栄町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</si>
  <si>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</si>
  <si>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</si>
  <si>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</si>
  <si>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</si>
  <si>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</si>
  <si>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</si>
  <si>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</si>
  <si>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</si>
  <si>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</si>
  <si>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</si>
  <si>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・北栄町の水道事業は、「①経常収支比率」と「⑤料金回収率」の数値より、給水収益等で給水に係る費用が十分に賄えており、類似団体の平均値と比較しても高い数値であり、健全な経営ができている。
・「②累積欠損金比率」も発生しておらず、経営上問題はない。
・「③流動比率」で短期的な債務に対する支払能力はある(100%以上）と表示されており、現金について言えば、年々増加傾向にある。
・一方で「⑥給水原価」は、全国平均と類似団体より低い状態にあり、今後、料金回収率や投資の効率化・維持管理費等の削減といった部分において改善の検討が必要と言える。
・さらに「④企業債残高対給水収益比率」は、全国平均と類似団体の数値を上回り、施設の整備に係る費用（工事請負費）の財源を企業債に依存していた結果であると言える。今後5年間も配水管改良工事等を継続する予定であるため、投資規模が適正であるかどうかの見直しが必要である。
・「⑦施設利用率」は年々減少傾向にあり、人口減に伴うものと考えられるが、そもそも施設が遊休状態ではないのかの分析も必要である。
・「⑧有収率」は高くなり、施設稼働が収益に反映され、良好な状況である。
</t>
    <rPh sb="1" eb="2">
      <t>キタ</t>
    </rPh>
    <rPh sb="2" eb="3">
      <t>エイ</t>
    </rPh>
    <rPh sb="3" eb="4">
      <t>マチ</t>
    </rPh>
    <rPh sb="5" eb="7">
      <t>スイドウ</t>
    </rPh>
    <rPh sb="7" eb="9">
      <t>ジギョウ</t>
    </rPh>
    <rPh sb="13" eb="15">
      <t>ケイジョウ</t>
    </rPh>
    <rPh sb="15" eb="17">
      <t>シュウシ</t>
    </rPh>
    <rPh sb="17" eb="19">
      <t>ヒリツ</t>
    </rPh>
    <rPh sb="23" eb="25">
      <t>リョウキン</t>
    </rPh>
    <rPh sb="25" eb="27">
      <t>カイシュウ</t>
    </rPh>
    <rPh sb="27" eb="28">
      <t>リツ</t>
    </rPh>
    <rPh sb="30" eb="32">
      <t>スウチ</t>
    </rPh>
    <rPh sb="35" eb="37">
      <t>キュウスイ</t>
    </rPh>
    <rPh sb="37" eb="39">
      <t>シュウエキ</t>
    </rPh>
    <rPh sb="39" eb="40">
      <t>ナド</t>
    </rPh>
    <rPh sb="41" eb="43">
      <t>キュウスイ</t>
    </rPh>
    <rPh sb="44" eb="45">
      <t>カカ</t>
    </rPh>
    <rPh sb="46" eb="48">
      <t>ヒヨウ</t>
    </rPh>
    <rPh sb="49" eb="51">
      <t>ジュウブン</t>
    </rPh>
    <rPh sb="52" eb="53">
      <t>マカナ</t>
    </rPh>
    <rPh sb="58" eb="60">
      <t>ルイジ</t>
    </rPh>
    <rPh sb="60" eb="62">
      <t>ダンタイ</t>
    </rPh>
    <rPh sb="63" eb="66">
      <t>ヘイキンチ</t>
    </rPh>
    <rPh sb="67" eb="69">
      <t>ヒカク</t>
    </rPh>
    <rPh sb="72" eb="73">
      <t>タカ</t>
    </rPh>
    <rPh sb="74" eb="76">
      <t>スウチ</t>
    </rPh>
    <rPh sb="80" eb="82">
      <t>ケンゼン</t>
    </rPh>
    <rPh sb="83" eb="85">
      <t>ケイエイ</t>
    </rPh>
    <rPh sb="96" eb="98">
      <t>ルイセキ</t>
    </rPh>
    <rPh sb="98" eb="101">
      <t>ケッソンキン</t>
    </rPh>
    <rPh sb="101" eb="103">
      <t>ヒリツ</t>
    </rPh>
    <rPh sb="105" eb="107">
      <t>ハッセイ</t>
    </rPh>
    <rPh sb="113" eb="115">
      <t>ケイエイ</t>
    </rPh>
    <rPh sb="115" eb="116">
      <t>ジョウ</t>
    </rPh>
    <rPh sb="116" eb="118">
      <t>モンダイ</t>
    </rPh>
    <rPh sb="154" eb="156">
      <t>イジョウ</t>
    </rPh>
    <rPh sb="188" eb="190">
      <t>イッポウ</t>
    </rPh>
    <rPh sb="193" eb="195">
      <t>キュウスイ</t>
    </rPh>
    <rPh sb="195" eb="197">
      <t>ゲンカ</t>
    </rPh>
    <rPh sb="200" eb="202">
      <t>ゼンコク</t>
    </rPh>
    <rPh sb="202" eb="204">
      <t>ヘイキン</t>
    </rPh>
    <rPh sb="205" eb="207">
      <t>ルイジ</t>
    </rPh>
    <rPh sb="207" eb="209">
      <t>ダンタイ</t>
    </rPh>
    <rPh sb="211" eb="212">
      <t>ヒク</t>
    </rPh>
    <rPh sb="213" eb="215">
      <t>ジョウタイ</t>
    </rPh>
    <rPh sb="219" eb="221">
      <t>コンゴ</t>
    </rPh>
    <rPh sb="222" eb="224">
      <t>リョウキン</t>
    </rPh>
    <rPh sb="224" eb="226">
      <t>カイシュウ</t>
    </rPh>
    <rPh sb="226" eb="227">
      <t>リツ</t>
    </rPh>
    <rPh sb="228" eb="230">
      <t>トウシ</t>
    </rPh>
    <rPh sb="231" eb="234">
      <t>コウリツカ</t>
    </rPh>
    <rPh sb="235" eb="237">
      <t>イジ</t>
    </rPh>
    <rPh sb="237" eb="239">
      <t>カンリ</t>
    </rPh>
    <rPh sb="239" eb="240">
      <t>ヒ</t>
    </rPh>
    <rPh sb="240" eb="241">
      <t>ナド</t>
    </rPh>
    <rPh sb="242" eb="244">
      <t>サクゲン</t>
    </rPh>
    <rPh sb="248" eb="250">
      <t>ブブン</t>
    </rPh>
    <rPh sb="254" eb="256">
      <t>カイゼン</t>
    </rPh>
    <rPh sb="257" eb="259">
      <t>ケントウ</t>
    </rPh>
    <rPh sb="260" eb="262">
      <t>ヒツヨウ</t>
    </rPh>
    <rPh sb="263" eb="264">
      <t>イ</t>
    </rPh>
    <rPh sb="274" eb="276">
      <t>キギョウ</t>
    </rPh>
    <rPh sb="276" eb="277">
      <t>サイ</t>
    </rPh>
    <rPh sb="277" eb="279">
      <t>ザンダカ</t>
    </rPh>
    <rPh sb="279" eb="280">
      <t>タイ</t>
    </rPh>
    <rPh sb="280" eb="282">
      <t>キュウスイ</t>
    </rPh>
    <rPh sb="282" eb="284">
      <t>シュウエキ</t>
    </rPh>
    <rPh sb="284" eb="286">
      <t>ヒリツ</t>
    </rPh>
    <rPh sb="289" eb="291">
      <t>ゼンコク</t>
    </rPh>
    <rPh sb="291" eb="293">
      <t>ヘイキン</t>
    </rPh>
    <rPh sb="294" eb="296">
      <t>ルイジ</t>
    </rPh>
    <rPh sb="296" eb="298">
      <t>ダンタイ</t>
    </rPh>
    <rPh sb="299" eb="301">
      <t>スウチ</t>
    </rPh>
    <rPh sb="302" eb="304">
      <t>ウワマワ</t>
    </rPh>
    <rPh sb="306" eb="308">
      <t>シセツ</t>
    </rPh>
    <rPh sb="309" eb="311">
      <t>セイビ</t>
    </rPh>
    <rPh sb="312" eb="313">
      <t>カカ</t>
    </rPh>
    <rPh sb="314" eb="316">
      <t>ヒヨウ</t>
    </rPh>
    <rPh sb="347" eb="349">
      <t>コンゴ</t>
    </rPh>
    <rPh sb="350" eb="352">
      <t>ネンカン</t>
    </rPh>
    <rPh sb="353" eb="356">
      <t>ハイスイカン</t>
    </rPh>
    <rPh sb="356" eb="358">
      <t>カイリョウ</t>
    </rPh>
    <rPh sb="358" eb="360">
      <t>コウジ</t>
    </rPh>
    <rPh sb="360" eb="361">
      <t>ナド</t>
    </rPh>
    <rPh sb="362" eb="364">
      <t>ケイゾク</t>
    </rPh>
    <rPh sb="366" eb="368">
      <t>ヨテイ</t>
    </rPh>
    <rPh sb="374" eb="376">
      <t>トウシ</t>
    </rPh>
    <rPh sb="376" eb="378">
      <t>キボ</t>
    </rPh>
    <rPh sb="379" eb="381">
      <t>テキセイ</t>
    </rPh>
    <rPh sb="389" eb="391">
      <t>ミナオ</t>
    </rPh>
    <rPh sb="393" eb="395">
      <t>ヒツヨウ</t>
    </rPh>
    <rPh sb="403" eb="405">
      <t>シセツ</t>
    </rPh>
    <rPh sb="405" eb="408">
      <t>リヨウリツ</t>
    </rPh>
    <rPh sb="410" eb="412">
      <t>ネンネン</t>
    </rPh>
    <rPh sb="412" eb="414">
      <t>ゲンショウ</t>
    </rPh>
    <rPh sb="414" eb="416">
      <t>ケイコウ</t>
    </rPh>
    <rPh sb="420" eb="422">
      <t>ジンコウ</t>
    </rPh>
    <rPh sb="422" eb="423">
      <t>ゲン</t>
    </rPh>
    <rPh sb="424" eb="425">
      <t>トモナ</t>
    </rPh>
    <rPh sb="429" eb="430">
      <t>カンガ</t>
    </rPh>
    <rPh sb="440" eb="442">
      <t>シセツ</t>
    </rPh>
    <rPh sb="443" eb="445">
      <t>ユウキュウ</t>
    </rPh>
    <rPh sb="445" eb="447">
      <t>ジョウタイ</t>
    </rPh>
    <rPh sb="454" eb="456">
      <t>ブンセキ</t>
    </rPh>
    <rPh sb="457" eb="459">
      <t>ヒツヨウ</t>
    </rPh>
    <rPh sb="467" eb="469">
      <t>ユウシュウ</t>
    </rPh>
    <rPh sb="469" eb="470">
      <t>リツ</t>
    </rPh>
    <rPh sb="472" eb="473">
      <t>タカ</t>
    </rPh>
    <rPh sb="477" eb="479">
      <t>シセツ</t>
    </rPh>
    <rPh sb="479" eb="481">
      <t>カドウ</t>
    </rPh>
    <rPh sb="482" eb="484">
      <t>シュウエキ</t>
    </rPh>
    <rPh sb="485" eb="487">
      <t>ハンエイ</t>
    </rPh>
    <rPh sb="490" eb="492">
      <t>リョウコウ</t>
    </rPh>
    <rPh sb="493" eb="495">
      <t>ジョウキョウ</t>
    </rPh>
    <phoneticPr fontId="4"/>
  </si>
  <si>
    <t>・「①有形固定資産減価償却率」は、年々増加傾向にあり、資産の老朽化度合は今後も上がると予想される。（法定耐用年数に近い資産が増加する見込み）
・「②管路経年化率」は、全国平均と類似団体より低いが、今後耐用年数に達し更新時期を迎える管路が増加すること等が考えられるため、事業費の平準化を図り、計画的かつ効率的に更新する必要がある。（仮に、Ｈ28年度のペースで管路更新すると全管路更新に116年要する計算になる。）</t>
    <rPh sb="3" eb="5">
      <t>ユウケイ</t>
    </rPh>
    <rPh sb="5" eb="7">
      <t>コテイ</t>
    </rPh>
    <rPh sb="7" eb="9">
      <t>シサン</t>
    </rPh>
    <rPh sb="9" eb="11">
      <t>ゲンカ</t>
    </rPh>
    <rPh sb="11" eb="13">
      <t>ショウキャク</t>
    </rPh>
    <rPh sb="13" eb="14">
      <t>リツ</t>
    </rPh>
    <rPh sb="17" eb="19">
      <t>ネンネン</t>
    </rPh>
    <rPh sb="19" eb="21">
      <t>ゾウカ</t>
    </rPh>
    <rPh sb="21" eb="23">
      <t>ケイコウ</t>
    </rPh>
    <rPh sb="27" eb="29">
      <t>シサン</t>
    </rPh>
    <rPh sb="30" eb="33">
      <t>ロウキュウカ</t>
    </rPh>
    <rPh sb="33" eb="35">
      <t>ドアイ</t>
    </rPh>
    <rPh sb="36" eb="38">
      <t>コンゴ</t>
    </rPh>
    <rPh sb="39" eb="40">
      <t>ア</t>
    </rPh>
    <rPh sb="43" eb="45">
      <t>ヨソウ</t>
    </rPh>
    <rPh sb="50" eb="52">
      <t>ホウテイ</t>
    </rPh>
    <rPh sb="52" eb="54">
      <t>タイヨウ</t>
    </rPh>
    <rPh sb="54" eb="56">
      <t>ネンスウ</t>
    </rPh>
    <rPh sb="57" eb="58">
      <t>チカ</t>
    </rPh>
    <rPh sb="59" eb="61">
      <t>シサン</t>
    </rPh>
    <rPh sb="62" eb="64">
      <t>ゾウカ</t>
    </rPh>
    <rPh sb="66" eb="68">
      <t>ミコ</t>
    </rPh>
    <rPh sb="74" eb="76">
      <t>カンロ</t>
    </rPh>
    <rPh sb="76" eb="78">
      <t>ケイネン</t>
    </rPh>
    <rPh sb="78" eb="79">
      <t>カ</t>
    </rPh>
    <rPh sb="79" eb="80">
      <t>リツ</t>
    </rPh>
    <rPh sb="83" eb="85">
      <t>ゼンコク</t>
    </rPh>
    <rPh sb="85" eb="87">
      <t>ヘイキン</t>
    </rPh>
    <rPh sb="88" eb="90">
      <t>ルイジ</t>
    </rPh>
    <rPh sb="90" eb="92">
      <t>ダンタイ</t>
    </rPh>
    <rPh sb="94" eb="95">
      <t>ヒク</t>
    </rPh>
    <rPh sb="98" eb="100">
      <t>コンゴ</t>
    </rPh>
    <rPh sb="100" eb="102">
      <t>タイヨウ</t>
    </rPh>
    <rPh sb="102" eb="104">
      <t>ネンスウ</t>
    </rPh>
    <rPh sb="105" eb="106">
      <t>タッ</t>
    </rPh>
    <rPh sb="115" eb="117">
      <t>カンロ</t>
    </rPh>
    <rPh sb="118" eb="120">
      <t>ゾウカ</t>
    </rPh>
    <rPh sb="124" eb="125">
      <t>ナド</t>
    </rPh>
    <rPh sb="126" eb="127">
      <t>カンガ</t>
    </rPh>
    <rPh sb="134" eb="136">
      <t>ジギョウ</t>
    </rPh>
    <rPh sb="136" eb="137">
      <t>ヒ</t>
    </rPh>
    <rPh sb="138" eb="141">
      <t>ヘイジュンカ</t>
    </rPh>
    <rPh sb="142" eb="143">
      <t>ハカ</t>
    </rPh>
    <rPh sb="145" eb="148">
      <t>ケイカクテキ</t>
    </rPh>
    <rPh sb="150" eb="153">
      <t>コウリツテキ</t>
    </rPh>
    <rPh sb="154" eb="156">
      <t>コウシン</t>
    </rPh>
    <rPh sb="158" eb="160">
      <t>ヒツヨウ</t>
    </rPh>
    <rPh sb="165" eb="166">
      <t>カリ</t>
    </rPh>
    <rPh sb="171" eb="172">
      <t>ネン</t>
    </rPh>
    <rPh sb="172" eb="173">
      <t>ド</t>
    </rPh>
    <rPh sb="178" eb="180">
      <t>カンロ</t>
    </rPh>
    <rPh sb="180" eb="182">
      <t>コウシン</t>
    </rPh>
    <rPh sb="185" eb="186">
      <t>ゼン</t>
    </rPh>
    <rPh sb="186" eb="188">
      <t>カンロ</t>
    </rPh>
    <rPh sb="188" eb="190">
      <t>コウシン</t>
    </rPh>
    <rPh sb="194" eb="195">
      <t>ネン</t>
    </rPh>
    <rPh sb="195" eb="196">
      <t>ヨウ</t>
    </rPh>
    <rPh sb="198" eb="200">
      <t>ケイサン</t>
    </rPh>
    <phoneticPr fontId="4"/>
  </si>
  <si>
    <t>・北栄町の水道事業は、現在のところ経営上の問題はなく、健全であると判断できる。
　しかしながら、今後、人口減の影響による収益の低下、さらに施設等の老朽化による維持管理費等の増額も見込まれ、企業債等に依存せざるをえない厳しい状況も予想される。
　以上のことから、今後、施設の更新、整備や耐震化等を進めていく上において、施設利用率、有収率の向上を念頭に置きながら、より適切かつ効率的な計画を検討する必要があると考える。</t>
    <rPh sb="1" eb="2">
      <t>キタ</t>
    </rPh>
    <rPh sb="2" eb="3">
      <t>エイ</t>
    </rPh>
    <rPh sb="3" eb="4">
      <t>マチ</t>
    </rPh>
    <rPh sb="5" eb="7">
      <t>スイドウ</t>
    </rPh>
    <rPh sb="7" eb="9">
      <t>ジギョウ</t>
    </rPh>
    <rPh sb="11" eb="13">
      <t>ゲンザイ</t>
    </rPh>
    <rPh sb="17" eb="19">
      <t>ケイエイ</t>
    </rPh>
    <rPh sb="19" eb="20">
      <t>ジョウ</t>
    </rPh>
    <rPh sb="21" eb="23">
      <t>モンダイ</t>
    </rPh>
    <rPh sb="27" eb="29">
      <t>ケンゼン</t>
    </rPh>
    <rPh sb="33" eb="35">
      <t>ハンダン</t>
    </rPh>
    <rPh sb="48" eb="50">
      <t>コンゴ</t>
    </rPh>
    <rPh sb="55" eb="57">
      <t>エイキョウ</t>
    </rPh>
    <rPh sb="60" eb="62">
      <t>シュウエキ</t>
    </rPh>
    <rPh sb="63" eb="65">
      <t>テイカ</t>
    </rPh>
    <rPh sb="69" eb="71">
      <t>シセツ</t>
    </rPh>
    <rPh sb="71" eb="72">
      <t>ナド</t>
    </rPh>
    <rPh sb="73" eb="76">
      <t>ロウキュウカ</t>
    </rPh>
    <rPh sb="79" eb="81">
      <t>イジ</t>
    </rPh>
    <rPh sb="81" eb="83">
      <t>カンリ</t>
    </rPh>
    <rPh sb="83" eb="84">
      <t>ヒ</t>
    </rPh>
    <rPh sb="84" eb="85">
      <t>ナド</t>
    </rPh>
    <rPh sb="86" eb="88">
      <t>ゾウガク</t>
    </rPh>
    <rPh sb="89" eb="91">
      <t>ミコ</t>
    </rPh>
    <rPh sb="94" eb="96">
      <t>キギョウ</t>
    </rPh>
    <rPh sb="96" eb="97">
      <t>サイ</t>
    </rPh>
    <rPh sb="97" eb="98">
      <t>ナド</t>
    </rPh>
    <rPh sb="99" eb="101">
      <t>イゾン</t>
    </rPh>
    <rPh sb="108" eb="109">
      <t>キビ</t>
    </rPh>
    <rPh sb="111" eb="113">
      <t>ジョウキョウ</t>
    </rPh>
    <rPh sb="114" eb="116">
      <t>ヨソウ</t>
    </rPh>
    <rPh sb="122" eb="124">
      <t>イジョウ</t>
    </rPh>
    <rPh sb="130" eb="132">
      <t>コンゴ</t>
    </rPh>
    <rPh sb="133" eb="135">
      <t>シセツ</t>
    </rPh>
    <rPh sb="136" eb="138">
      <t>コウシン</t>
    </rPh>
    <rPh sb="139" eb="141">
      <t>セイビ</t>
    </rPh>
    <rPh sb="142" eb="145">
      <t>タイシンカ</t>
    </rPh>
    <rPh sb="145" eb="146">
      <t>ナド</t>
    </rPh>
    <rPh sb="147" eb="148">
      <t>スス</t>
    </rPh>
    <rPh sb="152" eb="153">
      <t>ウエ</t>
    </rPh>
    <rPh sb="158" eb="160">
      <t>シセツ</t>
    </rPh>
    <rPh sb="160" eb="163">
      <t>リヨウリツ</t>
    </rPh>
    <rPh sb="164" eb="166">
      <t>ユウシュウ</t>
    </rPh>
    <rPh sb="166" eb="167">
      <t>リツ</t>
    </rPh>
    <rPh sb="168" eb="170">
      <t>コウジョウ</t>
    </rPh>
    <rPh sb="171" eb="173">
      <t>ネントウ</t>
    </rPh>
    <rPh sb="174" eb="175">
      <t>オ</t>
    </rPh>
    <rPh sb="182" eb="184">
      <t>テキセツ</t>
    </rPh>
    <rPh sb="186" eb="188">
      <t>コウリツ</t>
    </rPh>
    <rPh sb="188" eb="189">
      <t>テキ</t>
    </rPh>
    <rPh sb="190" eb="192">
      <t>ケイカク</t>
    </rPh>
    <rPh sb="193" eb="195">
      <t>ケントウ</t>
    </rPh>
    <rPh sb="197" eb="199">
      <t>ヒツヨウ</t>
    </rPh>
    <rPh sb="203" eb="204">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</si>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</sst>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c:v>
                </c:pt>
                <c:pt idx="1">
                  <c:v>0.53</c:v>
                </c:pt>
                <c:pt idx="2">
                  <c:v>1.95</c:v>
                </c:pt>
                <c:pt idx="3">
                  <c:v>0.53</c:v>
                </c:pt>
                <c:pt idx="4">
                  <c:v>0.86</c:v>
                </c:pt>
              </c:numCache>
            </c:numRef>
          </c:val>
        </c:ser>
        <c:dLbls>
          <c:showLegendKey val="0"/>
          <c:showVal val="0"/>
          <c:showCatName val="0"/>
          <c:showSerName val="0"/>
          <c:showPercent val="0"/>
          <c:showBubbleSize val="0"/>
        </c:dLbls>
        <c:gapWidth val="150"/>
        <c:axId val="327260328"/>
        <c:axId val="32725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27260328"/>
        <c:axId val="327259544"/>
      </c:lineChart>
      <c:dateAx>
        <c:axId val="327260328"/>
        <c:scaling>
          <c:orientation val="minMax"/>
        </c:scaling>
        <c:delete val="1"/>
        <c:axPos val="b"/>
        <c:numFmt formatCode="ge" sourceLinked="1"/>
        <c:majorTickMark val="none"/>
        <c:minorTickMark val="none"/>
        <c:tickLblPos val="none"/>
        <c:crossAx val="327259544"/>
        <c:crosses val="autoZero"/>
        <c:auto val="1"/>
        <c:lblOffset val="100"/>
        <c:baseTimeUnit val="years"/>
      </c:dateAx>
      <c:valAx>
        <c:axId val="32725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6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59.73</c:v>
                </c:pt>
                <c:pt idx="1">
                  <c:v>58.87</c:v>
                </c:pt>
                <c:pt idx="2">
                  <c:v>57.33</c:v>
                </c:pt>
                <c:pt idx="3">
                  <c:v>56.84</c:v>
                </c:pt>
                <c:pt idx="4">
                  <c:v>55.71</c:v>
                </c:pt>
              </c:numCache>
            </c:numRef>
          </c:val>
        </c:ser>
        <c:dLbls>
          <c:showLegendKey val="0"/>
          <c:showVal val="0"/>
          <c:showCatName val="0"/>
          <c:showSerName val="0"/>
          <c:showPercent val="0"/>
          <c:showBubbleSize val="0"/>
        </c:dLbls>
        <c:gapWidth val="150"/>
        <c:axId val="328953752"/>
        <c:axId val="3289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28953752"/>
        <c:axId val="328954144"/>
      </c:lineChart>
      <c:dateAx>
        <c:axId val="328953752"/>
        <c:scaling>
          <c:orientation val="minMax"/>
        </c:scaling>
        <c:delete val="1"/>
        <c:axPos val="b"/>
        <c:numFmt formatCode="ge" sourceLinked="1"/>
        <c:majorTickMark val="none"/>
        <c:minorTickMark val="none"/>
        <c:tickLblPos val="none"/>
        <c:crossAx val="328954144"/>
        <c:crosses val="autoZero"/>
        <c:auto val="1"/>
        <c:lblOffset val="100"/>
        <c:baseTimeUnit val="years"/>
      </c:dateAx>
      <c:valAx>
        <c:axId val="3289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95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80.900000000000006</c:v>
                </c:pt>
                <c:pt idx="1">
                  <c:v>80.19</c:v>
                </c:pt>
                <c:pt idx="2">
                  <c:v>80.03</c:v>
                </c:pt>
                <c:pt idx="3">
                  <c:v>80.05</c:v>
                </c:pt>
                <c:pt idx="4">
                  <c:v>82.2</c:v>
                </c:pt>
              </c:numCache>
            </c:numRef>
          </c:val>
        </c:ser>
        <c:dLbls>
          <c:showLegendKey val="0"/>
          <c:showVal val="0"/>
          <c:showCatName val="0"/>
          <c:showSerName val="0"/>
          <c:showPercent val="0"/>
          <c:showBubbleSize val="0"/>
        </c:dLbls>
        <c:gapWidth val="150"/>
        <c:axId val="328788656"/>
        <c:axId val="32878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28788656"/>
        <c:axId val="328789048"/>
      </c:lineChart>
      <c:dateAx>
        <c:axId val="328788656"/>
        <c:scaling>
          <c:orientation val="minMax"/>
        </c:scaling>
        <c:delete val="1"/>
        <c:axPos val="b"/>
        <c:numFmt formatCode="ge" sourceLinked="1"/>
        <c:majorTickMark val="none"/>
        <c:minorTickMark val="none"/>
        <c:tickLblPos val="none"/>
        <c:crossAx val="328789048"/>
        <c:crosses val="autoZero"/>
        <c:auto val="1"/>
        <c:lblOffset val="100"/>
        <c:baseTimeUnit val="years"/>
      </c:dateAx>
      <c:valAx>
        <c:axId val="32878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8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117.38</c:v>
                </c:pt>
                <c:pt idx="1">
                  <c:v>120.46</c:v>
                </c:pt>
                <c:pt idx="2">
                  <c:v>128.55000000000001</c:v>
                </c:pt>
                <c:pt idx="3">
                  <c:v>122.21</c:v>
                </c:pt>
                <c:pt idx="4">
                  <c:v>128.37</c:v>
                </c:pt>
              </c:numCache>
            </c:numRef>
          </c:val>
        </c:ser>
        <c:dLbls>
          <c:showLegendKey val="0"/>
          <c:showVal val="0"/>
          <c:showCatName val="0"/>
          <c:showSerName val="0"/>
          <c:showPercent val="0"/>
          <c:showBubbleSize val="0"/>
        </c:dLbls>
        <c:gapWidth val="150"/>
        <c:axId val="328791792"/>
        <c:axId val="32878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328791792"/>
        <c:axId val="328788264"/>
      </c:lineChart>
      <c:dateAx>
        <c:axId val="328791792"/>
        <c:scaling>
          <c:orientation val="minMax"/>
        </c:scaling>
        <c:delete val="1"/>
        <c:axPos val="b"/>
        <c:numFmt formatCode="ge" sourceLinked="1"/>
        <c:majorTickMark val="none"/>
        <c:minorTickMark val="none"/>
        <c:tickLblPos val="none"/>
        <c:crossAx val="328788264"/>
        <c:crosses val="autoZero"/>
        <c:auto val="1"/>
        <c:lblOffset val="100"/>
        <c:baseTimeUnit val="years"/>
      </c:dateAx>
      <c:valAx>
        <c:axId val="328788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79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38.479999999999997</c:v>
                </c:pt>
                <c:pt idx="1">
                  <c:v>39.909999999999997</c:v>
                </c:pt>
                <c:pt idx="2">
                  <c:v>43.31</c:v>
                </c:pt>
                <c:pt idx="3">
                  <c:v>44.79</c:v>
                </c:pt>
                <c:pt idx="4">
                  <c:v>46.26</c:v>
                </c:pt>
              </c:numCache>
            </c:numRef>
          </c:val>
        </c:ser>
        <c:dLbls>
          <c:showLegendKey val="0"/>
          <c:showVal val="0"/>
          <c:showCatName val="0"/>
          <c:showSerName val="0"/>
          <c:showPercent val="0"/>
          <c:showBubbleSize val="0"/>
        </c:dLbls>
        <c:gapWidth val="150"/>
        <c:axId val="328790616"/>
        <c:axId val="3287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328790616"/>
        <c:axId val="328792576"/>
      </c:lineChart>
      <c:dateAx>
        <c:axId val="328790616"/>
        <c:scaling>
          <c:orientation val="minMax"/>
        </c:scaling>
        <c:delete val="1"/>
        <c:axPos val="b"/>
        <c:numFmt formatCode="ge" sourceLinked="1"/>
        <c:majorTickMark val="none"/>
        <c:minorTickMark val="none"/>
        <c:tickLblPos val="none"/>
        <c:crossAx val="328792576"/>
        <c:crosses val="autoZero"/>
        <c:auto val="1"/>
        <c:lblOffset val="100"/>
        <c:baseTimeUnit val="years"/>
      </c:dateAx>
      <c:valAx>
        <c:axId val="3287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9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c:v>
                </c:pt>
                <c:pt idx="1">
                  <c:v>3.66</c:v>
                </c:pt>
                <c:pt idx="2">
                  <c:v>3.43</c:v>
                </c:pt>
                <c:pt idx="3">
                  <c:v>4.45</c:v>
                </c:pt>
                <c:pt idx="4">
                  <c:v>4.4400000000000004</c:v>
                </c:pt>
              </c:numCache>
            </c:numRef>
          </c:val>
        </c:ser>
        <c:dLbls>
          <c:showLegendKey val="0"/>
          <c:showVal val="0"/>
          <c:showCatName val="0"/>
          <c:showSerName val="0"/>
          <c:showPercent val="0"/>
          <c:showBubbleSize val="0"/>
        </c:dLbls>
        <c:gapWidth val="150"/>
        <c:axId val="328792184"/>
        <c:axId val="32879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28792184"/>
        <c:axId val="328792968"/>
      </c:lineChart>
      <c:dateAx>
        <c:axId val="328792184"/>
        <c:scaling>
          <c:orientation val="minMax"/>
        </c:scaling>
        <c:delete val="1"/>
        <c:axPos val="b"/>
        <c:numFmt formatCode="ge" sourceLinked="1"/>
        <c:majorTickMark val="none"/>
        <c:minorTickMark val="none"/>
        <c:tickLblPos val="none"/>
        <c:crossAx val="328792968"/>
        <c:crosses val="autoZero"/>
        <c:auto val="1"/>
        <c:lblOffset val="100"/>
        <c:baseTimeUnit val="years"/>
      </c:dateAx>
      <c:valAx>
        <c:axId val="32879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9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789832"/>
        <c:axId val="32879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28789832"/>
        <c:axId val="328793752"/>
      </c:lineChart>
      <c:dateAx>
        <c:axId val="328789832"/>
        <c:scaling>
          <c:orientation val="minMax"/>
        </c:scaling>
        <c:delete val="1"/>
        <c:axPos val="b"/>
        <c:numFmt formatCode="ge" sourceLinked="1"/>
        <c:majorTickMark val="none"/>
        <c:minorTickMark val="none"/>
        <c:tickLblPos val="none"/>
        <c:crossAx val="328793752"/>
        <c:crosses val="autoZero"/>
        <c:auto val="1"/>
        <c:lblOffset val="100"/>
        <c:baseTimeUnit val="years"/>
      </c:dateAx>
      <c:valAx>
        <c:axId val="328793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7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322.24</c:v>
                </c:pt>
                <c:pt idx="1">
                  <c:v>282.22000000000003</c:v>
                </c:pt>
                <c:pt idx="2">
                  <c:v>110.95</c:v>
                </c:pt>
                <c:pt idx="3">
                  <c:v>109.44</c:v>
                </c:pt>
                <c:pt idx="4">
                  <c:v>136.82</c:v>
                </c:pt>
              </c:numCache>
            </c:numRef>
          </c:val>
        </c:ser>
        <c:dLbls>
          <c:showLegendKey val="0"/>
          <c:showVal val="0"/>
          <c:showCatName val="0"/>
          <c:showSerName val="0"/>
          <c:showPercent val="0"/>
          <c:showBubbleSize val="0"/>
        </c:dLbls>
        <c:gapWidth val="150"/>
        <c:axId val="328954536"/>
        <c:axId val="32895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28954536"/>
        <c:axId val="328956496"/>
      </c:lineChart>
      <c:dateAx>
        <c:axId val="328954536"/>
        <c:scaling>
          <c:orientation val="minMax"/>
        </c:scaling>
        <c:delete val="1"/>
        <c:axPos val="b"/>
        <c:numFmt formatCode="ge" sourceLinked="1"/>
        <c:majorTickMark val="none"/>
        <c:minorTickMark val="none"/>
        <c:tickLblPos val="none"/>
        <c:crossAx val="328956496"/>
        <c:crosses val="autoZero"/>
        <c:auto val="1"/>
        <c:lblOffset val="100"/>
        <c:baseTimeUnit val="years"/>
      </c:dateAx>
      <c:valAx>
        <c:axId val="32895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95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530.45000000000005</c:v>
                </c:pt>
                <c:pt idx="1">
                  <c:v>517.86</c:v>
                </c:pt>
                <c:pt idx="2">
                  <c:v>511.75</c:v>
                </c:pt>
                <c:pt idx="3">
                  <c:v>477.08</c:v>
                </c:pt>
                <c:pt idx="4">
                  <c:v>450.95</c:v>
                </c:pt>
              </c:numCache>
            </c:numRef>
          </c:val>
        </c:ser>
        <c:dLbls>
          <c:showLegendKey val="0"/>
          <c:showVal val="0"/>
          <c:showCatName val="0"/>
          <c:showSerName val="0"/>
          <c:showPercent val="0"/>
          <c:showBubbleSize val="0"/>
        </c:dLbls>
        <c:gapWidth val="150"/>
        <c:axId val="328956888"/>
        <c:axId val="32895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28956888"/>
        <c:axId val="328950616"/>
      </c:lineChart>
      <c:dateAx>
        <c:axId val="328956888"/>
        <c:scaling>
          <c:orientation val="minMax"/>
        </c:scaling>
        <c:delete val="1"/>
        <c:axPos val="b"/>
        <c:numFmt formatCode="ge" sourceLinked="1"/>
        <c:majorTickMark val="none"/>
        <c:minorTickMark val="none"/>
        <c:tickLblPos val="none"/>
        <c:crossAx val="328950616"/>
        <c:crosses val="autoZero"/>
        <c:auto val="1"/>
        <c:lblOffset val="100"/>
        <c:baseTimeUnit val="years"/>
      </c:dateAx>
      <c:valAx>
        <c:axId val="328950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95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115.57</c:v>
                </c:pt>
                <c:pt idx="1">
                  <c:v>119.58</c:v>
                </c:pt>
                <c:pt idx="2">
                  <c:v>133.01</c:v>
                </c:pt>
                <c:pt idx="3">
                  <c:v>125.3</c:v>
                </c:pt>
                <c:pt idx="4">
                  <c:v>132.11000000000001</c:v>
                </c:pt>
              </c:numCache>
            </c:numRef>
          </c:val>
        </c:ser>
        <c:dLbls>
          <c:showLegendKey val="0"/>
          <c:showVal val="0"/>
          <c:showCatName val="0"/>
          <c:showSerName val="0"/>
          <c:showPercent val="0"/>
          <c:showBubbleSize val="0"/>
        </c:dLbls>
        <c:gapWidth val="150"/>
        <c:axId val="328951400"/>
        <c:axId val="32895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28951400"/>
        <c:axId val="328956104"/>
      </c:lineChart>
      <c:dateAx>
        <c:axId val="328951400"/>
        <c:scaling>
          <c:orientation val="minMax"/>
        </c:scaling>
        <c:delete val="1"/>
        <c:axPos val="b"/>
        <c:numFmt formatCode="ge" sourceLinked="1"/>
        <c:majorTickMark val="none"/>
        <c:minorTickMark val="none"/>
        <c:tickLblPos val="none"/>
        <c:crossAx val="328956104"/>
        <c:crosses val="autoZero"/>
        <c:auto val="1"/>
        <c:lblOffset val="100"/>
        <c:baseTimeUnit val="years"/>
      </c:dateAx>
      <c:valAx>
        <c:axId val="32895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95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131.57</c:v>
                </c:pt>
                <c:pt idx="1">
                  <c:v>127.3</c:v>
                </c:pt>
                <c:pt idx="2">
                  <c:v>114.58</c:v>
                </c:pt>
                <c:pt idx="3">
                  <c:v>121.36</c:v>
                </c:pt>
                <c:pt idx="4">
                  <c:v>115.21</c:v>
                </c:pt>
              </c:numCache>
            </c:numRef>
          </c:val>
        </c:ser>
        <c:dLbls>
          <c:showLegendKey val="0"/>
          <c:showVal val="0"/>
          <c:showCatName val="0"/>
          <c:showSerName val="0"/>
          <c:showPercent val="0"/>
          <c:showBubbleSize val="0"/>
        </c:dLbls>
        <c:gapWidth val="150"/>
        <c:axId val="328953360"/>
        <c:axId val="32895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28953360"/>
        <c:axId val="328952184"/>
      </c:lineChart>
      <c:dateAx>
        <c:axId val="328953360"/>
        <c:scaling>
          <c:orientation val="minMax"/>
        </c:scaling>
        <c:delete val="1"/>
        <c:axPos val="b"/>
        <c:numFmt formatCode="ge" sourceLinked="1"/>
        <c:majorTickMark val="none"/>
        <c:minorTickMark val="none"/>
        <c:tickLblPos val="none"/>
        <c:crossAx val="328952184"/>
        <c:crosses val="autoZero"/>
        <c:auto val="1"/>
        <c:lblOffset val="100"/>
        <c:baseTimeUnit val="years"/>
      </c:dateAx>
      <c:valAx>
        <c:axId val="32895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95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鳥取県　北栄町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15402</v>
      </c>
      <c r="AM8" s="71"/>
      <c r="AN8" s="71"/>
      <c r="AO8" s="71"/>
      <c r="AP8" s="71"/>
      <c r="AQ8" s="71"/>
      <c r="AR8" s="71"/>
      <c r="AS8" s="71"/>
      <c r="AT8" s="67">
        <f>データ!$S$6</f>
        <v>56.94</v>
      </c>
      <c r="AU8" s="68"/>
      <c r="AV8" s="68"/>
      <c r="AW8" s="68"/>
      <c r="AX8" s="68"/>
      <c r="AY8" s="68"/>
      <c r="AZ8" s="68"/>
      <c r="BA8" s="68"/>
      <c r="BB8" s="70">
        <f>データ!$T$6</f>
        <v>270.5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64.86</v>
      </c>
      <c r="J10" s="68"/>
      <c r="K10" s="68"/>
      <c r="L10" s="68"/>
      <c r="M10" s="68"/>
      <c r="N10" s="68"/>
      <c r="O10" s="69"/>
      <c r="P10" s="70">
        <f>データ!$P$6</f>
        <v>99.45</v>
      </c>
      <c r="Q10" s="70"/>
      <c r="R10" s="70"/>
      <c r="S10" s="70"/>
      <c r="T10" s="70"/>
      <c r="U10" s="70"/>
      <c r="V10" s="70"/>
      <c r="W10" s="71">
        <f>データ!$Q$6</f>
        <v>2970</v>
      </c>
      <c r="X10" s="71"/>
      <c r="Y10" s="71"/>
      <c r="Z10" s="71"/>
      <c r="AA10" s="71"/>
      <c r="AB10" s="71"/>
      <c r="AC10" s="71"/>
      <c r="AD10" s="2"/>
      <c r="AE10" s="2"/>
      <c r="AF10" s="2"/>
      <c r="AG10" s="2"/>
      <c r="AH10" s="5"/>
      <c r="AI10" s="5"/>
      <c r="AJ10" s="5"/>
      <c r="AK10" s="5"/>
      <c r="AL10" s="71">
        <f>データ!$U$6</f>
        <v>15260</v>
      </c>
      <c r="AM10" s="71"/>
      <c r="AN10" s="71"/>
      <c r="AO10" s="71"/>
      <c r="AP10" s="71"/>
      <c r="AQ10" s="71"/>
      <c r="AR10" s="71"/>
      <c r="AS10" s="71"/>
      <c r="AT10" s="67">
        <f>データ!$V$6</f>
        <v>57.21</v>
      </c>
      <c r="AU10" s="68"/>
      <c r="AV10" s="68"/>
      <c r="AW10" s="68"/>
      <c r="AX10" s="68"/>
      <c r="AY10" s="68"/>
      <c r="AZ10" s="68"/>
      <c r="BA10" s="68"/>
      <c r="BB10" s="70">
        <f>データ!$W$6</f>
        <v>266.74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313726</v>
      </c>
      <c r="D6" s="34">
        <f t="shared" si="3"/>
        <v>46</v>
      </c>
      <c r="E6" s="34">
        <f t="shared" si="3"/>
        <v>1</v>
      </c>
      <c r="F6" s="34">
        <f t="shared" si="3"/>
        <v>0</v>
      </c>
      <c r="G6" s="34">
        <f t="shared" si="3"/>
        <v>1</v>
      </c>
      <c r="H6" s="34" t="str">
        <f t="shared" si="3"/>
        <v>鳥取県　北栄町</v>
      </c>
      <c r="I6" s="34" t="str">
        <f t="shared" si="3"/>
        <v>法適用</v>
      </c>
      <c r="J6" s="34" t="str">
        <f t="shared" si="3"/>
        <v>水道事業</v>
      </c>
      <c r="K6" s="34" t="str">
        <f t="shared" si="3"/>
        <v>末端給水事業</v>
      </c>
      <c r="L6" s="34" t="str">
        <f t="shared" si="3"/>
        <v>A6</v>
      </c>
      <c r="M6" s="34">
        <f t="shared" si="3"/>
        <v>0</v>
      </c>
      <c r="N6" s="35" t="str">
        <f t="shared" si="3"/>
        <v>-</v>
      </c>
      <c r="O6" s="35">
        <f t="shared" si="3"/>
        <v>64.86</v>
      </c>
      <c r="P6" s="35">
        <f t="shared" si="3"/>
        <v>99.45</v>
      </c>
      <c r="Q6" s="35">
        <f t="shared" si="3"/>
        <v>2970</v>
      </c>
      <c r="R6" s="35">
        <f t="shared" si="3"/>
        <v>15402</v>
      </c>
      <c r="S6" s="35">
        <f t="shared" si="3"/>
        <v>56.94</v>
      </c>
      <c r="T6" s="35">
        <f t="shared" si="3"/>
        <v>270.5</v>
      </c>
      <c r="U6" s="35">
        <f t="shared" si="3"/>
        <v>15260</v>
      </c>
      <c r="V6" s="35">
        <f t="shared" si="3"/>
        <v>57.21</v>
      </c>
      <c r="W6" s="35">
        <f t="shared" si="3"/>
        <v>266.74</v>
      </c>
      <c r="X6" s="36">
        <f>IF(X7="",NA(),X7)</f>
        <v>117.38</v>
      </c>
      <c r="Y6" s="36">
        <f t="shared" ref="Y6:AG6" si="4">IF(Y7="",NA(),Y7)</f>
        <v>120.46</v>
      </c>
      <c r="Z6" s="36">
        <f t="shared" si="4"/>
        <v>128.55000000000001</v>
      </c>
      <c r="AA6" s="36">
        <f t="shared" si="4"/>
        <v>122.21</v>
      </c>
      <c r="AB6" s="36">
        <f t="shared" si="4"/>
        <v>128.37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322.24</v>
      </c>
      <c r="AU6" s="36">
        <f t="shared" ref="AU6:BC6" si="6">IF(AU7="",NA(),AU7)</f>
        <v>282.22000000000003</v>
      </c>
      <c r="AV6" s="36">
        <f t="shared" si="6"/>
        <v>110.95</v>
      </c>
      <c r="AW6" s="36">
        <f t="shared" si="6"/>
        <v>109.44</v>
      </c>
      <c r="AX6" s="36">
        <f t="shared" si="6"/>
        <v>136.82</v>
      </c>
      <c r="AY6" s="36">
        <f t="shared" si="6"/>
        <v>915.5</v>
      </c>
      <c r="AZ6" s="36">
        <f t="shared" si="6"/>
        <v>963.24</v>
      </c>
      <c r="BA6" s="36">
        <f t="shared" si="6"/>
        <v>381.53</v>
      </c>
      <c r="BB6" s="36">
        <f t="shared" si="6"/>
        <v>391.54</v>
      </c>
      <c r="BC6" s="36">
        <f t="shared" si="6"/>
        <v>384.34</v>
      </c>
      <c r="BD6" s="35" t="str">
        <f>IF(BD7="","",IF(BD7="-","【-】","【"&amp;SUBSTITUTE(TEXT(BD7,"#,##0.00"),"-","△")&amp;"】"))</f>
        <v>【262.87】</v>
      </c>
      <c r="BE6" s="36">
        <f>IF(BE7="",NA(),BE7)</f>
        <v>530.45000000000005</v>
      </c>
      <c r="BF6" s="36">
        <f t="shared" ref="BF6:BN6" si="7">IF(BF7="",NA(),BF7)</f>
        <v>517.86</v>
      </c>
      <c r="BG6" s="36">
        <f t="shared" si="7"/>
        <v>511.75</v>
      </c>
      <c r="BH6" s="36">
        <f t="shared" si="7"/>
        <v>477.08</v>
      </c>
      <c r="BI6" s="36">
        <f t="shared" si="7"/>
        <v>450.95</v>
      </c>
      <c r="BJ6" s="36">
        <f t="shared" si="7"/>
        <v>404.78</v>
      </c>
      <c r="BK6" s="36">
        <f t="shared" si="7"/>
        <v>400.38</v>
      </c>
      <c r="BL6" s="36">
        <f t="shared" si="7"/>
        <v>393.27</v>
      </c>
      <c r="BM6" s="36">
        <f t="shared" si="7"/>
        <v>386.97</v>
      </c>
      <c r="BN6" s="36">
        <f t="shared" si="7"/>
        <v>380.58</v>
      </c>
      <c r="BO6" s="35" t="str">
        <f>IF(BO7="","",IF(BO7="-","【-】","【"&amp;SUBSTITUTE(TEXT(BO7,"#,##0.00"),"-","△")&amp;"】"))</f>
        <v>【270.87】</v>
      </c>
      <c r="BP6" s="36">
        <f>IF(BP7="",NA(),BP7)</f>
        <v>115.57</v>
      </c>
      <c r="BQ6" s="36">
        <f t="shared" ref="BQ6:BY6" si="8">IF(BQ7="",NA(),BQ7)</f>
        <v>119.58</v>
      </c>
      <c r="BR6" s="36">
        <f t="shared" si="8"/>
        <v>133.01</v>
      </c>
      <c r="BS6" s="36">
        <f t="shared" si="8"/>
        <v>125.3</v>
      </c>
      <c r="BT6" s="36">
        <f t="shared" si="8"/>
        <v>132.11000000000001</v>
      </c>
      <c r="BU6" s="36">
        <f t="shared" si="8"/>
        <v>98.07</v>
      </c>
      <c r="BV6" s="36">
        <f t="shared" si="8"/>
        <v>96.56</v>
      </c>
      <c r="BW6" s="36">
        <f t="shared" si="8"/>
        <v>100.47</v>
      </c>
      <c r="BX6" s="36">
        <f t="shared" si="8"/>
        <v>101.72</v>
      </c>
      <c r="BY6" s="36">
        <f t="shared" si="8"/>
        <v>102.38</v>
      </c>
      <c r="BZ6" s="35" t="str">
        <f>IF(BZ7="","",IF(BZ7="-","【-】","【"&amp;SUBSTITUTE(TEXT(BZ7,"#,##0.00"),"-","△")&amp;"】"))</f>
        <v>【105.59】</v>
      </c>
      <c r="CA6" s="36">
        <f>IF(CA7="",NA(),CA7)</f>
        <v>131.57</v>
      </c>
      <c r="CB6" s="36">
        <f t="shared" ref="CB6:CJ6" si="9">IF(CB7="",NA(),CB7)</f>
        <v>127.3</v>
      </c>
      <c r="CC6" s="36">
        <f t="shared" si="9"/>
        <v>114.58</v>
      </c>
      <c r="CD6" s="36">
        <f t="shared" si="9"/>
        <v>121.36</v>
      </c>
      <c r="CE6" s="36">
        <f t="shared" si="9"/>
        <v>115.21</v>
      </c>
      <c r="CF6" s="36">
        <f t="shared" si="9"/>
        <v>172.26</v>
      </c>
      <c r="CG6" s="36">
        <f t="shared" si="9"/>
        <v>177.14</v>
      </c>
      <c r="CH6" s="36">
        <f t="shared" si="9"/>
        <v>169.82</v>
      </c>
      <c r="CI6" s="36">
        <f t="shared" si="9"/>
        <v>168.2</v>
      </c>
      <c r="CJ6" s="36">
        <f t="shared" si="9"/>
        <v>168.67</v>
      </c>
      <c r="CK6" s="35" t="str">
        <f>IF(CK7="","",IF(CK7="-","【-】","【"&amp;SUBSTITUTE(TEXT(CK7,"#,##0.00"),"-","△")&amp;"】"))</f>
        <v>【163.27】</v>
      </c>
      <c r="CL6" s="36">
        <f>IF(CL7="",NA(),CL7)</f>
        <v>59.73</v>
      </c>
      <c r="CM6" s="36">
        <f t="shared" ref="CM6:CU6" si="10">IF(CM7="",NA(),CM7)</f>
        <v>58.87</v>
      </c>
      <c r="CN6" s="36">
        <f t="shared" si="10"/>
        <v>57.33</v>
      </c>
      <c r="CO6" s="36">
        <f t="shared" si="10"/>
        <v>56.84</v>
      </c>
      <c r="CP6" s="36">
        <f t="shared" si="10"/>
        <v>55.71</v>
      </c>
      <c r="CQ6" s="36">
        <f t="shared" si="10"/>
        <v>55.68</v>
      </c>
      <c r="CR6" s="36">
        <f t="shared" si="10"/>
        <v>55.64</v>
      </c>
      <c r="CS6" s="36">
        <f t="shared" si="10"/>
        <v>55.13</v>
      </c>
      <c r="CT6" s="36">
        <f t="shared" si="10"/>
        <v>54.77</v>
      </c>
      <c r="CU6" s="36">
        <f t="shared" si="10"/>
        <v>54.92</v>
      </c>
      <c r="CV6" s="35" t="str">
        <f>IF(CV7="","",IF(CV7="-","【-】","【"&amp;SUBSTITUTE(TEXT(CV7,"#,##0.00"),"-","△")&amp;"】"))</f>
        <v>【59.94】</v>
      </c>
      <c r="CW6" s="36">
        <f>IF(CW7="",NA(),CW7)</f>
        <v>80.900000000000006</v>
      </c>
      <c r="CX6" s="36">
        <f t="shared" ref="CX6:DF6" si="11">IF(CX7="",NA(),CX7)</f>
        <v>80.19</v>
      </c>
      <c r="CY6" s="36">
        <f t="shared" si="11"/>
        <v>80.03</v>
      </c>
      <c r="CZ6" s="36">
        <f t="shared" si="11"/>
        <v>80.05</v>
      </c>
      <c r="DA6" s="36">
        <f t="shared" si="11"/>
        <v>82.2</v>
      </c>
      <c r="DB6" s="36">
        <f t="shared" si="11"/>
        <v>83.18</v>
      </c>
      <c r="DC6" s="36">
        <f t="shared" si="11"/>
        <v>83.09</v>
      </c>
      <c r="DD6" s="36">
        <f t="shared" si="11"/>
        <v>83</v>
      </c>
      <c r="DE6" s="36">
        <f t="shared" si="11"/>
        <v>82.89</v>
      </c>
      <c r="DF6" s="36">
        <f t="shared" si="11"/>
        <v>82.66</v>
      </c>
      <c r="DG6" s="35" t="str">
        <f>IF(DG7="","",IF(DG7="-","【-】","【"&amp;SUBSTITUTE(TEXT(DG7,"#,##0.00"),"-","△")&amp;"】"))</f>
        <v>【90.22】</v>
      </c>
      <c r="DH6" s="36">
        <f>IF(DH7="",NA(),DH7)</f>
        <v>38.479999999999997</v>
      </c>
      <c r="DI6" s="36">
        <f t="shared" ref="DI6:DQ6" si="12">IF(DI7="",NA(),DI7)</f>
        <v>39.909999999999997</v>
      </c>
      <c r="DJ6" s="36">
        <f t="shared" si="12"/>
        <v>43.31</v>
      </c>
      <c r="DK6" s="36">
        <f t="shared" si="12"/>
        <v>44.79</v>
      </c>
      <c r="DL6" s="36">
        <f t="shared" si="12"/>
        <v>46.26</v>
      </c>
      <c r="DM6" s="36">
        <f t="shared" si="12"/>
        <v>38.07</v>
      </c>
      <c r="DN6" s="36">
        <f t="shared" si="12"/>
        <v>39.06</v>
      </c>
      <c r="DO6" s="36">
        <f t="shared" si="12"/>
        <v>46.66</v>
      </c>
      <c r="DP6" s="36">
        <f t="shared" si="12"/>
        <v>47.46</v>
      </c>
      <c r="DQ6" s="36">
        <f t="shared" si="12"/>
        <v>48.49</v>
      </c>
      <c r="DR6" s="35" t="str">
        <f>IF(DR7="","",IF(DR7="-","【-】","【"&amp;SUBSTITUTE(TEXT(DR7,"#,##0.00"),"-","△")&amp;"】"))</f>
        <v>【47.91】</v>
      </c>
      <c r="DS6" s="36">
        <f>IF(DS7="",NA(),DS7)</f>
        <v>4</v>
      </c>
      <c r="DT6" s="36">
        <f t="shared" ref="DT6:EB6" si="13">IF(DT7="",NA(),DT7)</f>
        <v>3.66</v>
      </c>
      <c r="DU6" s="36">
        <f t="shared" si="13"/>
        <v>3.43</v>
      </c>
      <c r="DV6" s="36">
        <f t="shared" si="13"/>
        <v>4.45</v>
      </c>
      <c r="DW6" s="36">
        <f t="shared" si="13"/>
        <v>4.4400000000000004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1.5</v>
      </c>
      <c r="EE6" s="36">
        <f t="shared" ref="EE6:EM6" si="14">IF(EE7="",NA(),EE7)</f>
        <v>0.53</v>
      </c>
      <c r="EF6" s="36">
        <f t="shared" si="14"/>
        <v>1.95</v>
      </c>
      <c r="EG6" s="36">
        <f t="shared" si="14"/>
        <v>0.53</v>
      </c>
      <c r="EH6" s="36">
        <f t="shared" si="14"/>
        <v>0.86</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313726</v>
      </c>
      <c r="D7" s="38">
        <v>46</v>
      </c>
      <c r="E7" s="38">
        <v>1</v>
      </c>
      <c r="F7" s="38">
        <v>0</v>
      </c>
      <c r="G7" s="38">
        <v>1</v>
      </c>
      <c r="H7" s="38" t="s">
        <v>105</v>
      </c>
      <c r="I7" s="38" t="s">
        <v>106</v>
      </c>
      <c r="J7" s="38" t="s">
        <v>107</v>
      </c>
      <c r="K7" s="38" t="s">
        <v>108</v>
      </c>
      <c r="L7" s="38" t="s">
        <v>109</v>
      </c>
      <c r="M7" s="38"/>
      <c r="N7" s="39" t="s">
        <v>110</v>
      </c>
      <c r="O7" s="39">
        <v>64.86</v>
      </c>
      <c r="P7" s="39">
        <v>99.45</v>
      </c>
      <c r="Q7" s="39">
        <v>2970</v>
      </c>
      <c r="R7" s="39">
        <v>15402</v>
      </c>
      <c r="S7" s="39">
        <v>56.94</v>
      </c>
      <c r="T7" s="39">
        <v>270.5</v>
      </c>
      <c r="U7" s="39">
        <v>15260</v>
      </c>
      <c r="V7" s="39">
        <v>57.21</v>
      </c>
      <c r="W7" s="39">
        <v>266.74</v>
      </c>
      <c r="X7" s="39">
        <v>117.38</v>
      </c>
      <c r="Y7" s="39">
        <v>120.46</v>
      </c>
      <c r="Z7" s="39">
        <v>128.55000000000001</v>
      </c>
      <c r="AA7" s="39">
        <v>122.21</v>
      </c>
      <c r="AB7" s="39">
        <v>128.37</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322.24</v>
      </c>
      <c r="AU7" s="39">
        <v>282.22000000000003</v>
      </c>
      <c r="AV7" s="39">
        <v>110.95</v>
      </c>
      <c r="AW7" s="39">
        <v>109.44</v>
      </c>
      <c r="AX7" s="39">
        <v>136.82</v>
      </c>
      <c r="AY7" s="39">
        <v>915.5</v>
      </c>
      <c r="AZ7" s="39">
        <v>963.24</v>
      </c>
      <c r="BA7" s="39">
        <v>381.53</v>
      </c>
      <c r="BB7" s="39">
        <v>391.54</v>
      </c>
      <c r="BC7" s="39">
        <v>384.34</v>
      </c>
      <c r="BD7" s="39">
        <v>262.87</v>
      </c>
      <c r="BE7" s="39">
        <v>530.45000000000005</v>
      </c>
      <c r="BF7" s="39">
        <v>517.86</v>
      </c>
      <c r="BG7" s="39">
        <v>511.75</v>
      </c>
      <c r="BH7" s="39">
        <v>477.08</v>
      </c>
      <c r="BI7" s="39">
        <v>450.95</v>
      </c>
      <c r="BJ7" s="39">
        <v>404.78</v>
      </c>
      <c r="BK7" s="39">
        <v>400.38</v>
      </c>
      <c r="BL7" s="39">
        <v>393.27</v>
      </c>
      <c r="BM7" s="39">
        <v>386.97</v>
      </c>
      <c r="BN7" s="39">
        <v>380.58</v>
      </c>
      <c r="BO7" s="39">
        <v>270.87</v>
      </c>
      <c r="BP7" s="39">
        <v>115.57</v>
      </c>
      <c r="BQ7" s="39">
        <v>119.58</v>
      </c>
      <c r="BR7" s="39">
        <v>133.01</v>
      </c>
      <c r="BS7" s="39">
        <v>125.3</v>
      </c>
      <c r="BT7" s="39">
        <v>132.11000000000001</v>
      </c>
      <c r="BU7" s="39">
        <v>98.07</v>
      </c>
      <c r="BV7" s="39">
        <v>96.56</v>
      </c>
      <c r="BW7" s="39">
        <v>100.47</v>
      </c>
      <c r="BX7" s="39">
        <v>101.72</v>
      </c>
      <c r="BY7" s="39">
        <v>102.38</v>
      </c>
      <c r="BZ7" s="39">
        <v>105.59</v>
      </c>
      <c r="CA7" s="39">
        <v>131.57</v>
      </c>
      <c r="CB7" s="39">
        <v>127.3</v>
      </c>
      <c r="CC7" s="39">
        <v>114.58</v>
      </c>
      <c r="CD7" s="39">
        <v>121.36</v>
      </c>
      <c r="CE7" s="39">
        <v>115.21</v>
      </c>
      <c r="CF7" s="39">
        <v>172.26</v>
      </c>
      <c r="CG7" s="39">
        <v>177.14</v>
      </c>
      <c r="CH7" s="39">
        <v>169.82</v>
      </c>
      <c r="CI7" s="39">
        <v>168.2</v>
      </c>
      <c r="CJ7" s="39">
        <v>168.67</v>
      </c>
      <c r="CK7" s="39">
        <v>163.27000000000001</v>
      </c>
      <c r="CL7" s="39">
        <v>59.73</v>
      </c>
      <c r="CM7" s="39">
        <v>58.87</v>
      </c>
      <c r="CN7" s="39">
        <v>57.33</v>
      </c>
      <c r="CO7" s="39">
        <v>56.84</v>
      </c>
      <c r="CP7" s="39">
        <v>55.71</v>
      </c>
      <c r="CQ7" s="39">
        <v>55.68</v>
      </c>
      <c r="CR7" s="39">
        <v>55.64</v>
      </c>
      <c r="CS7" s="39">
        <v>55.13</v>
      </c>
      <c r="CT7" s="39">
        <v>54.77</v>
      </c>
      <c r="CU7" s="39">
        <v>54.92</v>
      </c>
      <c r="CV7" s="39">
        <v>59.94</v>
      </c>
      <c r="CW7" s="39">
        <v>80.900000000000006</v>
      </c>
      <c r="CX7" s="39">
        <v>80.19</v>
      </c>
      <c r="CY7" s="39">
        <v>80.03</v>
      </c>
      <c r="CZ7" s="39">
        <v>80.05</v>
      </c>
      <c r="DA7" s="39">
        <v>82.2</v>
      </c>
      <c r="DB7" s="39">
        <v>83.18</v>
      </c>
      <c r="DC7" s="39">
        <v>83.09</v>
      </c>
      <c r="DD7" s="39">
        <v>83</v>
      </c>
      <c r="DE7" s="39">
        <v>82.89</v>
      </c>
      <c r="DF7" s="39">
        <v>82.66</v>
      </c>
      <c r="DG7" s="39">
        <v>90.22</v>
      </c>
      <c r="DH7" s="39">
        <v>38.479999999999997</v>
      </c>
      <c r="DI7" s="39">
        <v>39.909999999999997</v>
      </c>
      <c r="DJ7" s="39">
        <v>43.31</v>
      </c>
      <c r="DK7" s="39">
        <v>44.79</v>
      </c>
      <c r="DL7" s="39">
        <v>46.26</v>
      </c>
      <c r="DM7" s="39">
        <v>38.07</v>
      </c>
      <c r="DN7" s="39">
        <v>39.06</v>
      </c>
      <c r="DO7" s="39">
        <v>46.66</v>
      </c>
      <c r="DP7" s="39">
        <v>47.46</v>
      </c>
      <c r="DQ7" s="39">
        <v>48.49</v>
      </c>
      <c r="DR7" s="39">
        <v>47.91</v>
      </c>
      <c r="DS7" s="39">
        <v>4</v>
      </c>
      <c r="DT7" s="39">
        <v>3.66</v>
      </c>
      <c r="DU7" s="39">
        <v>3.43</v>
      </c>
      <c r="DV7" s="39">
        <v>4.45</v>
      </c>
      <c r="DW7" s="39">
        <v>4.4400000000000004</v>
      </c>
      <c r="DX7" s="39">
        <v>7.73</v>
      </c>
      <c r="DY7" s="39">
        <v>8.8699999999999992</v>
      </c>
      <c r="DZ7" s="39">
        <v>9.85</v>
      </c>
      <c r="EA7" s="39">
        <v>9.7100000000000009</v>
      </c>
      <c r="EB7" s="39">
        <v>12.79</v>
      </c>
      <c r="EC7" s="39">
        <v>15</v>
      </c>
      <c r="ED7" s="39">
        <v>1.5</v>
      </c>
      <c r="EE7" s="39">
        <v>0.53</v>
      </c>
      <c r="EF7" s="39">
        <v>1.95</v>
      </c>
      <c r="EG7" s="39">
        <v>0.53</v>
      </c>
      <c r="EH7" s="39">
        <v>0.86</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2018-02-27T08:00:07Z</cp:lastPrinted>
  <dcterms:created xsi:type="dcterms:W3CDTF">2017-12-25T01:33:46Z</dcterms:created>
  <dcterms:modified xsi:type="dcterms:W3CDTF">2018-02-27T08:00:11Z</dcterms:modified>
  <cp:category/>
</cp:coreProperties>
</file>