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1 琴浦町　○\"/>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<sst xmlns="http://schemas.openxmlformats.org/spreadsheetml/2006/main" count="232" uniqueCount="120">
  <si>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</si>
  <si>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</si>
  <si>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</si>
  <si>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</si>
  <si>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</si>
  <si>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</si>
  <si>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</si>
  <si>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</si>
  <si>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</si>
  <si>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</si>
  <si>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</si>
  <si>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</si>
  <si>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</si>
  <si>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</si>
  <si>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</si>
  <si>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</si>
  <si>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</si>
  <si>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</si>
  <si>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</si>
  <si>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</si>
  <si>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</si>
  <si>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</si>
  <si>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</si>
  <si>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</si>
  <si>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</si>
  <si>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</si>
  <si>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</si>
  <si>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</si>
  <si>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</si>
  <si>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</si>
  <si>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</si>
  <si>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</si>
  <si>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</si>
  <si>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</si>
  <si>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</si>
  <si>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</si>
  <si>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</si>
  <si>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</si>
  <si>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</si>
  <si>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</si>
  <si>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</si>
  <si>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</si>
  <si>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</si>
  <si>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</si>
  <si>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</si>
  <si>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</si>
  <si>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</si>
  <si>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</si>
  <si>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</si>
  <si>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</si>
  <si>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</si>
  <si>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</si>
  <si>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</si>
  <si>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</si>
  <si>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</si>
  <si>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</si>
  <si>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</si>
  <si>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</si>
  <si>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</si>
  <si>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</si>
  <si>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</si>
  <si>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</si>
  <si>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</si>
  <si>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</si>
  <si>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</si>
  <si>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</si>
  <si>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</si>
  <si>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</si>
  <si>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</si>
  <si>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</si>
  <si>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</si>
  <si>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</si>
  <si>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</si>
  <si>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</si>
  <si>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</si>
  <si>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</si>
  <si>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</si>
  <si>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</si>
  <si>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</si>
  <si>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</si>
  <si>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</si>
  <si>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</si>
  <si>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</si>
  <si>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</si>
  <si>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</si>
  <si>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</si>
  <si>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</si>
  <si>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</si>
  <si>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</si>
  <si>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</si>
  <si>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</si>
  <si>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</si>
  <si>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</si>
  <si>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</si>
  <si>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</si>
  <si>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</si>
  <si>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</si>
  <si>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</si>
  <si>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</si>
  <si>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</si>
  <si>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</si>
  <si>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</si>
  <si>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</si>
  <si>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</si>
  <si>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</si>
  <si>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琴浦町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</si>
  <si>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</si>
  <si>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</si>
  <si>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</si>
  <si>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</si>
  <si>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</si>
  <si>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</si>
  <si>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</si>
  <si>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</si>
  <si>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</si>
  <si>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</si>
  <si>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管路経年化率をみる限り、老朽化度合は全国平均と比べて低い傾向にある。もし、この指標が高ければ老朽化が進んでいるということになるため、その時期に施設の修繕、更新に係る費用が多くなってくる。
　管路については、現在は下水道工事に伴う老朽管の更新をしているため類似団体よりも更新率が高いが、経年老朽化が進んでいる管路もあるため、適正な更新計画や資金との調整を図りながら、事業運営に必要な資金を確保していく必要がある。
　</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3">
      <t>カギ</t>
    </rPh>
    <rPh sb="25" eb="28">
      <t>ロウキュウカ</t>
    </rPh>
    <rPh sb="28" eb="30">
      <t>ドア</t>
    </rPh>
    <rPh sb="31" eb="33">
      <t>ゼンコク</t>
    </rPh>
    <rPh sb="33" eb="35">
      <t>ヘイキン</t>
    </rPh>
    <rPh sb="36" eb="37">
      <t>クラ</t>
    </rPh>
    <rPh sb="39" eb="40">
      <t>ヒク</t>
    </rPh>
    <rPh sb="41" eb="43">
      <t>ケイコウ</t>
    </rPh>
    <rPh sb="52" eb="54">
      <t>シヒョウ</t>
    </rPh>
    <rPh sb="55" eb="56">
      <t>タカ</t>
    </rPh>
    <rPh sb="59" eb="62">
      <t>ロウキュウカ</t>
    </rPh>
    <rPh sb="63" eb="64">
      <t>スス</t>
    </rPh>
    <rPh sb="81" eb="83">
      <t>ジキ</t>
    </rPh>
    <rPh sb="84" eb="86">
      <t>シセツ</t>
    </rPh>
    <rPh sb="87" eb="89">
      <t>シュウゼン</t>
    </rPh>
    <rPh sb="90" eb="92">
      <t>コウシン</t>
    </rPh>
    <rPh sb="93" eb="94">
      <t>カカ</t>
    </rPh>
    <rPh sb="95" eb="97">
      <t>ヒヨウ</t>
    </rPh>
    <rPh sb="98" eb="99">
      <t>オオ</t>
    </rPh>
    <rPh sb="108" eb="110">
      <t>カンロ</t>
    </rPh>
    <rPh sb="116" eb="118">
      <t>ゲンザイ</t>
    </rPh>
    <rPh sb="119" eb="121">
      <t>ゲスイ</t>
    </rPh>
    <rPh sb="121" eb="122">
      <t>ドウ</t>
    </rPh>
    <rPh sb="122" eb="124">
      <t>コウジ</t>
    </rPh>
    <rPh sb="125" eb="126">
      <t>トモナ</t>
    </rPh>
    <rPh sb="127" eb="129">
      <t>ロウキュウ</t>
    </rPh>
    <rPh sb="129" eb="130">
      <t>カン</t>
    </rPh>
    <rPh sb="131" eb="133">
      <t>コウシン</t>
    </rPh>
    <rPh sb="140" eb="142">
      <t>ルイジ</t>
    </rPh>
    <rPh sb="142" eb="144">
      <t>ダンタイ</t>
    </rPh>
    <rPh sb="147" eb="149">
      <t>コウシン</t>
    </rPh>
    <rPh sb="149" eb="150">
      <t>リツ</t>
    </rPh>
    <rPh sb="151" eb="152">
      <t>タカ</t>
    </rPh>
    <rPh sb="155" eb="157">
      <t>ケイネン</t>
    </rPh>
    <rPh sb="157" eb="160">
      <t>ロウキュウカ</t>
    </rPh>
    <rPh sb="161" eb="162">
      <t>スス</t>
    </rPh>
    <rPh sb="166" eb="168">
      <t>カンロ</t>
    </rPh>
    <rPh sb="174" eb="176">
      <t>テキセイ</t>
    </rPh>
    <rPh sb="177" eb="179">
      <t>コウシン</t>
    </rPh>
    <rPh sb="179" eb="181">
      <t>ケイカク</t>
    </rPh>
    <rPh sb="182" eb="184">
      <t>シキン</t>
    </rPh>
    <rPh sb="186" eb="188">
      <t>チョウセイ</t>
    </rPh>
    <rPh sb="189" eb="190">
      <t>ハカ</t>
    </rPh>
    <rPh sb="195" eb="197">
      <t>ジギョウ</t>
    </rPh>
    <rPh sb="197" eb="199">
      <t>ウンエイ</t>
    </rPh>
    <rPh sb="200" eb="202">
      <t>ヒツヨウ</t>
    </rPh>
    <rPh sb="203" eb="205">
      <t>シキン</t>
    </rPh>
    <rPh sb="206" eb="208">
      <t>カクホ</t>
    </rPh>
    <rPh sb="212" eb="214">
      <t>ヒツヨウ</t>
    </rPh>
    <phoneticPr fontId="7"/>
  </si>
  <si>
    <t xml:space="preserve">　経常収支比率については、平成27年10月からの料金改定により前年度に比べ改善してきているが、今後100％を下回らないように収支バランスを管理していく必要がある。
　企業債残高対給水収益比率においては類似団体の平均値を大きく上回っており、企業債への依存度が大きい。これが流動比率を引き下げる要因となっている。企業債残高のピークは過ぎ、今後は減少する予定である。
　施設利用率については類似団体よりも下回っているため、施設を効果的に稼動できていない面もある。人口減少や節水技術の向上により需要が減少するため、全国的に減少傾向となっている。
　有収率については、大きな漏水の発生等により前年度と比較して下回っているが、漏水調査による管路修繕等により平成26年度と比較すると上回っている。引き続き漏水調査を実施することで有収率を引き上げていきたい。
</t>
    <rPh sb="1" eb="3">
      <t>ケイジョウ</t>
    </rPh>
    <rPh sb="3" eb="5">
      <t>シュウシ</t>
    </rPh>
    <rPh sb="5" eb="7">
      <t>ヒリツ</t>
    </rPh>
    <rPh sb="13" eb="15">
      <t>ヘイセイ</t>
    </rPh>
    <rPh sb="17" eb="18">
      <t>ネン</t>
    </rPh>
    <rPh sb="20" eb="21">
      <t>ガツ</t>
    </rPh>
    <rPh sb="24" eb="26">
      <t>リョウキン</t>
    </rPh>
    <rPh sb="26" eb="28">
      <t>カイテイ</t>
    </rPh>
    <rPh sb="31" eb="34">
      <t>ゼンネンド</t>
    </rPh>
    <rPh sb="35" eb="36">
      <t>クラ</t>
    </rPh>
    <rPh sb="37" eb="39">
      <t>カイゼン</t>
    </rPh>
    <rPh sb="47" eb="49">
      <t>コンゴ</t>
    </rPh>
    <rPh sb="54" eb="56">
      <t>シタマワ</t>
    </rPh>
    <rPh sb="62" eb="64">
      <t>シュウシ</t>
    </rPh>
    <rPh sb="69" eb="71">
      <t>カンリ</t>
    </rPh>
    <rPh sb="75" eb="77">
      <t>ヒツヨウ</t>
    </rPh>
    <rPh sb="83" eb="85">
      <t>キギョウ</t>
    </rPh>
    <rPh sb="85" eb="86">
      <t>サイ</t>
    </rPh>
    <rPh sb="86" eb="88">
      <t>ザンダカ</t>
    </rPh>
    <rPh sb="88" eb="89">
      <t>タイ</t>
    </rPh>
    <rPh sb="89" eb="91">
      <t>キュウスイ</t>
    </rPh>
    <rPh sb="91" eb="93">
      <t>シュウエキ</t>
    </rPh>
    <rPh sb="93" eb="95">
      <t>ヒリツ</t>
    </rPh>
    <rPh sb="100" eb="102">
      <t>ルイジ</t>
    </rPh>
    <rPh sb="102" eb="104">
      <t>ダンタイ</t>
    </rPh>
    <rPh sb="105" eb="108">
      <t>ヘイキンチ</t>
    </rPh>
    <rPh sb="109" eb="110">
      <t>オオ</t>
    </rPh>
    <rPh sb="112" eb="114">
      <t>ウワマワ</t>
    </rPh>
    <rPh sb="119" eb="121">
      <t>キギョウ</t>
    </rPh>
    <rPh sb="121" eb="122">
      <t>サイ</t>
    </rPh>
    <rPh sb="124" eb="126">
      <t>イゾン</t>
    </rPh>
    <rPh sb="126" eb="127">
      <t>ド</t>
    </rPh>
    <rPh sb="128" eb="129">
      <t>オオ</t>
    </rPh>
    <rPh sb="135" eb="137">
      <t>リュウドウ</t>
    </rPh>
    <rPh sb="137" eb="139">
      <t>ヒリツ</t>
    </rPh>
    <rPh sb="140" eb="141">
      <t>ヒ</t>
    </rPh>
    <rPh sb="142" eb="143">
      <t>サ</t>
    </rPh>
    <rPh sb="145" eb="147">
      <t>ヨウイン</t>
    </rPh>
    <rPh sb="154" eb="156">
      <t>キギョウ</t>
    </rPh>
    <rPh sb="156" eb="157">
      <t>サイ</t>
    </rPh>
    <rPh sb="157" eb="159">
      <t>ザンダカ</t>
    </rPh>
    <rPh sb="164" eb="165">
      <t>ス</t>
    </rPh>
    <rPh sb="167" eb="169">
      <t>コンゴ</t>
    </rPh>
    <rPh sb="170" eb="172">
      <t>ゲンショウ</t>
    </rPh>
    <rPh sb="174" eb="176">
      <t>ヨテイ</t>
    </rPh>
    <rPh sb="182" eb="184">
      <t>シセツ</t>
    </rPh>
    <rPh sb="184" eb="187">
      <t>リヨウリツ</t>
    </rPh>
    <rPh sb="192" eb="194">
      <t>ルイジ</t>
    </rPh>
    <rPh sb="194" eb="196">
      <t>ダンタイ</t>
    </rPh>
    <rPh sb="199" eb="201">
      <t>シタマワ</t>
    </rPh>
    <rPh sb="208" eb="210">
      <t>シセツ</t>
    </rPh>
    <rPh sb="211" eb="214">
      <t>コウカテキ</t>
    </rPh>
    <rPh sb="215" eb="217">
      <t>カドウ</t>
    </rPh>
    <rPh sb="223" eb="224">
      <t>メン</t>
    </rPh>
    <rPh sb="228" eb="230">
      <t>ジンコウ</t>
    </rPh>
    <rPh sb="230" eb="232">
      <t>ゲンショウ</t>
    </rPh>
    <rPh sb="233" eb="235">
      <t>セッスイ</t>
    </rPh>
    <rPh sb="235" eb="237">
      <t>ギジュツ</t>
    </rPh>
    <rPh sb="238" eb="240">
      <t>コウジョウ</t>
    </rPh>
    <rPh sb="243" eb="245">
      <t>ジュヨウ</t>
    </rPh>
    <rPh sb="246" eb="248">
      <t>ゲンショウ</t>
    </rPh>
    <rPh sb="253" eb="256">
      <t>ゼンコクテキ</t>
    </rPh>
    <rPh sb="257" eb="259">
      <t>ゲンショウ</t>
    </rPh>
    <rPh sb="259" eb="261">
      <t>ケイコウ</t>
    </rPh>
    <rPh sb="270" eb="272">
      <t>ユウシュウ</t>
    </rPh>
    <rPh sb="272" eb="273">
      <t>リツ</t>
    </rPh>
    <rPh sb="279" eb="280">
      <t>オオ</t>
    </rPh>
    <rPh sb="282" eb="284">
      <t>ロウスイ</t>
    </rPh>
    <rPh sb="285" eb="287">
      <t>ハッセイ</t>
    </rPh>
    <rPh sb="287" eb="288">
      <t>トウ</t>
    </rPh>
    <rPh sb="291" eb="294">
      <t>ゼンネンド</t>
    </rPh>
    <rPh sb="295" eb="297">
      <t>ヒカク</t>
    </rPh>
    <rPh sb="299" eb="301">
      <t>シタマワ</t>
    </rPh>
    <rPh sb="307" eb="309">
      <t>ロウスイ</t>
    </rPh>
    <rPh sb="309" eb="311">
      <t>チョウサ</t>
    </rPh>
    <rPh sb="314" eb="316">
      <t>カンロ</t>
    </rPh>
    <rPh sb="316" eb="318">
      <t>シュウゼン</t>
    </rPh>
    <rPh sb="322" eb="324">
      <t>ヘイセイ</t>
    </rPh>
    <rPh sb="329" eb="331">
      <t>ヒカク</t>
    </rPh>
    <rPh sb="334" eb="335">
      <t>ア</t>
    </rPh>
    <rPh sb="335" eb="336">
      <t>マワ</t>
    </rPh>
    <rPh sb="341" eb="342">
      <t>ヒ</t>
    </rPh>
    <rPh sb="343" eb="344">
      <t>ツヅ</t>
    </rPh>
    <rPh sb="345" eb="347">
      <t>ロウスイ</t>
    </rPh>
    <rPh sb="347" eb="349">
      <t>チョウサ</t>
    </rPh>
    <rPh sb="350" eb="352">
      <t>ジッシ</t>
    </rPh>
    <rPh sb="357" eb="359">
      <t>ユウシュウ</t>
    </rPh>
    <rPh sb="359" eb="360">
      <t>リツ</t>
    </rPh>
    <rPh sb="361" eb="362">
      <t>ヒ</t>
    </rPh>
    <rPh sb="363" eb="364">
      <t>ア</t>
    </rPh>
    <phoneticPr fontId="7"/>
  </si>
  <si>
    <t>　単年度の経営成績に大きな問題はないが、企業債残高の多さが目立つため、今後の資金管理が重要となってくる。
　施設の老朽化に関しては、類似団体と比較しても低い傾向にあるため、早急に更新費用が必要となる状態ではないが、老朽化した配水池等の設備更新に備え資金を蓄えておく必要がある。
　また、企業債の発行を抑えることが今後の課題の一つといえる。
　平成31年度策定予定の経営戦略（水道ビジョン）では、適正な施設更新計画、財政計画をふまえたものとし、策定後は経営戦略に基づき中長期的に施設更新を行っていく。</t>
    <rPh sb="1" eb="4">
      <t>タンネンド</t>
    </rPh>
    <rPh sb="5" eb="7">
      <t>ケイエイ</t>
    </rPh>
    <rPh sb="7" eb="9">
      <t>セイセキ</t>
    </rPh>
    <rPh sb="10" eb="11">
      <t>オオ</t>
    </rPh>
    <rPh sb="13" eb="15">
      <t>モンダイ</t>
    </rPh>
    <rPh sb="20" eb="22">
      <t>キギョウ</t>
    </rPh>
    <rPh sb="22" eb="23">
      <t>サイ</t>
    </rPh>
    <rPh sb="23" eb="25">
      <t>ザンダカ</t>
    </rPh>
    <rPh sb="26" eb="27">
      <t>オオ</t>
    </rPh>
    <rPh sb="29" eb="31">
      <t>メダ</t>
    </rPh>
    <rPh sb="35" eb="37">
      <t>コンゴ</t>
    </rPh>
    <rPh sb="38" eb="40">
      <t>シキン</t>
    </rPh>
    <rPh sb="40" eb="42">
      <t>カンリ</t>
    </rPh>
    <rPh sb="43" eb="45">
      <t>ジュウヨウ</t>
    </rPh>
    <rPh sb="54" eb="56">
      <t>シセツ</t>
    </rPh>
    <rPh sb="57" eb="60">
      <t>ロウキュウカ</t>
    </rPh>
    <rPh sb="61" eb="62">
      <t>カン</t>
    </rPh>
    <rPh sb="66" eb="68">
      <t>ルイジ</t>
    </rPh>
    <rPh sb="68" eb="70">
      <t>ダンタイ</t>
    </rPh>
    <rPh sb="71" eb="73">
      <t>ヒカク</t>
    </rPh>
    <rPh sb="76" eb="77">
      <t>ヒク</t>
    </rPh>
    <rPh sb="78" eb="80">
      <t>ケイコウ</t>
    </rPh>
    <rPh sb="86" eb="88">
      <t>サッキュウ</t>
    </rPh>
    <rPh sb="89" eb="91">
      <t>コウシン</t>
    </rPh>
    <rPh sb="91" eb="93">
      <t>ヒヨウ</t>
    </rPh>
    <rPh sb="94" eb="96">
      <t>ヒツヨウ</t>
    </rPh>
    <rPh sb="99" eb="101">
      <t>ジョウタイ</t>
    </rPh>
    <rPh sb="107" eb="110">
      <t>ロウキュウカ</t>
    </rPh>
    <rPh sb="112" eb="114">
      <t>ハイスイ</t>
    </rPh>
    <rPh sb="114" eb="115">
      <t>チ</t>
    </rPh>
    <rPh sb="115" eb="116">
      <t>トウ</t>
    </rPh>
    <rPh sb="117" eb="119">
      <t>セツビ</t>
    </rPh>
    <rPh sb="119" eb="121">
      <t>コウシン</t>
    </rPh>
    <rPh sb="122" eb="123">
      <t>ソナ</t>
    </rPh>
    <rPh sb="124" eb="126">
      <t>シキン</t>
    </rPh>
    <rPh sb="127" eb="128">
      <t>タクワ</t>
    </rPh>
    <rPh sb="132" eb="134">
      <t>ヒツヨウ</t>
    </rPh>
    <rPh sb="143" eb="145">
      <t>キギョウ</t>
    </rPh>
    <rPh sb="145" eb="146">
      <t>サイ</t>
    </rPh>
    <rPh sb="147" eb="149">
      <t>ハッコウ</t>
    </rPh>
    <rPh sb="150" eb="151">
      <t>オサ</t>
    </rPh>
    <rPh sb="156" eb="158">
      <t>コンゴ</t>
    </rPh>
    <rPh sb="159" eb="161">
      <t>カダイ</t>
    </rPh>
    <rPh sb="162" eb="163">
      <t>ヒト</t>
    </rPh>
    <rPh sb="197" eb="199">
      <t>テキセイ</t>
    </rPh>
    <rPh sb="200" eb="202">
      <t>シセツ</t>
    </rPh>
    <rPh sb="202" eb="204">
      <t>コウシン</t>
    </rPh>
    <rPh sb="204" eb="206">
      <t>ケイカク</t>
    </rPh>
    <rPh sb="207" eb="209">
      <t>ザイセイ</t>
    </rPh>
    <rPh sb="209" eb="211">
      <t>ケイカク</t>
    </rPh>
    <rPh sb="221" eb="223">
      <t>サクテイ</t>
    </rPh>
    <rPh sb="223" eb="224">
      <t>ゴ</t>
    </rPh>
    <rPh sb="225" eb="227">
      <t>ケイエイ</t>
    </rPh>
    <rPh sb="227" eb="229">
      <t>センリャク</t>
    </rPh>
    <rPh sb="230" eb="231">
      <t>モト</t>
    </rPh>
    <rPh sb="233" eb="237">
      <t>チュウチョウキテキ</t>
    </rPh>
    <rPh sb="238" eb="240">
      <t>シセツ</t>
    </rPh>
    <rPh sb="240" eb="242">
      <t>コウシン</t>
    </rPh>
    <rPh sb="243" eb="244">
      <t>オコナ</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</si>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</sst>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1.21</c:v>
                </c:pt>
                <c:pt idx="1">
                  <c:v>2.23</c:v>
                </c:pt>
                <c:pt idx="2">
                  <c:v>2.69</c:v>
                </c:pt>
                <c:pt idx="3">
                  <c:v>1.46</c:v>
                </c:pt>
                <c:pt idx="4">
                  <c:v>1.18</c:v>
                </c:pt>
              </c:numCache>
            </c:numRef>
          </c:val>
        </c:ser>
        <c:dLbls>
          <c:showLegendKey val="0"/>
          <c:showVal val="0"/>
          <c:showCatName val="0"/>
          <c:showSerName val="0"/>
          <c:showPercent val="0"/>
          <c:showBubbleSize val="0"/>
        </c:dLbls>
        <c:gapWidth val="150"/>
        <c:axId val="335372048"/>
        <c:axId val="33537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335372048"/>
        <c:axId val="335373224"/>
      </c:lineChart>
      <c:dateAx>
        <c:axId val="335372048"/>
        <c:scaling>
          <c:orientation val="minMax"/>
        </c:scaling>
        <c:delete val="1"/>
        <c:axPos val="b"/>
        <c:numFmt formatCode="ge" sourceLinked="1"/>
        <c:majorTickMark val="none"/>
        <c:minorTickMark val="none"/>
        <c:tickLblPos val="none"/>
        <c:crossAx val="335373224"/>
        <c:crosses val="autoZero"/>
        <c:auto val="1"/>
        <c:lblOffset val="100"/>
        <c:baseTimeUnit val="years"/>
      </c:dateAx>
      <c:valAx>
        <c:axId val="33537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7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51.02</c:v>
                </c:pt>
                <c:pt idx="1">
                  <c:v>51.59</c:v>
                </c:pt>
                <c:pt idx="2">
                  <c:v>51.13</c:v>
                </c:pt>
                <c:pt idx="3">
                  <c:v>27.15</c:v>
                </c:pt>
                <c:pt idx="4">
                  <c:v>29.3</c:v>
                </c:pt>
              </c:numCache>
            </c:numRef>
          </c:val>
        </c:ser>
        <c:dLbls>
          <c:showLegendKey val="0"/>
          <c:showVal val="0"/>
          <c:showCatName val="0"/>
          <c:showSerName val="0"/>
          <c:showPercent val="0"/>
          <c:showBubbleSize val="0"/>
        </c:dLbls>
        <c:gapWidth val="150"/>
        <c:axId val="336922376"/>
        <c:axId val="33692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36922376"/>
        <c:axId val="336922768"/>
      </c:lineChart>
      <c:dateAx>
        <c:axId val="336922376"/>
        <c:scaling>
          <c:orientation val="minMax"/>
        </c:scaling>
        <c:delete val="1"/>
        <c:axPos val="b"/>
        <c:numFmt formatCode="ge" sourceLinked="1"/>
        <c:majorTickMark val="none"/>
        <c:minorTickMark val="none"/>
        <c:tickLblPos val="none"/>
        <c:crossAx val="336922768"/>
        <c:crosses val="autoZero"/>
        <c:auto val="1"/>
        <c:lblOffset val="100"/>
        <c:baseTimeUnit val="years"/>
      </c:dateAx>
      <c:valAx>
        <c:axId val="3369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2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76.55</c:v>
                </c:pt>
                <c:pt idx="1">
                  <c:v>73.27</c:v>
                </c:pt>
                <c:pt idx="2">
                  <c:v>72.290000000000006</c:v>
                </c:pt>
                <c:pt idx="3">
                  <c:v>86.61</c:v>
                </c:pt>
                <c:pt idx="4">
                  <c:v>80.709999999999994</c:v>
                </c:pt>
              </c:numCache>
            </c:numRef>
          </c:val>
        </c:ser>
        <c:dLbls>
          <c:showLegendKey val="0"/>
          <c:showVal val="0"/>
          <c:showCatName val="0"/>
          <c:showSerName val="0"/>
          <c:showPercent val="0"/>
          <c:showBubbleSize val="0"/>
        </c:dLbls>
        <c:gapWidth val="150"/>
        <c:axId val="336363192"/>
        <c:axId val="33636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36363192"/>
        <c:axId val="336360056"/>
      </c:lineChart>
      <c:dateAx>
        <c:axId val="336363192"/>
        <c:scaling>
          <c:orientation val="minMax"/>
        </c:scaling>
        <c:delete val="1"/>
        <c:axPos val="b"/>
        <c:numFmt formatCode="ge" sourceLinked="1"/>
        <c:majorTickMark val="none"/>
        <c:minorTickMark val="none"/>
        <c:tickLblPos val="none"/>
        <c:crossAx val="336360056"/>
        <c:crosses val="autoZero"/>
        <c:auto val="1"/>
        <c:lblOffset val="100"/>
        <c:baseTimeUnit val="years"/>
      </c:dateAx>
      <c:valAx>
        <c:axId val="33636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113.01</c:v>
                </c:pt>
                <c:pt idx="1">
                  <c:v>104.2</c:v>
                </c:pt>
                <c:pt idx="2">
                  <c:v>106.75</c:v>
                </c:pt>
                <c:pt idx="3">
                  <c:v>110.18</c:v>
                </c:pt>
                <c:pt idx="4">
                  <c:v>124.3</c:v>
                </c:pt>
              </c:numCache>
            </c:numRef>
          </c:val>
        </c:ser>
        <c:dLbls>
          <c:showLegendKey val="0"/>
          <c:showVal val="0"/>
          <c:showCatName val="0"/>
          <c:showSerName val="0"/>
          <c:showPercent val="0"/>
          <c:showBubbleSize val="0"/>
        </c:dLbls>
        <c:gapWidth val="150"/>
        <c:axId val="336361232"/>
        <c:axId val="33636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336361232"/>
        <c:axId val="336360840"/>
      </c:lineChart>
      <c:dateAx>
        <c:axId val="336361232"/>
        <c:scaling>
          <c:orientation val="minMax"/>
        </c:scaling>
        <c:delete val="1"/>
        <c:axPos val="b"/>
        <c:numFmt formatCode="ge" sourceLinked="1"/>
        <c:majorTickMark val="none"/>
        <c:minorTickMark val="none"/>
        <c:tickLblPos val="none"/>
        <c:crossAx val="336360840"/>
        <c:crosses val="autoZero"/>
        <c:auto val="1"/>
        <c:lblOffset val="100"/>
        <c:baseTimeUnit val="years"/>
      </c:dateAx>
      <c:valAx>
        <c:axId val="336360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36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32.57</c:v>
                </c:pt>
                <c:pt idx="1">
                  <c:v>33.44</c:v>
                </c:pt>
                <c:pt idx="2">
                  <c:v>38.24</c:v>
                </c:pt>
                <c:pt idx="3">
                  <c:v>39.29</c:v>
                </c:pt>
                <c:pt idx="4">
                  <c:v>40.68</c:v>
                </c:pt>
              </c:numCache>
            </c:numRef>
          </c:val>
        </c:ser>
        <c:dLbls>
          <c:showLegendKey val="0"/>
          <c:showVal val="0"/>
          <c:showCatName val="0"/>
          <c:showSerName val="0"/>
          <c:showPercent val="0"/>
          <c:showBubbleSize val="0"/>
        </c:dLbls>
        <c:gapWidth val="150"/>
        <c:axId val="336364760"/>
        <c:axId val="3363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336364760"/>
        <c:axId val="336362016"/>
      </c:lineChart>
      <c:dateAx>
        <c:axId val="336364760"/>
        <c:scaling>
          <c:orientation val="minMax"/>
        </c:scaling>
        <c:delete val="1"/>
        <c:axPos val="b"/>
        <c:numFmt formatCode="ge" sourceLinked="1"/>
        <c:majorTickMark val="none"/>
        <c:minorTickMark val="none"/>
        <c:tickLblPos val="none"/>
        <c:crossAx val="336362016"/>
        <c:crosses val="autoZero"/>
        <c:auto val="1"/>
        <c:lblOffset val="100"/>
        <c:baseTimeUnit val="years"/>
      </c:dateAx>
      <c:valAx>
        <c:axId val="3363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6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7.47</c:v>
                </c:pt>
                <c:pt idx="1">
                  <c:v>7.4</c:v>
                </c:pt>
                <c:pt idx="2">
                  <c:v>6.79</c:v>
                </c:pt>
                <c:pt idx="3">
                  <c:v>7.14</c:v>
                </c:pt>
                <c:pt idx="4">
                  <c:v>6.46</c:v>
                </c:pt>
              </c:numCache>
            </c:numRef>
          </c:val>
        </c:ser>
        <c:dLbls>
          <c:showLegendKey val="0"/>
          <c:showVal val="0"/>
          <c:showCatName val="0"/>
          <c:showSerName val="0"/>
          <c:showPercent val="0"/>
          <c:showBubbleSize val="0"/>
        </c:dLbls>
        <c:gapWidth val="150"/>
        <c:axId val="336365936"/>
        <c:axId val="3363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336365936"/>
        <c:axId val="336360448"/>
      </c:lineChart>
      <c:dateAx>
        <c:axId val="336365936"/>
        <c:scaling>
          <c:orientation val="minMax"/>
        </c:scaling>
        <c:delete val="1"/>
        <c:axPos val="b"/>
        <c:numFmt formatCode="ge" sourceLinked="1"/>
        <c:majorTickMark val="none"/>
        <c:minorTickMark val="none"/>
        <c:tickLblPos val="none"/>
        <c:crossAx val="336360448"/>
        <c:crosses val="autoZero"/>
        <c:auto val="1"/>
        <c:lblOffset val="100"/>
        <c:baseTimeUnit val="years"/>
      </c:dateAx>
      <c:valAx>
        <c:axId val="3363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6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363976"/>
        <c:axId val="3363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336363976"/>
        <c:axId val="336366720"/>
      </c:lineChart>
      <c:dateAx>
        <c:axId val="336363976"/>
        <c:scaling>
          <c:orientation val="minMax"/>
        </c:scaling>
        <c:delete val="1"/>
        <c:axPos val="b"/>
        <c:numFmt formatCode="ge" sourceLinked="1"/>
        <c:majorTickMark val="none"/>
        <c:minorTickMark val="none"/>
        <c:tickLblPos val="none"/>
        <c:crossAx val="336366720"/>
        <c:crosses val="autoZero"/>
        <c:auto val="1"/>
        <c:lblOffset val="100"/>
        <c:baseTimeUnit val="years"/>
      </c:dateAx>
      <c:valAx>
        <c:axId val="33636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36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1294.8800000000001</c:v>
                </c:pt>
                <c:pt idx="1">
                  <c:v>1708.21</c:v>
                </c:pt>
                <c:pt idx="2">
                  <c:v>149.94999999999999</c:v>
                </c:pt>
                <c:pt idx="3">
                  <c:v>143.65</c:v>
                </c:pt>
                <c:pt idx="4">
                  <c:v>167.46</c:v>
                </c:pt>
              </c:numCache>
            </c:numRef>
          </c:val>
        </c:ser>
        <c:dLbls>
          <c:showLegendKey val="0"/>
          <c:showVal val="0"/>
          <c:showCatName val="0"/>
          <c:showSerName val="0"/>
          <c:showPercent val="0"/>
          <c:showBubbleSize val="0"/>
        </c:dLbls>
        <c:gapWidth val="150"/>
        <c:axId val="336920024"/>
        <c:axId val="3369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336920024"/>
        <c:axId val="336917280"/>
      </c:lineChart>
      <c:dateAx>
        <c:axId val="336920024"/>
        <c:scaling>
          <c:orientation val="minMax"/>
        </c:scaling>
        <c:delete val="1"/>
        <c:axPos val="b"/>
        <c:numFmt formatCode="ge" sourceLinked="1"/>
        <c:majorTickMark val="none"/>
        <c:minorTickMark val="none"/>
        <c:tickLblPos val="none"/>
        <c:crossAx val="336917280"/>
        <c:crosses val="autoZero"/>
        <c:auto val="1"/>
        <c:lblOffset val="100"/>
        <c:baseTimeUnit val="years"/>
      </c:dateAx>
      <c:valAx>
        <c:axId val="33691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9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694.27</c:v>
                </c:pt>
                <c:pt idx="1">
                  <c:v>699.56</c:v>
                </c:pt>
                <c:pt idx="2">
                  <c:v>712</c:v>
                </c:pt>
                <c:pt idx="3">
                  <c:v>629.88</c:v>
                </c:pt>
                <c:pt idx="4">
                  <c:v>556.35</c:v>
                </c:pt>
              </c:numCache>
            </c:numRef>
          </c:val>
        </c:ser>
        <c:dLbls>
          <c:showLegendKey val="0"/>
          <c:showVal val="0"/>
          <c:showCatName val="0"/>
          <c:showSerName val="0"/>
          <c:showPercent val="0"/>
          <c:showBubbleSize val="0"/>
        </c:dLbls>
        <c:gapWidth val="150"/>
        <c:axId val="336920416"/>
        <c:axId val="33691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336920416"/>
        <c:axId val="336917672"/>
      </c:lineChart>
      <c:dateAx>
        <c:axId val="336920416"/>
        <c:scaling>
          <c:orientation val="minMax"/>
        </c:scaling>
        <c:delete val="1"/>
        <c:axPos val="b"/>
        <c:numFmt formatCode="ge" sourceLinked="1"/>
        <c:majorTickMark val="none"/>
        <c:minorTickMark val="none"/>
        <c:tickLblPos val="none"/>
        <c:crossAx val="336917672"/>
        <c:crosses val="autoZero"/>
        <c:auto val="1"/>
        <c:lblOffset val="100"/>
        <c:baseTimeUnit val="years"/>
      </c:dateAx>
      <c:valAx>
        <c:axId val="336917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9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108.93</c:v>
                </c:pt>
                <c:pt idx="1">
                  <c:v>102.08</c:v>
                </c:pt>
                <c:pt idx="2">
                  <c:v>103.8</c:v>
                </c:pt>
                <c:pt idx="3">
                  <c:v>109.05</c:v>
                </c:pt>
                <c:pt idx="4">
                  <c:v>125.07</c:v>
                </c:pt>
              </c:numCache>
            </c:numRef>
          </c:val>
        </c:ser>
        <c:dLbls>
          <c:showLegendKey val="0"/>
          <c:showVal val="0"/>
          <c:showCatName val="0"/>
          <c:showSerName val="0"/>
          <c:showPercent val="0"/>
          <c:showBubbleSize val="0"/>
        </c:dLbls>
        <c:gapWidth val="150"/>
        <c:axId val="336923552"/>
        <c:axId val="33692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336923552"/>
        <c:axId val="336920808"/>
      </c:lineChart>
      <c:dateAx>
        <c:axId val="336923552"/>
        <c:scaling>
          <c:orientation val="minMax"/>
        </c:scaling>
        <c:delete val="1"/>
        <c:axPos val="b"/>
        <c:numFmt formatCode="ge" sourceLinked="1"/>
        <c:majorTickMark val="none"/>
        <c:minorTickMark val="none"/>
        <c:tickLblPos val="none"/>
        <c:crossAx val="336920808"/>
        <c:crosses val="autoZero"/>
        <c:auto val="1"/>
        <c:lblOffset val="100"/>
        <c:baseTimeUnit val="years"/>
      </c:dateAx>
      <c:valAx>
        <c:axId val="33692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136.69999999999999</c:v>
                </c:pt>
                <c:pt idx="1">
                  <c:v>146.38999999999999</c:v>
                </c:pt>
                <c:pt idx="2">
                  <c:v>144.27000000000001</c:v>
                </c:pt>
                <c:pt idx="3">
                  <c:v>150.93</c:v>
                </c:pt>
                <c:pt idx="4">
                  <c:v>143.68</c:v>
                </c:pt>
              </c:numCache>
            </c:numRef>
          </c:val>
        </c:ser>
        <c:dLbls>
          <c:showLegendKey val="0"/>
          <c:showVal val="0"/>
          <c:showCatName val="0"/>
          <c:showSerName val="0"/>
          <c:showPercent val="0"/>
          <c:showBubbleSize val="0"/>
        </c:dLbls>
        <c:gapWidth val="150"/>
        <c:axId val="336919632"/>
        <c:axId val="33691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336919632"/>
        <c:axId val="336918064"/>
      </c:lineChart>
      <c:dateAx>
        <c:axId val="336919632"/>
        <c:scaling>
          <c:orientation val="minMax"/>
        </c:scaling>
        <c:delete val="1"/>
        <c:axPos val="b"/>
        <c:numFmt formatCode="ge" sourceLinked="1"/>
        <c:majorTickMark val="none"/>
        <c:minorTickMark val="none"/>
        <c:tickLblPos val="none"/>
        <c:crossAx val="336918064"/>
        <c:crosses val="autoZero"/>
        <c:auto val="1"/>
        <c:lblOffset val="100"/>
        <c:baseTimeUnit val="years"/>
      </c:dateAx>
      <c:valAx>
        <c:axId val="3369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1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鳥取県　琴浦町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18002</v>
      </c>
      <c r="AM8" s="71"/>
      <c r="AN8" s="71"/>
      <c r="AO8" s="71"/>
      <c r="AP8" s="71"/>
      <c r="AQ8" s="71"/>
      <c r="AR8" s="71"/>
      <c r="AS8" s="71"/>
      <c r="AT8" s="67">
        <f>データ!$S$6</f>
        <v>139.97</v>
      </c>
      <c r="AU8" s="68"/>
      <c r="AV8" s="68"/>
      <c r="AW8" s="68"/>
      <c r="AX8" s="68"/>
      <c r="AY8" s="68"/>
      <c r="AZ8" s="68"/>
      <c r="BA8" s="68"/>
      <c r="BB8" s="70">
        <f>データ!$T$6</f>
        <v>128.61000000000001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59.73</v>
      </c>
      <c r="J10" s="68"/>
      <c r="K10" s="68"/>
      <c r="L10" s="68"/>
      <c r="M10" s="68"/>
      <c r="N10" s="68"/>
      <c r="O10" s="69"/>
      <c r="P10" s="70">
        <f>データ!$P$6</f>
        <v>91</v>
      </c>
      <c r="Q10" s="70"/>
      <c r="R10" s="70"/>
      <c r="S10" s="70"/>
      <c r="T10" s="70"/>
      <c r="U10" s="70"/>
      <c r="V10" s="70"/>
      <c r="W10" s="71">
        <f>データ!$Q$6</f>
        <v>3513</v>
      </c>
      <c r="X10" s="71"/>
      <c r="Y10" s="71"/>
      <c r="Z10" s="71"/>
      <c r="AA10" s="71"/>
      <c r="AB10" s="71"/>
      <c r="AC10" s="71"/>
      <c r="AD10" s="2"/>
      <c r="AE10" s="2"/>
      <c r="AF10" s="2"/>
      <c r="AG10" s="2"/>
      <c r="AH10" s="5"/>
      <c r="AI10" s="5"/>
      <c r="AJ10" s="5"/>
      <c r="AK10" s="5"/>
      <c r="AL10" s="71">
        <f>データ!$U$6</f>
        <v>16262</v>
      </c>
      <c r="AM10" s="71"/>
      <c r="AN10" s="71"/>
      <c r="AO10" s="71"/>
      <c r="AP10" s="71"/>
      <c r="AQ10" s="71"/>
      <c r="AR10" s="71"/>
      <c r="AS10" s="71"/>
      <c r="AT10" s="67">
        <f>データ!$V$6</f>
        <v>13.42</v>
      </c>
      <c r="AU10" s="68"/>
      <c r="AV10" s="68"/>
      <c r="AW10" s="68"/>
      <c r="AX10" s="68"/>
      <c r="AY10" s="68"/>
      <c r="AZ10" s="68"/>
      <c r="BA10" s="68"/>
      <c r="BB10" s="70">
        <f>データ!$W$6</f>
        <v>1211.77</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313718</v>
      </c>
      <c r="D6" s="34">
        <f t="shared" si="3"/>
        <v>46</v>
      </c>
      <c r="E6" s="34">
        <f t="shared" si="3"/>
        <v>1</v>
      </c>
      <c r="F6" s="34">
        <f t="shared" si="3"/>
        <v>0</v>
      </c>
      <c r="G6" s="34">
        <f t="shared" si="3"/>
        <v>1</v>
      </c>
      <c r="H6" s="34" t="str">
        <f t="shared" si="3"/>
        <v>鳥取県　琴浦町</v>
      </c>
      <c r="I6" s="34" t="str">
        <f t="shared" si="3"/>
        <v>法適用</v>
      </c>
      <c r="J6" s="34" t="str">
        <f t="shared" si="3"/>
        <v>水道事業</v>
      </c>
      <c r="K6" s="34" t="str">
        <f t="shared" si="3"/>
        <v>末端給水事業</v>
      </c>
      <c r="L6" s="34" t="str">
        <f t="shared" si="3"/>
        <v>A6</v>
      </c>
      <c r="M6" s="34">
        <f t="shared" si="3"/>
        <v>0</v>
      </c>
      <c r="N6" s="35" t="str">
        <f t="shared" si="3"/>
        <v>-</v>
      </c>
      <c r="O6" s="35">
        <f t="shared" si="3"/>
        <v>59.73</v>
      </c>
      <c r="P6" s="35">
        <f t="shared" si="3"/>
        <v>91</v>
      </c>
      <c r="Q6" s="35">
        <f t="shared" si="3"/>
        <v>3513</v>
      </c>
      <c r="R6" s="35">
        <f t="shared" si="3"/>
        <v>18002</v>
      </c>
      <c r="S6" s="35">
        <f t="shared" si="3"/>
        <v>139.97</v>
      </c>
      <c r="T6" s="35">
        <f t="shared" si="3"/>
        <v>128.61000000000001</v>
      </c>
      <c r="U6" s="35">
        <f t="shared" si="3"/>
        <v>16262</v>
      </c>
      <c r="V6" s="35">
        <f t="shared" si="3"/>
        <v>13.42</v>
      </c>
      <c r="W6" s="35">
        <f t="shared" si="3"/>
        <v>1211.77</v>
      </c>
      <c r="X6" s="36">
        <f>IF(X7="",NA(),X7)</f>
        <v>113.01</v>
      </c>
      <c r="Y6" s="36">
        <f t="shared" ref="Y6:AG6" si="4">IF(Y7="",NA(),Y7)</f>
        <v>104.2</v>
      </c>
      <c r="Z6" s="36">
        <f t="shared" si="4"/>
        <v>106.75</v>
      </c>
      <c r="AA6" s="36">
        <f t="shared" si="4"/>
        <v>110.18</v>
      </c>
      <c r="AB6" s="36">
        <f t="shared" si="4"/>
        <v>124.3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1294.8800000000001</v>
      </c>
      <c r="AU6" s="36">
        <f t="shared" ref="AU6:BC6" si="6">IF(AU7="",NA(),AU7)</f>
        <v>1708.21</v>
      </c>
      <c r="AV6" s="36">
        <f t="shared" si="6"/>
        <v>149.94999999999999</v>
      </c>
      <c r="AW6" s="36">
        <f t="shared" si="6"/>
        <v>143.65</v>
      </c>
      <c r="AX6" s="36">
        <f t="shared" si="6"/>
        <v>167.46</v>
      </c>
      <c r="AY6" s="36">
        <f t="shared" si="6"/>
        <v>915.5</v>
      </c>
      <c r="AZ6" s="36">
        <f t="shared" si="6"/>
        <v>963.24</v>
      </c>
      <c r="BA6" s="36">
        <f t="shared" si="6"/>
        <v>381.53</v>
      </c>
      <c r="BB6" s="36">
        <f t="shared" si="6"/>
        <v>391.54</v>
      </c>
      <c r="BC6" s="36">
        <f t="shared" si="6"/>
        <v>384.34</v>
      </c>
      <c r="BD6" s="35" t="str">
        <f>IF(BD7="","",IF(BD7="-","【-】","【"&amp;SUBSTITUTE(TEXT(BD7,"#,##0.00"),"-","△")&amp;"】"))</f>
        <v>【262.87】</v>
      </c>
      <c r="BE6" s="36">
        <f>IF(BE7="",NA(),BE7)</f>
        <v>694.27</v>
      </c>
      <c r="BF6" s="36">
        <f t="shared" ref="BF6:BN6" si="7">IF(BF7="",NA(),BF7)</f>
        <v>699.56</v>
      </c>
      <c r="BG6" s="36">
        <f t="shared" si="7"/>
        <v>712</v>
      </c>
      <c r="BH6" s="36">
        <f t="shared" si="7"/>
        <v>629.88</v>
      </c>
      <c r="BI6" s="36">
        <f t="shared" si="7"/>
        <v>556.35</v>
      </c>
      <c r="BJ6" s="36">
        <f t="shared" si="7"/>
        <v>404.78</v>
      </c>
      <c r="BK6" s="36">
        <f t="shared" si="7"/>
        <v>400.38</v>
      </c>
      <c r="BL6" s="36">
        <f t="shared" si="7"/>
        <v>393.27</v>
      </c>
      <c r="BM6" s="36">
        <f t="shared" si="7"/>
        <v>386.97</v>
      </c>
      <c r="BN6" s="36">
        <f t="shared" si="7"/>
        <v>380.58</v>
      </c>
      <c r="BO6" s="35" t="str">
        <f>IF(BO7="","",IF(BO7="-","【-】","【"&amp;SUBSTITUTE(TEXT(BO7,"#,##0.00"),"-","△")&amp;"】"))</f>
        <v>【270.87】</v>
      </c>
      <c r="BP6" s="36">
        <f>IF(BP7="",NA(),BP7)</f>
        <v>108.93</v>
      </c>
      <c r="BQ6" s="36">
        <f t="shared" ref="BQ6:BY6" si="8">IF(BQ7="",NA(),BQ7)</f>
        <v>102.08</v>
      </c>
      <c r="BR6" s="36">
        <f t="shared" si="8"/>
        <v>103.8</v>
      </c>
      <c r="BS6" s="36">
        <f t="shared" si="8"/>
        <v>109.05</v>
      </c>
      <c r="BT6" s="36">
        <f t="shared" si="8"/>
        <v>125.07</v>
      </c>
      <c r="BU6" s="36">
        <f t="shared" si="8"/>
        <v>98.07</v>
      </c>
      <c r="BV6" s="36">
        <f t="shared" si="8"/>
        <v>96.56</v>
      </c>
      <c r="BW6" s="36">
        <f t="shared" si="8"/>
        <v>100.47</v>
      </c>
      <c r="BX6" s="36">
        <f t="shared" si="8"/>
        <v>101.72</v>
      </c>
      <c r="BY6" s="36">
        <f t="shared" si="8"/>
        <v>102.38</v>
      </c>
      <c r="BZ6" s="35" t="str">
        <f>IF(BZ7="","",IF(BZ7="-","【-】","【"&amp;SUBSTITUTE(TEXT(BZ7,"#,##0.00"),"-","△")&amp;"】"))</f>
        <v>【105.59】</v>
      </c>
      <c r="CA6" s="36">
        <f>IF(CA7="",NA(),CA7)</f>
        <v>136.69999999999999</v>
      </c>
      <c r="CB6" s="36">
        <f t="shared" ref="CB6:CJ6" si="9">IF(CB7="",NA(),CB7)</f>
        <v>146.38999999999999</v>
      </c>
      <c r="CC6" s="36">
        <f t="shared" si="9"/>
        <v>144.27000000000001</v>
      </c>
      <c r="CD6" s="36">
        <f t="shared" si="9"/>
        <v>150.93</v>
      </c>
      <c r="CE6" s="36">
        <f t="shared" si="9"/>
        <v>143.68</v>
      </c>
      <c r="CF6" s="36">
        <f t="shared" si="9"/>
        <v>172.26</v>
      </c>
      <c r="CG6" s="36">
        <f t="shared" si="9"/>
        <v>177.14</v>
      </c>
      <c r="CH6" s="36">
        <f t="shared" si="9"/>
        <v>169.82</v>
      </c>
      <c r="CI6" s="36">
        <f t="shared" si="9"/>
        <v>168.2</v>
      </c>
      <c r="CJ6" s="36">
        <f t="shared" si="9"/>
        <v>168.67</v>
      </c>
      <c r="CK6" s="35" t="str">
        <f>IF(CK7="","",IF(CK7="-","【-】","【"&amp;SUBSTITUTE(TEXT(CK7,"#,##0.00"),"-","△")&amp;"】"))</f>
        <v>【163.27】</v>
      </c>
      <c r="CL6" s="36">
        <f>IF(CL7="",NA(),CL7)</f>
        <v>51.02</v>
      </c>
      <c r="CM6" s="36">
        <f t="shared" ref="CM6:CU6" si="10">IF(CM7="",NA(),CM7)</f>
        <v>51.59</v>
      </c>
      <c r="CN6" s="36">
        <f t="shared" si="10"/>
        <v>51.13</v>
      </c>
      <c r="CO6" s="36">
        <f t="shared" si="10"/>
        <v>27.15</v>
      </c>
      <c r="CP6" s="36">
        <f t="shared" si="10"/>
        <v>29.3</v>
      </c>
      <c r="CQ6" s="36">
        <f t="shared" si="10"/>
        <v>55.68</v>
      </c>
      <c r="CR6" s="36">
        <f t="shared" si="10"/>
        <v>55.64</v>
      </c>
      <c r="CS6" s="36">
        <f t="shared" si="10"/>
        <v>55.13</v>
      </c>
      <c r="CT6" s="36">
        <f t="shared" si="10"/>
        <v>54.77</v>
      </c>
      <c r="CU6" s="36">
        <f t="shared" si="10"/>
        <v>54.92</v>
      </c>
      <c r="CV6" s="35" t="str">
        <f>IF(CV7="","",IF(CV7="-","【-】","【"&amp;SUBSTITUTE(TEXT(CV7,"#,##0.00"),"-","△")&amp;"】"))</f>
        <v>【59.94】</v>
      </c>
      <c r="CW6" s="36">
        <f>IF(CW7="",NA(),CW7)</f>
        <v>76.55</v>
      </c>
      <c r="CX6" s="36">
        <f t="shared" ref="CX6:DF6" si="11">IF(CX7="",NA(),CX7)</f>
        <v>73.27</v>
      </c>
      <c r="CY6" s="36">
        <f t="shared" si="11"/>
        <v>72.290000000000006</v>
      </c>
      <c r="CZ6" s="36">
        <f t="shared" si="11"/>
        <v>86.61</v>
      </c>
      <c r="DA6" s="36">
        <f t="shared" si="11"/>
        <v>80.709999999999994</v>
      </c>
      <c r="DB6" s="36">
        <f t="shared" si="11"/>
        <v>83.18</v>
      </c>
      <c r="DC6" s="36">
        <f t="shared" si="11"/>
        <v>83.09</v>
      </c>
      <c r="DD6" s="36">
        <f t="shared" si="11"/>
        <v>83</v>
      </c>
      <c r="DE6" s="36">
        <f t="shared" si="11"/>
        <v>82.89</v>
      </c>
      <c r="DF6" s="36">
        <f t="shared" si="11"/>
        <v>82.66</v>
      </c>
      <c r="DG6" s="35" t="str">
        <f>IF(DG7="","",IF(DG7="-","【-】","【"&amp;SUBSTITUTE(TEXT(DG7,"#,##0.00"),"-","△")&amp;"】"))</f>
        <v>【90.22】</v>
      </c>
      <c r="DH6" s="36">
        <f>IF(DH7="",NA(),DH7)</f>
        <v>32.57</v>
      </c>
      <c r="DI6" s="36">
        <f t="shared" ref="DI6:DQ6" si="12">IF(DI7="",NA(),DI7)</f>
        <v>33.44</v>
      </c>
      <c r="DJ6" s="36">
        <f t="shared" si="12"/>
        <v>38.24</v>
      </c>
      <c r="DK6" s="36">
        <f t="shared" si="12"/>
        <v>39.29</v>
      </c>
      <c r="DL6" s="36">
        <f t="shared" si="12"/>
        <v>40.68</v>
      </c>
      <c r="DM6" s="36">
        <f t="shared" si="12"/>
        <v>38.07</v>
      </c>
      <c r="DN6" s="36">
        <f t="shared" si="12"/>
        <v>39.06</v>
      </c>
      <c r="DO6" s="36">
        <f t="shared" si="12"/>
        <v>46.66</v>
      </c>
      <c r="DP6" s="36">
        <f t="shared" si="12"/>
        <v>47.46</v>
      </c>
      <c r="DQ6" s="36">
        <f t="shared" si="12"/>
        <v>48.49</v>
      </c>
      <c r="DR6" s="35" t="str">
        <f>IF(DR7="","",IF(DR7="-","【-】","【"&amp;SUBSTITUTE(TEXT(DR7,"#,##0.00"),"-","△")&amp;"】"))</f>
        <v>【47.91】</v>
      </c>
      <c r="DS6" s="36">
        <f>IF(DS7="",NA(),DS7)</f>
        <v>7.47</v>
      </c>
      <c r="DT6" s="36">
        <f t="shared" ref="DT6:EB6" si="13">IF(DT7="",NA(),DT7)</f>
        <v>7.4</v>
      </c>
      <c r="DU6" s="36">
        <f t="shared" si="13"/>
        <v>6.79</v>
      </c>
      <c r="DV6" s="36">
        <f t="shared" si="13"/>
        <v>7.14</v>
      </c>
      <c r="DW6" s="36">
        <f t="shared" si="13"/>
        <v>6.46</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1.21</v>
      </c>
      <c r="EE6" s="36">
        <f t="shared" ref="EE6:EM6" si="14">IF(EE7="",NA(),EE7)</f>
        <v>2.23</v>
      </c>
      <c r="EF6" s="36">
        <f t="shared" si="14"/>
        <v>2.69</v>
      </c>
      <c r="EG6" s="36">
        <f t="shared" si="14"/>
        <v>1.46</v>
      </c>
      <c r="EH6" s="36">
        <f t="shared" si="14"/>
        <v>1.18</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313718</v>
      </c>
      <c r="D7" s="38">
        <v>46</v>
      </c>
      <c r="E7" s="38">
        <v>1</v>
      </c>
      <c r="F7" s="38">
        <v>0</v>
      </c>
      <c r="G7" s="38">
        <v>1</v>
      </c>
      <c r="H7" s="38" t="s">
        <v>105</v>
      </c>
      <c r="I7" s="38" t="s">
        <v>106</v>
      </c>
      <c r="J7" s="38" t="s">
        <v>107</v>
      </c>
      <c r="K7" s="38" t="s">
        <v>108</v>
      </c>
      <c r="L7" s="38" t="s">
        <v>109</v>
      </c>
      <c r="M7" s="38"/>
      <c r="N7" s="39" t="s">
        <v>110</v>
      </c>
      <c r="O7" s="39">
        <v>59.73</v>
      </c>
      <c r="P7" s="39">
        <v>91</v>
      </c>
      <c r="Q7" s="39">
        <v>3513</v>
      </c>
      <c r="R7" s="39">
        <v>18002</v>
      </c>
      <c r="S7" s="39">
        <v>139.97</v>
      </c>
      <c r="T7" s="39">
        <v>128.61000000000001</v>
      </c>
      <c r="U7" s="39">
        <v>16262</v>
      </c>
      <c r="V7" s="39">
        <v>13.42</v>
      </c>
      <c r="W7" s="39">
        <v>1211.77</v>
      </c>
      <c r="X7" s="39">
        <v>113.01</v>
      </c>
      <c r="Y7" s="39">
        <v>104.2</v>
      </c>
      <c r="Z7" s="39">
        <v>106.75</v>
      </c>
      <c r="AA7" s="39">
        <v>110.18</v>
      </c>
      <c r="AB7" s="39">
        <v>124.3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1294.8800000000001</v>
      </c>
      <c r="AU7" s="39">
        <v>1708.21</v>
      </c>
      <c r="AV7" s="39">
        <v>149.94999999999999</v>
      </c>
      <c r="AW7" s="39">
        <v>143.65</v>
      </c>
      <c r="AX7" s="39">
        <v>167.46</v>
      </c>
      <c r="AY7" s="39">
        <v>915.5</v>
      </c>
      <c r="AZ7" s="39">
        <v>963.24</v>
      </c>
      <c r="BA7" s="39">
        <v>381.53</v>
      </c>
      <c r="BB7" s="39">
        <v>391.54</v>
      </c>
      <c r="BC7" s="39">
        <v>384.34</v>
      </c>
      <c r="BD7" s="39">
        <v>262.87</v>
      </c>
      <c r="BE7" s="39">
        <v>694.27</v>
      </c>
      <c r="BF7" s="39">
        <v>699.56</v>
      </c>
      <c r="BG7" s="39">
        <v>712</v>
      </c>
      <c r="BH7" s="39">
        <v>629.88</v>
      </c>
      <c r="BI7" s="39">
        <v>556.35</v>
      </c>
      <c r="BJ7" s="39">
        <v>404.78</v>
      </c>
      <c r="BK7" s="39">
        <v>400.38</v>
      </c>
      <c r="BL7" s="39">
        <v>393.27</v>
      </c>
      <c r="BM7" s="39">
        <v>386.97</v>
      </c>
      <c r="BN7" s="39">
        <v>380.58</v>
      </c>
      <c r="BO7" s="39">
        <v>270.87</v>
      </c>
      <c r="BP7" s="39">
        <v>108.93</v>
      </c>
      <c r="BQ7" s="39">
        <v>102.08</v>
      </c>
      <c r="BR7" s="39">
        <v>103.8</v>
      </c>
      <c r="BS7" s="39">
        <v>109.05</v>
      </c>
      <c r="BT7" s="39">
        <v>125.07</v>
      </c>
      <c r="BU7" s="39">
        <v>98.07</v>
      </c>
      <c r="BV7" s="39">
        <v>96.56</v>
      </c>
      <c r="BW7" s="39">
        <v>100.47</v>
      </c>
      <c r="BX7" s="39">
        <v>101.72</v>
      </c>
      <c r="BY7" s="39">
        <v>102.38</v>
      </c>
      <c r="BZ7" s="39">
        <v>105.59</v>
      </c>
      <c r="CA7" s="39">
        <v>136.69999999999999</v>
      </c>
      <c r="CB7" s="39">
        <v>146.38999999999999</v>
      </c>
      <c r="CC7" s="39">
        <v>144.27000000000001</v>
      </c>
      <c r="CD7" s="39">
        <v>150.93</v>
      </c>
      <c r="CE7" s="39">
        <v>143.68</v>
      </c>
      <c r="CF7" s="39">
        <v>172.26</v>
      </c>
      <c r="CG7" s="39">
        <v>177.14</v>
      </c>
      <c r="CH7" s="39">
        <v>169.82</v>
      </c>
      <c r="CI7" s="39">
        <v>168.2</v>
      </c>
      <c r="CJ7" s="39">
        <v>168.67</v>
      </c>
      <c r="CK7" s="39">
        <v>163.27000000000001</v>
      </c>
      <c r="CL7" s="39">
        <v>51.02</v>
      </c>
      <c r="CM7" s="39">
        <v>51.59</v>
      </c>
      <c r="CN7" s="39">
        <v>51.13</v>
      </c>
      <c r="CO7" s="39">
        <v>27.15</v>
      </c>
      <c r="CP7" s="39">
        <v>29.3</v>
      </c>
      <c r="CQ7" s="39">
        <v>55.68</v>
      </c>
      <c r="CR7" s="39">
        <v>55.64</v>
      </c>
      <c r="CS7" s="39">
        <v>55.13</v>
      </c>
      <c r="CT7" s="39">
        <v>54.77</v>
      </c>
      <c r="CU7" s="39">
        <v>54.92</v>
      </c>
      <c r="CV7" s="39">
        <v>59.94</v>
      </c>
      <c r="CW7" s="39">
        <v>76.55</v>
      </c>
      <c r="CX7" s="39">
        <v>73.27</v>
      </c>
      <c r="CY7" s="39">
        <v>72.290000000000006</v>
      </c>
      <c r="CZ7" s="39">
        <v>86.61</v>
      </c>
      <c r="DA7" s="39">
        <v>80.709999999999994</v>
      </c>
      <c r="DB7" s="39">
        <v>83.18</v>
      </c>
      <c r="DC7" s="39">
        <v>83.09</v>
      </c>
      <c r="DD7" s="39">
        <v>83</v>
      </c>
      <c r="DE7" s="39">
        <v>82.89</v>
      </c>
      <c r="DF7" s="39">
        <v>82.66</v>
      </c>
      <c r="DG7" s="39">
        <v>90.22</v>
      </c>
      <c r="DH7" s="39">
        <v>32.57</v>
      </c>
      <c r="DI7" s="39">
        <v>33.44</v>
      </c>
      <c r="DJ7" s="39">
        <v>38.24</v>
      </c>
      <c r="DK7" s="39">
        <v>39.29</v>
      </c>
      <c r="DL7" s="39">
        <v>40.68</v>
      </c>
      <c r="DM7" s="39">
        <v>38.07</v>
      </c>
      <c r="DN7" s="39">
        <v>39.06</v>
      </c>
      <c r="DO7" s="39">
        <v>46.66</v>
      </c>
      <c r="DP7" s="39">
        <v>47.46</v>
      </c>
      <c r="DQ7" s="39">
        <v>48.49</v>
      </c>
      <c r="DR7" s="39">
        <v>47.91</v>
      </c>
      <c r="DS7" s="39">
        <v>7.47</v>
      </c>
      <c r="DT7" s="39">
        <v>7.4</v>
      </c>
      <c r="DU7" s="39">
        <v>6.79</v>
      </c>
      <c r="DV7" s="39">
        <v>7.14</v>
      </c>
      <c r="DW7" s="39">
        <v>6.46</v>
      </c>
      <c r="DX7" s="39">
        <v>7.73</v>
      </c>
      <c r="DY7" s="39">
        <v>8.8699999999999992</v>
      </c>
      <c r="DZ7" s="39">
        <v>9.85</v>
      </c>
      <c r="EA7" s="39">
        <v>9.7100000000000009</v>
      </c>
      <c r="EB7" s="39">
        <v>12.79</v>
      </c>
      <c r="EC7" s="39">
        <v>15</v>
      </c>
      <c r="ED7" s="39">
        <v>1.21</v>
      </c>
      <c r="EE7" s="39">
        <v>2.23</v>
      </c>
      <c r="EF7" s="39">
        <v>2.69</v>
      </c>
      <c r="EG7" s="39">
        <v>1.46</v>
      </c>
      <c r="EH7" s="39">
        <v>1.18</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2018-02-27T07:59:27Z</cp:lastPrinted>
  <dcterms:created xsi:type="dcterms:W3CDTF">2017-12-25T01:33:45Z</dcterms:created>
  <dcterms:modified xsi:type="dcterms:W3CDTF">2018-02-27T07:59:30Z</dcterms:modified>
  <cp:category/>
</cp:coreProperties>
</file>