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N16" i="4" s="1"/>
  <c r="AT6" i="5"/>
  <c r="AS6" i="5"/>
  <c r="J16" i="4" s="1"/>
  <c r="AR6" i="5"/>
  <c r="AQ6" i="5"/>
  <c r="F16" i="4" s="1"/>
  <c r="AP6" i="5"/>
  <c r="AO6" i="5"/>
  <c r="L15" i="4" s="1"/>
  <c r="AN6" i="5"/>
  <c r="AM6" i="5"/>
  <c r="H15" i="4" s="1"/>
  <c r="AL6" i="5"/>
  <c r="AK6" i="5"/>
  <c r="N14" i="4" s="1"/>
  <c r="AJ6" i="5"/>
  <c r="AI6" i="5"/>
  <c r="J14" i="4" s="1"/>
  <c r="AH6" i="5"/>
  <c r="AG6" i="5"/>
  <c r="F14" i="4" s="1"/>
  <c r="AF6" i="5"/>
  <c r="AE6" i="5"/>
  <c r="L13" i="4" s="1"/>
  <c r="AD6" i="5"/>
  <c r="AC6" i="5"/>
  <c r="H13" i="4" s="1"/>
  <c r="AB6" i="5"/>
  <c r="AA6" i="5"/>
  <c r="N12" i="4" s="1"/>
  <c r="Z6" i="5"/>
  <c r="Y6" i="5"/>
  <c r="J12" i="4" s="1"/>
  <c r="X6" i="5"/>
  <c r="W6" i="5"/>
  <c r="F12" i="4" s="1"/>
  <c r="V6" i="5"/>
  <c r="U6" i="5"/>
  <c r="T6" i="5"/>
  <c r="S6" i="5"/>
  <c r="R6" i="5"/>
  <c r="Q6" i="5"/>
  <c r="P6" i="5"/>
  <c r="O6" i="5"/>
  <c r="N6" i="5"/>
  <c r="M6" i="5"/>
  <c r="GN8" i="5" s="1"/>
  <c r="L6" i="5"/>
  <c r="K6" i="5"/>
  <c r="J6" i="5"/>
  <c r="I6" i="5"/>
  <c r="B3" i="4" s="1"/>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L16" i="4"/>
  <c r="H16" i="4"/>
  <c r="N15" i="4"/>
  <c r="J15" i="4"/>
  <c r="F15" i="4"/>
  <c r="L14" i="4"/>
  <c r="H14" i="4"/>
  <c r="N13" i="4"/>
  <c r="J13" i="4"/>
  <c r="F13" i="4"/>
  <c r="L12" i="4"/>
  <c r="H12" i="4"/>
  <c r="F9" i="4"/>
  <c r="N7" i="4"/>
  <c r="B7" i="4"/>
  <c r="N5" i="4"/>
  <c r="J5" i="4"/>
  <c r="F5" i="4"/>
  <c r="B5" i="4"/>
  <c r="N3" i="4"/>
  <c r="F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LU10" i="5"/>
  <c r="MO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KE10" i="5"/>
  <c r="IP10" i="5"/>
  <c r="HB10" i="5"/>
  <c r="FM10" i="5"/>
  <c r="DX10" i="5"/>
  <c r="CI10" i="5"/>
  <c r="LT10" i="5"/>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J11" i="4"/>
  <c r="KD10" i="5"/>
  <c r="IO10" i="5"/>
  <c r="HA10" i="5"/>
  <c r="FL10" i="5"/>
  <c r="DW10" i="5"/>
  <c r="CH10" i="5"/>
  <c r="MC10" i="5"/>
  <c r="LS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A10" i="5"/>
  <c r="LG10" i="5"/>
  <c r="JR10" i="5"/>
  <c r="IC10" i="5"/>
  <c r="GN10" i="5"/>
  <c r="EZ10" i="5"/>
  <c r="DK10" i="5"/>
  <c r="BU10" i="5"/>
  <c r="MK10" i="5"/>
  <c r="KW10" i="5"/>
  <c r="JH10" i="5"/>
  <c r="HS10" i="5"/>
  <c r="GD10" i="5"/>
  <c r="EO10" i="5"/>
  <c r="DA10" i="5"/>
  <c r="BJ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ML10" i="5"/>
  <c r="KX10" i="5"/>
  <c r="JI10" i="5"/>
  <c r="HT10" i="5"/>
  <c r="GE10" i="5"/>
  <c r="EP10" i="5"/>
  <c r="DB10" i="5"/>
  <c r="BK10" i="5"/>
  <c r="KM10" i="5"/>
  <c r="IY10" i="5"/>
  <c r="HJ10" i="5"/>
  <c r="FU10" i="5"/>
  <c r="EF10" i="5"/>
  <c r="CQ10" i="5"/>
  <c r="AZ10" i="5"/>
  <c r="H11" i="4"/>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<sst xmlns="http://schemas.openxmlformats.org/spreadsheetml/2006/main" count="964" uniqueCount="185">
  <si>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</si>
  <si>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</si>
  <si>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</si>
  <si>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</si>
  <si>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</si>
  <si>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</si>
  <si>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</si>
  <si>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</si>
  <si>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　電気事業により生じた利益は、将来の施設更新に充てるための建設改良・減債・修繕の基金に積み立てることを基本にしている。積立後、なお残額がある場合には、一般会計に繰出し、土地改良事業の推進（土地改良区連合補助金）に活用することとしている。今後も事業運営に必要な財源を確保しつつ、一般会計への繰出しを通じて住民福祉の向上に努める方針としている。　　　　　　　　　　　　　　　　　　　　　　　　　　　　　　　　　　　　　　　　　　　　　　　　　
　・基金への積立
　　　名称：船上山発電所建設改良積立基金　　3,783千円　　　目的：改良・更新のための建設費
　　　　　　　船上山発電所減債基金　　　　　　　　　934千円　　　目的：負債償還財源の確保
　　　　　　　船上山発電所渇水準備基金　　　　　　210千円　　　目的：渇水時の調整財源
　・一般会計への繰出し　目的：土地改良区連合負担軽減補助　7,941千円　</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</si>
  <si>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</si>
  <si>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</si>
  <si>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</si>
  <si>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</si>
  <si>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</si>
  <si>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</si>
  <si>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</si>
  <si>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</si>
  <si>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</si>
  <si>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</si>
  <si>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</si>
  <si>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</si>
  <si>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</si>
  <si>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</si>
  <si>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</si>
  <si>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</si>
  <si>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</si>
  <si>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</si>
  <si>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</si>
  <si>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</si>
  <si>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</si>
  <si>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</si>
  <si>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</si>
  <si>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</si>
  <si>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</si>
  <si>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</si>
  <si>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</si>
  <si>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</si>
  <si>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</si>
  <si>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</si>
  <si>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</si>
  <si>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</si>
  <si>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</si>
  <si>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</si>
  <si>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</si>
  <si>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</si>
  <si>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</si>
  <si>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</si>
  <si>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</si>
  <si>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</si>
  <si>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</si>
  <si>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</si>
  <si>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</si>
  <si>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</si>
  <si>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</si>
  <si>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</si>
  <si>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</si>
  <si>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</si>
  <si>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</si>
  <si>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</si>
  <si>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</si>
  <si>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</si>
  <si>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</si>
  <si>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</si>
  <si>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</si>
  <si>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</si>
  <si>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</si>
  <si>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</si>
  <si>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</si>
  <si>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</si>
  <si>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</si>
  <si>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</si>
  <si>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</si>
  <si>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</si>
  <si>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</si>
  <si>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</si>
  <si>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</si>
  <si>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</si>
  <si>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</si>
  <si>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</si>
  <si>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</si>
  <si>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</si>
  <si>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</si>
  <si>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</si>
  <si>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</si>
  <si>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</si>
  <si>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</si>
  <si>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</si>
  <si>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</si>
  <si>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</si>
  <si>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</si>
  <si>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</si>
  <si>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</si>
  <si>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</si>
  <si>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</si>
  <si>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</si>
  <si>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</si>
  <si>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</si>
  <si>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</si>
  <si>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</si>
  <si>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</si>
  <si>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</si>
  <si>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</si>
  <si>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</si>
  <si>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</si>
  <si>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</si>
  <si>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</si>
  <si>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</si>
  <si>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</si>
  <si>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</si>
  <si>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</si>
  <si>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</si>
  <si>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</si>
  <si>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</si>
  <si>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</si>
  <si>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</si>
  <si>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</si>
  <si>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</si>
  <si>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313718</t>
  </si>
  <si>
    <t>47</t>
  </si>
  <si>
    <t>04</t>
  </si>
  <si>
    <t>0</t>
  </si>
  <si>
    <t>000</t>
  </si>
  <si>
    <t>鳥取県　琴浦町</t>
  </si>
  <si>
    <t>法非適用</t>
  </si>
  <si>
    <t>電気事業</t>
  </si>
  <si>
    <t/>
  </si>
  <si>
    <t>該当数値なし</t>
  </si>
  <si>
    <t>-</t>
  </si>
  <si>
    <t>平成46年12月31日　船上山発電所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</si>
  <si>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</si>
  <si>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</si>
  <si>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</si>
  <si>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</si>
  <si>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</si>
  <si>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</si>
  <si>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</si>
  <si>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</si>
  <si>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</si>
  <si>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</si>
  <si>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</si>
  <si>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</si>
  <si>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</si>
  <si>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</si>
  <si>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</si>
  <si>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</si>
  <si>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</si>
  <si>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</si>
  <si>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</si>
  <si>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</si>
  <si>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</si>
  <si>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</si>
  <si>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</si>
  <si>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</si>
  <si>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</si>
  <si>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</si>
  <si>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</si>
  <si>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</si>
  <si>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</si>
  <si>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</si>
  <si>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</si>
  <si>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</si>
  <si>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</si>
  <si>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</si>
  <si>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</si>
  <si>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</si>
  <si>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</si>
  <si>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</si>
  <si>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</si>
  <si>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</si>
  <si>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</si>
  <si>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</si>
  <si>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</si>
  <si>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</si>
  <si>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</si>
  <si>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</si>
  <si>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</si>
  <si>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</si>
  <si>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</si>
  <si>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</si>
  <si>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</si>
  <si>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</si>
  <si>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電気事業全体の経営状況については、稼動して間もないことや不測の発電装置の不具合により十分指標に反映されていない部分もあるものの、現段階では大きな改善事項はありません。今後も適切な経営を行い、各種指標による分析を継続していく必要があります。
○安定経営のためには、設備利用率を高く維持することが重要であり、適切な維持管理を行うためには将来必要となる修繕、維持管理費用の積立等を適切に行っておく必要があります。
　　　　　　　　　　　　　　　　　　　　　　　　　　　　　　　　　　　　　　　　　　　　　　　　　　　　　　○H31年度を目処に策定を予定している経営戦略のなかで、将来にわたって安定的に事業を継続していくための中長期的な事業計画、効率化、経営健全化のための取組み方針等を盛り込む予定としています。　　　　　　　　　　　　　　　　　　　　　　　　　　　　　　　　　　　　　　　　　　　　　　　　　　　　　　　　　　　　　　　　　　　　　　　　　　　　　</t>
    <phoneticPr fontId="3"/>
  </si>
  <si>
    <t>○本来備えている発電能力と実際の発電電力量との割合で、設備の利用状況や適正規模判断する指標である「設備利用率」は、一般的には高い数値であることが望まれ、経年比較により施設の効率的な運用について確認できます。
　27年度は、約3ヶ月の稼働停止期間があり、設備利用率が42.3%でしたが、28年度は通年の稼動で57.8%でした。設備利用率が100%を大きく下回る原因については、本施設が河川からの取水による発電施設であり、その取水にあっては、季節毎で取水制限があり、年間を通じて最大出力での稼働ができないためです。
　今後、通年の適正な設備利用率を把握し、施設の効率的な運用に生かしていくことが必要です。
○費用のうち、施設修繕、管理やメンテナンスにかかっている割合を表す「修繕費比率」は、経費が発生しなかったためゼロとなっています。
○料金収入に対する企業債残高の割合を表す「企業債残高対料金収入比率」は、企業債の起債が無かったためゼロとなっています。
○料金収入のうち、再生可能エネルギー固定価格買取制度により売電した収入の割合を表す指標「FIT収入割合」については100％となっており、固定価格買取制度の期間終了後、収入が減少するリスクについて今後検討が必要です。
　</t>
    <rPh sb="144" eb="146">
      <t>ネンド</t>
    </rPh>
    <rPh sb="147" eb="149">
      <t>ツウネン</t>
    </rPh>
    <rPh sb="150" eb="152">
      <t>カドウ</t>
    </rPh>
    <phoneticPr fontId="3"/>
  </si>
  <si>
    <t>非設置</t>
    <rPh sb="0" eb="1">
      <t>ヒ</t>
    </rPh>
    <rPh sb="1" eb="3">
      <t>セッチ</t>
    </rPh>
    <phoneticPr fontId="3"/>
  </si>
  <si>
    <r>
      <rPr>
        <sz val="14"/>
        <rFont val="ＭＳ ゴシック"/>
        <family val="3"/>
        <charset val="128"/>
      </rPr>
      <t>○平成28年度における「収益的収支比率」（料金収入や一般会計からの繰入金等の総収益で、総費用と地方債償還金がどれくらい賄えているかを示す）及び「営業収支比率」（料金収入等の営業活動から生じる収益で、発電費等の営業費用がどれくらい賄えているかを示す）は、それぞれ705.4％、705.3％で、いずれも100％以上となっており、27年度に引き続き28年度においても当該電気事業全体の収支及び営業収益は黒字となっています。なお、平成28年度は長期間の稼動停止等もなく、平成27年度と比較して各収支比率は高くなっています。
○販売電力量1MWｈあたりにどれだけの費用がかかっているかを示す「供給原価」については、27年度に引き続き28年度においても平均値を大きく下回り、他団体に比べると費用は安価となっています。なお、平成28年度は長期間の稼動停止等もなく、平成27年度と比較して供給原価は低くなっています。</t>
    </r>
    <r>
      <rPr>
        <sz val="14"/>
        <color rgb="FFFF0000"/>
        <rFont val="ＭＳ ゴシック"/>
        <family val="3"/>
        <charset val="128"/>
      </rPr>
      <t xml:space="preserve">
</t>
    </r>
    <r>
      <rPr>
        <sz val="14"/>
        <rFont val="ＭＳ ゴシック"/>
        <family val="3"/>
        <charset val="128"/>
      </rPr>
      <t>○経年の推移をみて収益が継続して成長しているかを判断する指標である「EBITDA」（減価償却前営業利益）については、収益性を経年比較して上昇していることが必要です。平成27年度は稼動停止期間の影響があるため単純に比較はできませんが、数値は前年に比べて上昇しています。</t>
    </r>
    <rPh sb="211" eb="213">
      <t>ヘイセイ</t>
    </rPh>
    <rPh sb="215" eb="217">
      <t>ネンド</t>
    </rPh>
    <rPh sb="218" eb="221">
      <t>チョウキカン</t>
    </rPh>
    <rPh sb="222" eb="224">
      <t>カドウ</t>
    </rPh>
    <rPh sb="224" eb="226">
      <t>テイシ</t>
    </rPh>
    <rPh sb="226" eb="227">
      <t>トウ</t>
    </rPh>
    <rPh sb="231" eb="233">
      <t>ヘイセイ</t>
    </rPh>
    <rPh sb="235" eb="237">
      <t>ネンド</t>
    </rPh>
    <rPh sb="238" eb="240">
      <t>ヒカク</t>
    </rPh>
    <rPh sb="242" eb="243">
      <t>カク</t>
    </rPh>
    <rPh sb="243" eb="245">
      <t>シュウシ</t>
    </rPh>
    <rPh sb="245" eb="247">
      <t>ヒリツ</t>
    </rPh>
    <rPh sb="248" eb="249">
      <t>タカ</t>
    </rPh>
    <rPh sb="264" eb="265">
      <t>リョウ</t>
    </rPh>
    <rPh sb="387" eb="389">
      <t>キョウキュウ</t>
    </rPh>
    <rPh sb="389" eb="391">
      <t>ゲンカ</t>
    </rPh>
    <rPh sb="392" eb="393">
      <t>ヒク</t>
    </rPh>
    <rPh sb="520" eb="522">
      <t>スウチ</t>
    </rPh>
    <rPh sb="523" eb="525">
      <t>ゼンネン</t>
    </rPh>
    <rPh sb="526" eb="527">
      <t>クラ</t>
    </rPh>
    <rPh sb="529" eb="531">
      <t>ジョウショウ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</si>
</sst>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color rgb="FFFF0000"/>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2">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7"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1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16"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36" fillId="0" borderId="16" xfId="1" applyFont="1" applyFill="1" applyBorder="1" applyAlignment="1" applyProtection="1">
      <alignment horizontal="left" vertical="top"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1103.5999999999999</c:v>
                </c:pt>
                <c:pt idx="3">
                  <c:v>683.1</c:v>
                </c:pt>
                <c:pt idx="4">
                  <c:v>705.4</c:v>
                </c:pt>
              </c:numCache>
            </c:numRef>
          </c:val>
        </c:ser>
        <c:dLbls>
          <c:showLegendKey val="0"/>
          <c:showVal val="0"/>
          <c:showCatName val="0"/>
          <c:showSerName val="0"/>
          <c:showPercent val="0"/>
          <c:showBubbleSize val="0"/>
        </c:dLbls>
        <c:gapWidth val="180"/>
        <c:overlap val="-90"/>
        <c:axId val="151874176"/>
        <c:axId val="15189235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1874176"/>
        <c:axId val="151892352"/>
      </c:lineChart>
      <c:catAx>
        <c:axId val="151874176"/>
        <c:scaling>
          <c:orientation val="minMax"/>
        </c:scaling>
        <c:delete val="0"/>
        <c:axPos val="b"/>
        <c:numFmt formatCode="ge" sourceLinked="1"/>
        <c:majorTickMark val="none"/>
        <c:minorTickMark val="none"/>
        <c:tickLblPos val="none"/>
        <c:crossAx val="151892352"/>
        <c:crosses val="autoZero"/>
        <c:auto val="0"/>
        <c:lblAlgn val="ctr"/>
        <c:lblOffset val="100"/>
        <c:noMultiLvlLbl val="1"/>
      </c:catAx>
      <c:valAx>
        <c:axId val="15189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1874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58620288"/>
        <c:axId val="15863475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58620288"/>
        <c:axId val="158634752"/>
      </c:lineChart>
      <c:catAx>
        <c:axId val="158620288"/>
        <c:scaling>
          <c:orientation val="minMax"/>
        </c:scaling>
        <c:delete val="0"/>
        <c:axPos val="b"/>
        <c:numFmt formatCode="ge" sourceLinked="1"/>
        <c:majorTickMark val="none"/>
        <c:minorTickMark val="none"/>
        <c:tickLblPos val="none"/>
        <c:crossAx val="158634752"/>
        <c:crosses val="autoZero"/>
        <c:auto val="0"/>
        <c:lblAlgn val="ctr"/>
        <c:lblOffset val="100"/>
        <c:noMultiLvlLbl val="1"/>
      </c:catAx>
      <c:valAx>
        <c:axId val="15863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8620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25.4</c:v>
                </c:pt>
                <c:pt idx="3">
                  <c:v>42.3</c:v>
                </c:pt>
                <c:pt idx="4">
                  <c:v>57.8</c:v>
                </c:pt>
              </c:numCache>
            </c:numRef>
          </c:val>
        </c:ser>
        <c:dLbls>
          <c:showLegendKey val="0"/>
          <c:showVal val="0"/>
          <c:showCatName val="0"/>
          <c:showSerName val="0"/>
          <c:showPercent val="0"/>
          <c:showBubbleSize val="0"/>
        </c:dLbls>
        <c:gapWidth val="180"/>
        <c:overlap val="-90"/>
        <c:axId val="159777920"/>
        <c:axId val="15977984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56.1</c:v>
                </c:pt>
                <c:pt idx="3">
                  <c:v>61.8</c:v>
                </c:pt>
                <c:pt idx="4">
                  <c:v>61.6</c:v>
                </c:pt>
              </c:numCache>
            </c:numRef>
          </c:val>
          <c:smooth val="0"/>
        </c:ser>
        <c:dLbls>
          <c:showLegendKey val="0"/>
          <c:showVal val="0"/>
          <c:showCatName val="0"/>
          <c:showSerName val="0"/>
          <c:showPercent val="0"/>
          <c:showBubbleSize val="0"/>
        </c:dLbls>
        <c:marker val="1"/>
        <c:smooth val="0"/>
        <c:axId val="159777920"/>
        <c:axId val="159779840"/>
      </c:lineChart>
      <c:catAx>
        <c:axId val="159777920"/>
        <c:scaling>
          <c:orientation val="minMax"/>
        </c:scaling>
        <c:delete val="0"/>
        <c:axPos val="b"/>
        <c:numFmt formatCode="ge" sourceLinked="1"/>
        <c:majorTickMark val="none"/>
        <c:minorTickMark val="none"/>
        <c:tickLblPos val="none"/>
        <c:crossAx val="159779840"/>
        <c:crosses val="autoZero"/>
        <c:auto val="0"/>
        <c:lblAlgn val="ctr"/>
        <c:lblOffset val="100"/>
        <c:noMultiLvlLbl val="1"/>
      </c:catAx>
      <c:valAx>
        <c:axId val="159779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9777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159817088"/>
        <c:axId val="15982336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16.7</c:v>
                </c:pt>
                <c:pt idx="3">
                  <c:v>8.6999999999999993</c:v>
                </c:pt>
                <c:pt idx="4">
                  <c:v>5.7</c:v>
                </c:pt>
              </c:numCache>
            </c:numRef>
          </c:val>
          <c:smooth val="0"/>
        </c:ser>
        <c:dLbls>
          <c:showLegendKey val="0"/>
          <c:showVal val="0"/>
          <c:showCatName val="0"/>
          <c:showSerName val="0"/>
          <c:showPercent val="0"/>
          <c:showBubbleSize val="0"/>
        </c:dLbls>
        <c:marker val="1"/>
        <c:smooth val="0"/>
        <c:axId val="159817088"/>
        <c:axId val="159823360"/>
      </c:lineChart>
      <c:catAx>
        <c:axId val="159817088"/>
        <c:scaling>
          <c:orientation val="minMax"/>
        </c:scaling>
        <c:delete val="0"/>
        <c:axPos val="b"/>
        <c:numFmt formatCode="ge" sourceLinked="1"/>
        <c:majorTickMark val="none"/>
        <c:minorTickMark val="none"/>
        <c:tickLblPos val="none"/>
        <c:crossAx val="159823360"/>
        <c:crosses val="autoZero"/>
        <c:auto val="0"/>
        <c:lblAlgn val="ctr"/>
        <c:lblOffset val="100"/>
        <c:noMultiLvlLbl val="1"/>
      </c:catAx>
      <c:valAx>
        <c:axId val="159823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981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165349248"/>
        <c:axId val="16537190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333.7</c:v>
                </c:pt>
                <c:pt idx="3">
                  <c:v>351.4</c:v>
                </c:pt>
                <c:pt idx="4">
                  <c:v>390.3</c:v>
                </c:pt>
              </c:numCache>
            </c:numRef>
          </c:val>
          <c:smooth val="0"/>
        </c:ser>
        <c:dLbls>
          <c:showLegendKey val="0"/>
          <c:showVal val="0"/>
          <c:showCatName val="0"/>
          <c:showSerName val="0"/>
          <c:showPercent val="0"/>
          <c:showBubbleSize val="0"/>
        </c:dLbls>
        <c:marker val="1"/>
        <c:smooth val="0"/>
        <c:axId val="165349248"/>
        <c:axId val="165371904"/>
      </c:lineChart>
      <c:catAx>
        <c:axId val="165349248"/>
        <c:scaling>
          <c:orientation val="minMax"/>
        </c:scaling>
        <c:delete val="0"/>
        <c:axPos val="b"/>
        <c:numFmt formatCode="ge" sourceLinked="1"/>
        <c:majorTickMark val="none"/>
        <c:minorTickMark val="none"/>
        <c:tickLblPos val="none"/>
        <c:crossAx val="165371904"/>
        <c:crosses val="autoZero"/>
        <c:auto val="0"/>
        <c:lblAlgn val="ctr"/>
        <c:lblOffset val="100"/>
        <c:noMultiLvlLbl val="1"/>
      </c:catAx>
      <c:valAx>
        <c:axId val="16537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53492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405056"/>
        <c:axId val="1654069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405056"/>
        <c:axId val="165406976"/>
      </c:lineChart>
      <c:catAx>
        <c:axId val="165405056"/>
        <c:scaling>
          <c:orientation val="minMax"/>
        </c:scaling>
        <c:delete val="0"/>
        <c:axPos val="b"/>
        <c:numFmt formatCode="ge" sourceLinked="1"/>
        <c:majorTickMark val="none"/>
        <c:minorTickMark val="none"/>
        <c:tickLblPos val="none"/>
        <c:crossAx val="165406976"/>
        <c:crosses val="autoZero"/>
        <c:auto val="0"/>
        <c:lblAlgn val="ctr"/>
        <c:lblOffset val="100"/>
        <c:noMultiLvlLbl val="1"/>
      </c:catAx>
      <c:valAx>
        <c:axId val="16540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05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65436032"/>
        <c:axId val="16545049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58.4</c:v>
                </c:pt>
                <c:pt idx="3">
                  <c:v>80.599999999999994</c:v>
                </c:pt>
                <c:pt idx="4">
                  <c:v>85.6</c:v>
                </c:pt>
              </c:numCache>
            </c:numRef>
          </c:val>
          <c:smooth val="0"/>
        </c:ser>
        <c:dLbls>
          <c:showLegendKey val="0"/>
          <c:showVal val="0"/>
          <c:showCatName val="0"/>
          <c:showSerName val="0"/>
          <c:showPercent val="0"/>
          <c:showBubbleSize val="0"/>
        </c:dLbls>
        <c:marker val="1"/>
        <c:smooth val="0"/>
        <c:axId val="165436032"/>
        <c:axId val="165450496"/>
      </c:lineChart>
      <c:catAx>
        <c:axId val="165436032"/>
        <c:scaling>
          <c:orientation val="minMax"/>
        </c:scaling>
        <c:delete val="0"/>
        <c:axPos val="b"/>
        <c:numFmt formatCode="ge" sourceLinked="1"/>
        <c:majorTickMark val="none"/>
        <c:minorTickMark val="none"/>
        <c:tickLblPos val="none"/>
        <c:crossAx val="165450496"/>
        <c:crosses val="autoZero"/>
        <c:auto val="0"/>
        <c:lblAlgn val="ctr"/>
        <c:lblOffset val="100"/>
        <c:noMultiLvlLbl val="1"/>
      </c:catAx>
      <c:valAx>
        <c:axId val="165450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36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45088"/>
        <c:axId val="16554700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45088"/>
        <c:axId val="165547008"/>
      </c:lineChart>
      <c:catAx>
        <c:axId val="165545088"/>
        <c:scaling>
          <c:orientation val="minMax"/>
        </c:scaling>
        <c:delete val="0"/>
        <c:axPos val="b"/>
        <c:numFmt formatCode="ge" sourceLinked="1"/>
        <c:majorTickMark val="none"/>
        <c:minorTickMark val="none"/>
        <c:tickLblPos val="none"/>
        <c:crossAx val="165547008"/>
        <c:crosses val="autoZero"/>
        <c:auto val="0"/>
        <c:lblAlgn val="ctr"/>
        <c:lblOffset val="100"/>
        <c:noMultiLvlLbl val="1"/>
      </c:catAx>
      <c:valAx>
        <c:axId val="16554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4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71968"/>
        <c:axId val="16558233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71968"/>
        <c:axId val="165582336"/>
      </c:lineChart>
      <c:catAx>
        <c:axId val="165571968"/>
        <c:scaling>
          <c:orientation val="minMax"/>
        </c:scaling>
        <c:delete val="0"/>
        <c:axPos val="b"/>
        <c:numFmt formatCode="ge" sourceLinked="1"/>
        <c:majorTickMark val="none"/>
        <c:minorTickMark val="none"/>
        <c:tickLblPos val="none"/>
        <c:crossAx val="165582336"/>
        <c:crosses val="autoZero"/>
        <c:auto val="0"/>
        <c:lblAlgn val="ctr"/>
        <c:lblOffset val="100"/>
        <c:noMultiLvlLbl val="1"/>
      </c:catAx>
      <c:valAx>
        <c:axId val="16558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71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693696"/>
        <c:axId val="16570816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93696"/>
        <c:axId val="165708160"/>
      </c:lineChart>
      <c:catAx>
        <c:axId val="165693696"/>
        <c:scaling>
          <c:orientation val="minMax"/>
        </c:scaling>
        <c:delete val="0"/>
        <c:axPos val="b"/>
        <c:numFmt formatCode="ge" sourceLinked="1"/>
        <c:majorTickMark val="none"/>
        <c:minorTickMark val="none"/>
        <c:tickLblPos val="none"/>
        <c:crossAx val="165708160"/>
        <c:crosses val="autoZero"/>
        <c:auto val="0"/>
        <c:lblAlgn val="ctr"/>
        <c:lblOffset val="100"/>
        <c:noMultiLvlLbl val="1"/>
      </c:catAx>
      <c:valAx>
        <c:axId val="165708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69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733504"/>
        <c:axId val="16573542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33504"/>
        <c:axId val="165735424"/>
      </c:lineChart>
      <c:catAx>
        <c:axId val="165733504"/>
        <c:scaling>
          <c:orientation val="minMax"/>
        </c:scaling>
        <c:delete val="0"/>
        <c:axPos val="b"/>
        <c:numFmt formatCode="ge" sourceLinked="1"/>
        <c:majorTickMark val="none"/>
        <c:minorTickMark val="none"/>
        <c:tickLblPos val="none"/>
        <c:crossAx val="165735424"/>
        <c:crosses val="autoZero"/>
        <c:auto val="0"/>
        <c:lblAlgn val="ctr"/>
        <c:lblOffset val="100"/>
        <c:noMultiLvlLbl val="1"/>
      </c:catAx>
      <c:valAx>
        <c:axId val="165735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73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1103.5999999999999</c:v>
                </c:pt>
                <c:pt idx="3">
                  <c:v>615.6</c:v>
                </c:pt>
                <c:pt idx="4">
                  <c:v>705.3</c:v>
                </c:pt>
              </c:numCache>
            </c:numRef>
          </c:val>
        </c:ser>
        <c:dLbls>
          <c:showLegendKey val="0"/>
          <c:showVal val="0"/>
          <c:showCatName val="0"/>
          <c:showSerName val="0"/>
          <c:showPercent val="0"/>
          <c:showBubbleSize val="0"/>
        </c:dLbls>
        <c:gapWidth val="180"/>
        <c:overlap val="-90"/>
        <c:axId val="156973696"/>
        <c:axId val="15697548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6973696"/>
        <c:axId val="156975488"/>
      </c:lineChart>
      <c:catAx>
        <c:axId val="156973696"/>
        <c:scaling>
          <c:orientation val="minMax"/>
        </c:scaling>
        <c:delete val="0"/>
        <c:axPos val="b"/>
        <c:numFmt formatCode="ge" sourceLinked="1"/>
        <c:majorTickMark val="none"/>
        <c:minorTickMark val="none"/>
        <c:tickLblPos val="none"/>
        <c:crossAx val="156975488"/>
        <c:crosses val="autoZero"/>
        <c:auto val="0"/>
        <c:lblAlgn val="ctr"/>
        <c:lblOffset val="100"/>
        <c:noMultiLvlLbl val="1"/>
      </c:catAx>
      <c:valAx>
        <c:axId val="156975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697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641600"/>
        <c:axId val="16564787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41600"/>
        <c:axId val="165647872"/>
      </c:lineChart>
      <c:catAx>
        <c:axId val="165641600"/>
        <c:scaling>
          <c:orientation val="minMax"/>
        </c:scaling>
        <c:delete val="0"/>
        <c:axPos val="b"/>
        <c:numFmt formatCode="ge" sourceLinked="1"/>
        <c:majorTickMark val="none"/>
        <c:minorTickMark val="none"/>
        <c:tickLblPos val="none"/>
        <c:crossAx val="165647872"/>
        <c:crosses val="autoZero"/>
        <c:auto val="0"/>
        <c:lblAlgn val="ctr"/>
        <c:lblOffset val="100"/>
        <c:noMultiLvlLbl val="1"/>
      </c:catAx>
      <c:valAx>
        <c:axId val="16564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641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812480"/>
        <c:axId val="16581875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12480"/>
        <c:axId val="165818752"/>
      </c:lineChart>
      <c:catAx>
        <c:axId val="165812480"/>
        <c:scaling>
          <c:orientation val="minMax"/>
        </c:scaling>
        <c:delete val="0"/>
        <c:axPos val="b"/>
        <c:numFmt formatCode="ge" sourceLinked="1"/>
        <c:majorTickMark val="none"/>
        <c:minorTickMark val="none"/>
        <c:tickLblPos val="none"/>
        <c:crossAx val="165818752"/>
        <c:crosses val="autoZero"/>
        <c:auto val="0"/>
        <c:lblAlgn val="ctr"/>
        <c:lblOffset val="100"/>
        <c:noMultiLvlLbl val="1"/>
      </c:catAx>
      <c:valAx>
        <c:axId val="165818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812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839616"/>
        <c:axId val="16584153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39616"/>
        <c:axId val="165841536"/>
      </c:lineChart>
      <c:catAx>
        <c:axId val="165839616"/>
        <c:scaling>
          <c:orientation val="minMax"/>
        </c:scaling>
        <c:delete val="0"/>
        <c:axPos val="b"/>
        <c:numFmt formatCode="ge" sourceLinked="1"/>
        <c:majorTickMark val="none"/>
        <c:minorTickMark val="none"/>
        <c:tickLblPos val="none"/>
        <c:crossAx val="165841536"/>
        <c:crosses val="autoZero"/>
        <c:auto val="0"/>
        <c:lblAlgn val="ctr"/>
        <c:lblOffset val="100"/>
        <c:noMultiLvlLbl val="1"/>
      </c:catAx>
      <c:valAx>
        <c:axId val="16584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839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878400"/>
        <c:axId val="16588057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78400"/>
        <c:axId val="165880576"/>
      </c:lineChart>
      <c:catAx>
        <c:axId val="165878400"/>
        <c:scaling>
          <c:orientation val="minMax"/>
        </c:scaling>
        <c:delete val="0"/>
        <c:axPos val="b"/>
        <c:numFmt formatCode="ge" sourceLinked="1"/>
        <c:majorTickMark val="none"/>
        <c:minorTickMark val="none"/>
        <c:tickLblPos val="none"/>
        <c:crossAx val="165880576"/>
        <c:crosses val="autoZero"/>
        <c:auto val="0"/>
        <c:lblAlgn val="ctr"/>
        <c:lblOffset val="100"/>
        <c:noMultiLvlLbl val="1"/>
      </c:catAx>
      <c:valAx>
        <c:axId val="16588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878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921920"/>
        <c:axId val="16592384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21920"/>
        <c:axId val="165923840"/>
      </c:lineChart>
      <c:catAx>
        <c:axId val="165921920"/>
        <c:scaling>
          <c:orientation val="minMax"/>
        </c:scaling>
        <c:delete val="0"/>
        <c:axPos val="b"/>
        <c:numFmt formatCode="ge" sourceLinked="1"/>
        <c:majorTickMark val="none"/>
        <c:minorTickMark val="none"/>
        <c:tickLblPos val="none"/>
        <c:crossAx val="165923840"/>
        <c:crosses val="autoZero"/>
        <c:auto val="0"/>
        <c:lblAlgn val="ctr"/>
        <c:lblOffset val="100"/>
        <c:noMultiLvlLbl val="1"/>
      </c:catAx>
      <c:valAx>
        <c:axId val="165923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9219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158272"/>
        <c:axId val="165168640"/>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158272"/>
        <c:axId val="165168640"/>
      </c:lineChart>
      <c:catAx>
        <c:axId val="165158272"/>
        <c:scaling>
          <c:orientation val="minMax"/>
        </c:scaling>
        <c:delete val="0"/>
        <c:axPos val="b"/>
        <c:numFmt formatCode="ge" sourceLinked="1"/>
        <c:majorTickMark val="none"/>
        <c:minorTickMark val="none"/>
        <c:tickLblPos val="none"/>
        <c:crossAx val="165168640"/>
        <c:crosses val="autoZero"/>
        <c:auto val="0"/>
        <c:lblAlgn val="ctr"/>
        <c:lblOffset val="100"/>
        <c:noMultiLvlLbl val="1"/>
      </c:catAx>
      <c:valAx>
        <c:axId val="165168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58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201792"/>
        <c:axId val="16521216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01792"/>
        <c:axId val="165212160"/>
      </c:lineChart>
      <c:catAx>
        <c:axId val="165201792"/>
        <c:scaling>
          <c:orientation val="minMax"/>
        </c:scaling>
        <c:delete val="0"/>
        <c:axPos val="b"/>
        <c:numFmt formatCode="ge" sourceLinked="1"/>
        <c:majorTickMark val="none"/>
        <c:minorTickMark val="none"/>
        <c:tickLblPos val="none"/>
        <c:crossAx val="165212160"/>
        <c:crosses val="autoZero"/>
        <c:auto val="0"/>
        <c:lblAlgn val="ctr"/>
        <c:lblOffset val="100"/>
        <c:noMultiLvlLbl val="1"/>
      </c:catAx>
      <c:valAx>
        <c:axId val="165212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20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314944"/>
        <c:axId val="16531686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14944"/>
        <c:axId val="165316864"/>
      </c:lineChart>
      <c:catAx>
        <c:axId val="165314944"/>
        <c:scaling>
          <c:orientation val="minMax"/>
        </c:scaling>
        <c:delete val="0"/>
        <c:axPos val="b"/>
        <c:numFmt formatCode="ge" sourceLinked="1"/>
        <c:majorTickMark val="none"/>
        <c:minorTickMark val="none"/>
        <c:tickLblPos val="none"/>
        <c:crossAx val="165316864"/>
        <c:crosses val="autoZero"/>
        <c:auto val="0"/>
        <c:lblAlgn val="ctr"/>
        <c:lblOffset val="100"/>
        <c:noMultiLvlLbl val="1"/>
      </c:catAx>
      <c:valAx>
        <c:axId val="16531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31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6201600"/>
        <c:axId val="16620377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01600"/>
        <c:axId val="166203776"/>
      </c:lineChart>
      <c:catAx>
        <c:axId val="166201600"/>
        <c:scaling>
          <c:orientation val="minMax"/>
        </c:scaling>
        <c:delete val="0"/>
        <c:axPos val="b"/>
        <c:numFmt formatCode="ge" sourceLinked="1"/>
        <c:majorTickMark val="none"/>
        <c:minorTickMark val="none"/>
        <c:tickLblPos val="none"/>
        <c:crossAx val="166203776"/>
        <c:crosses val="autoZero"/>
        <c:auto val="0"/>
        <c:lblAlgn val="ctr"/>
        <c:lblOffset val="100"/>
        <c:noMultiLvlLbl val="1"/>
      </c:catAx>
      <c:valAx>
        <c:axId val="166203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201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6241024"/>
        <c:axId val="16624294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41024"/>
        <c:axId val="166242944"/>
      </c:lineChart>
      <c:catAx>
        <c:axId val="166241024"/>
        <c:scaling>
          <c:orientation val="minMax"/>
        </c:scaling>
        <c:delete val="0"/>
        <c:axPos val="b"/>
        <c:numFmt formatCode="ge" sourceLinked="1"/>
        <c:majorTickMark val="none"/>
        <c:minorTickMark val="none"/>
        <c:tickLblPos val="none"/>
        <c:crossAx val="166242944"/>
        <c:crosses val="autoZero"/>
        <c:auto val="0"/>
        <c:lblAlgn val="ctr"/>
        <c:lblOffset val="100"/>
        <c:noMultiLvlLbl val="1"/>
      </c:catAx>
      <c:valAx>
        <c:axId val="166242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241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7018752"/>
        <c:axId val="1502785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7018752"/>
        <c:axId val="150278528"/>
      </c:lineChart>
      <c:catAx>
        <c:axId val="157018752"/>
        <c:scaling>
          <c:orientation val="minMax"/>
        </c:scaling>
        <c:delete val="0"/>
        <c:axPos val="b"/>
        <c:numFmt formatCode="ge" sourceLinked="1"/>
        <c:majorTickMark val="none"/>
        <c:minorTickMark val="none"/>
        <c:tickLblPos val="none"/>
        <c:crossAx val="150278528"/>
        <c:crosses val="autoZero"/>
        <c:auto val="0"/>
        <c:lblAlgn val="ctr"/>
        <c:lblOffset val="100"/>
        <c:noMultiLvlLbl val="1"/>
      </c:catAx>
      <c:valAx>
        <c:axId val="150278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7018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6255616"/>
        <c:axId val="16635609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55616"/>
        <c:axId val="166356096"/>
      </c:lineChart>
      <c:catAx>
        <c:axId val="166255616"/>
        <c:scaling>
          <c:orientation val="minMax"/>
        </c:scaling>
        <c:delete val="0"/>
        <c:axPos val="b"/>
        <c:numFmt formatCode="ge" sourceLinked="1"/>
        <c:majorTickMark val="none"/>
        <c:minorTickMark val="none"/>
        <c:tickLblPos val="none"/>
        <c:crossAx val="166356096"/>
        <c:crosses val="autoZero"/>
        <c:auto val="0"/>
        <c:lblAlgn val="ctr"/>
        <c:lblOffset val="100"/>
        <c:noMultiLvlLbl val="1"/>
      </c:catAx>
      <c:valAx>
        <c:axId val="16635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25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3326.5</c:v>
                </c:pt>
                <c:pt idx="3">
                  <c:v>6303.2</c:v>
                </c:pt>
                <c:pt idx="4">
                  <c:v>5208.3</c:v>
                </c:pt>
              </c:numCache>
            </c:numRef>
          </c:val>
        </c:ser>
        <c:dLbls>
          <c:showLegendKey val="0"/>
          <c:showVal val="0"/>
          <c:showCatName val="0"/>
          <c:showSerName val="0"/>
          <c:showPercent val="0"/>
          <c:showBubbleSize val="0"/>
        </c:dLbls>
        <c:gapWidth val="180"/>
        <c:overlap val="-90"/>
        <c:axId val="150315776"/>
        <c:axId val="15031769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17642.5</c:v>
                </c:pt>
                <c:pt idx="3">
                  <c:v>18815.8</c:v>
                </c:pt>
                <c:pt idx="4">
                  <c:v>22847.9</c:v>
                </c:pt>
              </c:numCache>
            </c:numRef>
          </c:val>
          <c:smooth val="0"/>
        </c:ser>
        <c:dLbls>
          <c:showLegendKey val="0"/>
          <c:showVal val="0"/>
          <c:showCatName val="0"/>
          <c:showSerName val="0"/>
          <c:showPercent val="0"/>
          <c:showBubbleSize val="0"/>
        </c:dLbls>
        <c:marker val="1"/>
        <c:smooth val="0"/>
        <c:axId val="150315776"/>
        <c:axId val="150317696"/>
      </c:lineChart>
      <c:catAx>
        <c:axId val="150315776"/>
        <c:scaling>
          <c:orientation val="minMax"/>
        </c:scaling>
        <c:delete val="0"/>
        <c:axPos val="b"/>
        <c:numFmt formatCode="ge" sourceLinked="1"/>
        <c:majorTickMark val="none"/>
        <c:minorTickMark val="none"/>
        <c:tickLblPos val="none"/>
        <c:crossAx val="150317696"/>
        <c:crosses val="autoZero"/>
        <c:auto val="0"/>
        <c:lblAlgn val="ctr"/>
        <c:lblOffset val="100"/>
        <c:noMultiLvlLbl val="1"/>
      </c:catAx>
      <c:valAx>
        <c:axId val="150317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315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8179</c:v>
                </c:pt>
                <c:pt idx="3">
                  <c:v>15033</c:v>
                </c:pt>
                <c:pt idx="4">
                  <c:v>17562</c:v>
                </c:pt>
              </c:numCache>
            </c:numRef>
          </c:val>
        </c:ser>
        <c:dLbls>
          <c:showLegendKey val="0"/>
          <c:showVal val="0"/>
          <c:showCatName val="0"/>
          <c:showSerName val="0"/>
          <c:showPercent val="0"/>
          <c:showBubbleSize val="0"/>
        </c:dLbls>
        <c:gapWidth val="180"/>
        <c:overlap val="-90"/>
        <c:axId val="158216960"/>
        <c:axId val="15821888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58539</c:v>
                </c:pt>
                <c:pt idx="3">
                  <c:v>37685</c:v>
                </c:pt>
                <c:pt idx="4">
                  <c:v>2390</c:v>
                </c:pt>
              </c:numCache>
            </c:numRef>
          </c:val>
          <c:smooth val="0"/>
        </c:ser>
        <c:dLbls>
          <c:showLegendKey val="0"/>
          <c:showVal val="0"/>
          <c:showCatName val="0"/>
          <c:showSerName val="0"/>
          <c:showPercent val="0"/>
          <c:showBubbleSize val="0"/>
        </c:dLbls>
        <c:marker val="1"/>
        <c:smooth val="0"/>
        <c:axId val="158216960"/>
        <c:axId val="158218880"/>
      </c:lineChart>
      <c:catAx>
        <c:axId val="158216960"/>
        <c:scaling>
          <c:orientation val="minMax"/>
        </c:scaling>
        <c:delete val="0"/>
        <c:axPos val="b"/>
        <c:numFmt formatCode="ge" sourceLinked="1"/>
        <c:majorTickMark val="none"/>
        <c:minorTickMark val="none"/>
        <c:tickLblPos val="none"/>
        <c:crossAx val="158218880"/>
        <c:crosses val="autoZero"/>
        <c:auto val="0"/>
        <c:lblAlgn val="ctr"/>
        <c:lblOffset val="100"/>
        <c:noMultiLvlLbl val="1"/>
      </c:catAx>
      <c:valAx>
        <c:axId val="1582188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821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25.4</c:v>
                </c:pt>
                <c:pt idx="3">
                  <c:v>42.3</c:v>
                </c:pt>
                <c:pt idx="4">
                  <c:v>57.8</c:v>
                </c:pt>
              </c:numCache>
            </c:numRef>
          </c:val>
        </c:ser>
        <c:dLbls>
          <c:showLegendKey val="0"/>
          <c:showVal val="0"/>
          <c:showCatName val="0"/>
          <c:showSerName val="0"/>
          <c:showPercent val="0"/>
          <c:showBubbleSize val="0"/>
        </c:dLbls>
        <c:gapWidth val="180"/>
        <c:overlap val="-90"/>
        <c:axId val="158268416"/>
        <c:axId val="15840576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58268416"/>
        <c:axId val="158405760"/>
      </c:lineChart>
      <c:catAx>
        <c:axId val="158268416"/>
        <c:scaling>
          <c:orientation val="minMax"/>
        </c:scaling>
        <c:delete val="0"/>
        <c:axPos val="b"/>
        <c:numFmt formatCode="ge" sourceLinked="1"/>
        <c:majorTickMark val="none"/>
        <c:minorTickMark val="none"/>
        <c:tickLblPos val="none"/>
        <c:crossAx val="158405760"/>
        <c:crosses val="autoZero"/>
        <c:auto val="0"/>
        <c:lblAlgn val="ctr"/>
        <c:lblOffset val="100"/>
        <c:noMultiLvlLbl val="1"/>
      </c:catAx>
      <c:valAx>
        <c:axId val="158405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8268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158443008"/>
        <c:axId val="15844492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13.7</c:v>
                </c:pt>
                <c:pt idx="3">
                  <c:v>16.3</c:v>
                </c:pt>
                <c:pt idx="4">
                  <c:v>14.2</c:v>
                </c:pt>
              </c:numCache>
            </c:numRef>
          </c:val>
          <c:smooth val="0"/>
        </c:ser>
        <c:dLbls>
          <c:showLegendKey val="0"/>
          <c:showVal val="0"/>
          <c:showCatName val="0"/>
          <c:showSerName val="0"/>
          <c:showPercent val="0"/>
          <c:showBubbleSize val="0"/>
        </c:dLbls>
        <c:marker val="1"/>
        <c:smooth val="0"/>
        <c:axId val="158443008"/>
        <c:axId val="158444928"/>
      </c:lineChart>
      <c:catAx>
        <c:axId val="158443008"/>
        <c:scaling>
          <c:orientation val="minMax"/>
        </c:scaling>
        <c:delete val="0"/>
        <c:axPos val="b"/>
        <c:numFmt formatCode="ge" sourceLinked="1"/>
        <c:majorTickMark val="none"/>
        <c:minorTickMark val="none"/>
        <c:tickLblPos val="none"/>
        <c:crossAx val="158444928"/>
        <c:crosses val="autoZero"/>
        <c:auto val="0"/>
        <c:lblAlgn val="ctr"/>
        <c:lblOffset val="100"/>
        <c:noMultiLvlLbl val="1"/>
      </c:catAx>
      <c:valAx>
        <c:axId val="158444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8443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158533888"/>
        <c:axId val="15855244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98.2</c:v>
                </c:pt>
                <c:pt idx="3">
                  <c:v>100.3</c:v>
                </c:pt>
                <c:pt idx="4">
                  <c:v>98.3</c:v>
                </c:pt>
              </c:numCache>
            </c:numRef>
          </c:val>
          <c:smooth val="0"/>
        </c:ser>
        <c:dLbls>
          <c:showLegendKey val="0"/>
          <c:showVal val="0"/>
          <c:showCatName val="0"/>
          <c:showSerName val="0"/>
          <c:showPercent val="0"/>
          <c:showBubbleSize val="0"/>
        </c:dLbls>
        <c:marker val="1"/>
        <c:smooth val="0"/>
        <c:axId val="158533888"/>
        <c:axId val="158552448"/>
      </c:lineChart>
      <c:catAx>
        <c:axId val="158533888"/>
        <c:scaling>
          <c:orientation val="minMax"/>
        </c:scaling>
        <c:delete val="0"/>
        <c:axPos val="b"/>
        <c:numFmt formatCode="ge" sourceLinked="1"/>
        <c:majorTickMark val="none"/>
        <c:minorTickMark val="none"/>
        <c:tickLblPos val="none"/>
        <c:crossAx val="158552448"/>
        <c:crosses val="autoZero"/>
        <c:auto val="0"/>
        <c:lblAlgn val="ctr"/>
        <c:lblOffset val="100"/>
        <c:noMultiLvlLbl val="1"/>
      </c:catAx>
      <c:valAx>
        <c:axId val="158552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8533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8593408"/>
        <c:axId val="15859532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593408"/>
        <c:axId val="158595328"/>
      </c:lineChart>
      <c:catAx>
        <c:axId val="158593408"/>
        <c:scaling>
          <c:orientation val="minMax"/>
        </c:scaling>
        <c:delete val="0"/>
        <c:axPos val="b"/>
        <c:numFmt formatCode="ge" sourceLinked="1"/>
        <c:majorTickMark val="none"/>
        <c:minorTickMark val="none"/>
        <c:tickLblPos val="none"/>
        <c:crossAx val="158595328"/>
        <c:crosses val="autoZero"/>
        <c:auto val="0"/>
        <c:lblAlgn val="ctr"/>
        <c:lblOffset val="100"/>
        <c:noMultiLvlLbl val="1"/>
      </c:catAx>
      <c:valAx>
        <c:axId val="1585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8593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793280" y="11690640"/>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681461</xdr:colOff>
      <xdr:row>41</xdr:row>
      <xdr:rowOff>117765</xdr:rowOff>
    </xdr:from>
    <xdr:ext cx="2608406" cy="392415"/>
    <xdr:sp macro="" textlink="データ!EX9">
      <xdr:nvSpPr>
        <xdr:cNvPr id="21" name="正方形/長方形 20"/>
        <xdr:cNvSpPr/>
      </xdr:nvSpPr>
      <xdr:spPr>
        <a:xfrm>
          <a:off x="9226747"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8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8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8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8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8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89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89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89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89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89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89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90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90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90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90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90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905"/>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906"/>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907"/>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908"/>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909"/>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910"/>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911"/>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912"/>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91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914"/>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915"/>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916"/>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917"/>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918"/>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919"/>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920"/>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921"/>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922"/>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92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924"/>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925"/>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926"/>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927"/>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92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929"/>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930"/>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931"/>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932"/>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933"/>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934"/>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93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93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B1" sqref="B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琴浦町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6" t="s">
        <v>2</v>
      </c>
      <c r="C2" s="134"/>
      <c r="D2" s="134"/>
      <c r="E2" s="134"/>
      <c r="F2" s="134" t="s">
        <v>3</v>
      </c>
      <c r="G2" s="134"/>
      <c r="H2" s="134"/>
      <c r="I2" s="134"/>
      <c r="J2" s="134" t="s">
        <v>4</v>
      </c>
      <c r="K2" s="134"/>
      <c r="L2" s="134"/>
      <c r="M2" s="134"/>
      <c r="N2" s="134" t="s">
        <v>5</v>
      </c>
      <c r="O2" s="134"/>
      <c r="P2" s="134"/>
      <c r="Q2" s="135"/>
      <c r="R2" s="1"/>
      <c r="S2" s="198" t="s">
        <v>6</v>
      </c>
      <c r="T2" s="199"/>
      <c r="U2" s="199"/>
      <c r="V2" s="199"/>
      <c r="W2" s="199"/>
      <c r="X2" s="199"/>
      <c r="Y2" s="199"/>
      <c r="Z2" s="199"/>
      <c r="AA2" s="199"/>
      <c r="AB2" s="199"/>
      <c r="AC2" s="199"/>
      <c r="AD2" s="199"/>
      <c r="AE2" s="199"/>
      <c r="AF2" s="199"/>
      <c r="AG2" s="199"/>
      <c r="AH2" s="200"/>
      <c r="AI2" s="1"/>
      <c r="AJ2" s="1"/>
      <c r="AK2" s="195" t="s">
        <v>7</v>
      </c>
      <c r="AL2" s="196"/>
      <c r="AM2" s="196"/>
      <c r="AN2" s="196"/>
      <c r="AO2" s="196"/>
      <c r="AP2" s="196"/>
      <c r="AQ2" s="197"/>
    </row>
    <row r="3" spans="1:43" ht="23.1" customHeight="1">
      <c r="A3" s="1"/>
      <c r="B3" s="178" t="str">
        <f>データ!I6</f>
        <v>法非適用</v>
      </c>
      <c r="C3" s="179"/>
      <c r="D3" s="179"/>
      <c r="E3" s="179"/>
      <c r="F3" s="179" t="str">
        <f>データ!J6</f>
        <v>電気事業</v>
      </c>
      <c r="G3" s="179"/>
      <c r="H3" s="179"/>
      <c r="I3" s="179"/>
      <c r="J3" s="180" t="s">
        <v>183</v>
      </c>
      <c r="K3" s="180"/>
      <c r="L3" s="180"/>
      <c r="M3" s="180"/>
      <c r="N3" s="181" t="str">
        <f>データ!L6</f>
        <v>該当数値なし</v>
      </c>
      <c r="O3" s="181"/>
      <c r="P3" s="181"/>
      <c r="Q3" s="182"/>
      <c r="R3" s="1"/>
      <c r="S3" s="183" t="s">
        <v>8</v>
      </c>
      <c r="T3" s="184"/>
      <c r="U3" s="184"/>
      <c r="V3" s="184"/>
      <c r="W3" s="184"/>
      <c r="X3" s="184"/>
      <c r="Y3" s="184"/>
      <c r="Z3" s="184"/>
      <c r="AA3" s="184"/>
      <c r="AB3" s="184"/>
      <c r="AC3" s="184"/>
      <c r="AD3" s="184"/>
      <c r="AE3" s="184"/>
      <c r="AF3" s="184"/>
      <c r="AG3" s="184"/>
      <c r="AH3" s="185"/>
      <c r="AI3" s="1"/>
      <c r="AJ3" s="1"/>
      <c r="AK3" s="177" t="s">
        <v>184</v>
      </c>
      <c r="AL3" s="114"/>
      <c r="AM3" s="114"/>
      <c r="AN3" s="114"/>
      <c r="AO3" s="114"/>
      <c r="AP3" s="114"/>
      <c r="AQ3" s="115"/>
    </row>
    <row r="4" spans="1:43" ht="23.1" customHeight="1">
      <c r="A4" s="1"/>
      <c r="B4" s="157" t="s">
        <v>9</v>
      </c>
      <c r="C4" s="158"/>
      <c r="D4" s="158"/>
      <c r="E4" s="158"/>
      <c r="F4" s="158" t="s">
        <v>10</v>
      </c>
      <c r="G4" s="158"/>
      <c r="H4" s="158"/>
      <c r="I4" s="158"/>
      <c r="J4" s="158" t="s">
        <v>11</v>
      </c>
      <c r="K4" s="158"/>
      <c r="L4" s="158"/>
      <c r="M4" s="158"/>
      <c r="N4" s="158" t="s">
        <v>12</v>
      </c>
      <c r="O4" s="158"/>
      <c r="P4" s="158"/>
      <c r="Q4" s="159"/>
      <c r="R4" s="1"/>
      <c r="S4" s="186"/>
      <c r="T4" s="187"/>
      <c r="U4" s="187"/>
      <c r="V4" s="187"/>
      <c r="W4" s="187"/>
      <c r="X4" s="187"/>
      <c r="Y4" s="187"/>
      <c r="Z4" s="187"/>
      <c r="AA4" s="187"/>
      <c r="AB4" s="187"/>
      <c r="AC4" s="187"/>
      <c r="AD4" s="187"/>
      <c r="AE4" s="187"/>
      <c r="AF4" s="187"/>
      <c r="AG4" s="187"/>
      <c r="AH4" s="188"/>
      <c r="AI4" s="1"/>
      <c r="AJ4" s="1"/>
      <c r="AK4" s="116"/>
      <c r="AL4" s="114"/>
      <c r="AM4" s="114"/>
      <c r="AN4" s="114"/>
      <c r="AO4" s="114"/>
      <c r="AP4" s="114"/>
      <c r="AQ4" s="115"/>
    </row>
    <row r="5" spans="1:43" ht="23.1" customHeight="1">
      <c r="A5" s="1"/>
      <c r="B5" s="192">
        <f>データ!M6</f>
        <v>1</v>
      </c>
      <c r="C5" s="193"/>
      <c r="D5" s="193"/>
      <c r="E5" s="193"/>
      <c r="F5" s="171" t="str">
        <f>データ!N6</f>
        <v>-</v>
      </c>
      <c r="G5" s="171"/>
      <c r="H5" s="171"/>
      <c r="I5" s="171"/>
      <c r="J5" s="171" t="str">
        <f>データ!O6</f>
        <v>-</v>
      </c>
      <c r="K5" s="171"/>
      <c r="L5" s="171"/>
      <c r="M5" s="171"/>
      <c r="N5" s="171" t="str">
        <f>データ!P6</f>
        <v>-</v>
      </c>
      <c r="O5" s="171"/>
      <c r="P5" s="171"/>
      <c r="Q5" s="194"/>
      <c r="R5" s="1"/>
      <c r="S5" s="186"/>
      <c r="T5" s="187"/>
      <c r="U5" s="187"/>
      <c r="V5" s="187"/>
      <c r="W5" s="187"/>
      <c r="X5" s="187"/>
      <c r="Y5" s="187"/>
      <c r="Z5" s="187"/>
      <c r="AA5" s="187"/>
      <c r="AB5" s="187"/>
      <c r="AC5" s="187"/>
      <c r="AD5" s="187"/>
      <c r="AE5" s="187"/>
      <c r="AF5" s="187"/>
      <c r="AG5" s="187"/>
      <c r="AH5" s="188"/>
      <c r="AI5" s="1"/>
      <c r="AJ5" s="1"/>
      <c r="AK5" s="116"/>
      <c r="AL5" s="114"/>
      <c r="AM5" s="114"/>
      <c r="AN5" s="114"/>
      <c r="AO5" s="114"/>
      <c r="AP5" s="114"/>
      <c r="AQ5" s="115"/>
    </row>
    <row r="6" spans="1:43" ht="23.1" customHeight="1">
      <c r="A6" s="1"/>
      <c r="B6" s="157" t="s">
        <v>13</v>
      </c>
      <c r="C6" s="158"/>
      <c r="D6" s="158"/>
      <c r="E6" s="158"/>
      <c r="F6" s="158" t="s">
        <v>14</v>
      </c>
      <c r="G6" s="158"/>
      <c r="H6" s="158"/>
      <c r="I6" s="158"/>
      <c r="J6" s="158" t="s">
        <v>15</v>
      </c>
      <c r="K6" s="158"/>
      <c r="L6" s="158"/>
      <c r="M6" s="158"/>
      <c r="N6" s="158" t="s">
        <v>16</v>
      </c>
      <c r="O6" s="158"/>
      <c r="P6" s="158"/>
      <c r="Q6" s="159"/>
      <c r="R6" s="1"/>
      <c r="S6" s="186"/>
      <c r="T6" s="187"/>
      <c r="U6" s="187"/>
      <c r="V6" s="187"/>
      <c r="W6" s="187"/>
      <c r="X6" s="187"/>
      <c r="Y6" s="187"/>
      <c r="Z6" s="187"/>
      <c r="AA6" s="187"/>
      <c r="AB6" s="187"/>
      <c r="AC6" s="187"/>
      <c r="AD6" s="187"/>
      <c r="AE6" s="187"/>
      <c r="AF6" s="187"/>
      <c r="AG6" s="187"/>
      <c r="AH6" s="188"/>
      <c r="AI6" s="1"/>
      <c r="AJ6" s="1"/>
      <c r="AK6" s="116"/>
      <c r="AL6" s="114"/>
      <c r="AM6" s="114"/>
      <c r="AN6" s="114"/>
      <c r="AO6" s="114"/>
      <c r="AP6" s="114"/>
      <c r="AQ6" s="115"/>
    </row>
    <row r="7" spans="1:43" ht="22.5" customHeight="1">
      <c r="A7" s="1"/>
      <c r="B7" s="170" t="str">
        <f>データ!Q6</f>
        <v>-</v>
      </c>
      <c r="C7" s="171"/>
      <c r="D7" s="171"/>
      <c r="E7" s="171"/>
      <c r="F7" s="172" t="s">
        <v>128</v>
      </c>
      <c r="G7" s="173"/>
      <c r="H7" s="173"/>
      <c r="I7" s="173"/>
      <c r="J7" s="174" t="s">
        <v>128</v>
      </c>
      <c r="K7" s="174"/>
      <c r="L7" s="174"/>
      <c r="M7" s="174"/>
      <c r="N7" s="175" t="str">
        <f>データ!T6</f>
        <v>無</v>
      </c>
      <c r="O7" s="175"/>
      <c r="P7" s="175"/>
      <c r="Q7" s="176"/>
      <c r="R7" s="1"/>
      <c r="S7" s="186"/>
      <c r="T7" s="187"/>
      <c r="U7" s="187"/>
      <c r="V7" s="187"/>
      <c r="W7" s="187"/>
      <c r="X7" s="187"/>
      <c r="Y7" s="187"/>
      <c r="Z7" s="187"/>
      <c r="AA7" s="187"/>
      <c r="AB7" s="187"/>
      <c r="AC7" s="187"/>
      <c r="AD7" s="187"/>
      <c r="AE7" s="187"/>
      <c r="AF7" s="187"/>
      <c r="AG7" s="187"/>
      <c r="AH7" s="188"/>
      <c r="AI7" s="1"/>
      <c r="AJ7" s="1"/>
      <c r="AK7" s="116"/>
      <c r="AL7" s="114"/>
      <c r="AM7" s="114"/>
      <c r="AN7" s="114"/>
      <c r="AO7" s="114"/>
      <c r="AP7" s="114"/>
      <c r="AQ7" s="115"/>
    </row>
    <row r="8" spans="1:43" ht="23.1" customHeight="1">
      <c r="A8" s="1"/>
      <c r="B8" s="157" t="s">
        <v>17</v>
      </c>
      <c r="C8" s="158"/>
      <c r="D8" s="158"/>
      <c r="E8" s="158"/>
      <c r="F8" s="158" t="s">
        <v>18</v>
      </c>
      <c r="G8" s="158"/>
      <c r="H8" s="158"/>
      <c r="I8" s="158"/>
      <c r="J8" s="158"/>
      <c r="K8" s="158"/>
      <c r="L8" s="158"/>
      <c r="M8" s="158"/>
      <c r="N8" s="158"/>
      <c r="O8" s="158"/>
      <c r="P8" s="158"/>
      <c r="Q8" s="159"/>
      <c r="R8" s="1"/>
      <c r="S8" s="186"/>
      <c r="T8" s="187"/>
      <c r="U8" s="187"/>
      <c r="V8" s="187"/>
      <c r="W8" s="187"/>
      <c r="X8" s="187"/>
      <c r="Y8" s="187"/>
      <c r="Z8" s="187"/>
      <c r="AA8" s="187"/>
      <c r="AB8" s="187"/>
      <c r="AC8" s="187"/>
      <c r="AD8" s="187"/>
      <c r="AE8" s="187"/>
      <c r="AF8" s="187"/>
      <c r="AG8" s="187"/>
      <c r="AH8" s="188"/>
      <c r="AI8" s="1"/>
      <c r="AJ8" s="1"/>
      <c r="AK8" s="116"/>
      <c r="AL8" s="114"/>
      <c r="AM8" s="114"/>
      <c r="AN8" s="114"/>
      <c r="AO8" s="114"/>
      <c r="AP8" s="114"/>
      <c r="AQ8" s="115"/>
    </row>
    <row r="9" spans="1:43" ht="23.1" customHeight="1" thickBot="1">
      <c r="A9" s="1"/>
      <c r="B9" s="160" t="s">
        <v>130</v>
      </c>
      <c r="C9" s="161"/>
      <c r="D9" s="161"/>
      <c r="E9" s="161"/>
      <c r="F9" s="162" t="str">
        <f>データ!V6</f>
        <v>-</v>
      </c>
      <c r="G9" s="162"/>
      <c r="H9" s="162"/>
      <c r="I9" s="162"/>
      <c r="J9" s="163"/>
      <c r="K9" s="163"/>
      <c r="L9" s="163"/>
      <c r="M9" s="163"/>
      <c r="N9" s="164"/>
      <c r="O9" s="164"/>
      <c r="P9" s="164"/>
      <c r="Q9" s="165"/>
      <c r="R9" s="1"/>
      <c r="S9" s="186"/>
      <c r="T9" s="187"/>
      <c r="U9" s="187"/>
      <c r="V9" s="187"/>
      <c r="W9" s="187"/>
      <c r="X9" s="187"/>
      <c r="Y9" s="187"/>
      <c r="Z9" s="187"/>
      <c r="AA9" s="187"/>
      <c r="AB9" s="187"/>
      <c r="AC9" s="187"/>
      <c r="AD9" s="187"/>
      <c r="AE9" s="187"/>
      <c r="AF9" s="187"/>
      <c r="AG9" s="187"/>
      <c r="AH9" s="188"/>
      <c r="AI9" s="1"/>
      <c r="AJ9" s="1"/>
      <c r="AK9" s="116"/>
      <c r="AL9" s="114"/>
      <c r="AM9" s="114"/>
      <c r="AN9" s="114"/>
      <c r="AO9" s="114"/>
      <c r="AP9" s="114"/>
      <c r="AQ9" s="115"/>
    </row>
    <row r="10" spans="1:43" ht="27" customHeight="1" thickBot="1">
      <c r="A10" s="1"/>
      <c r="B10" s="6" t="s">
        <v>19</v>
      </c>
      <c r="C10" s="7"/>
      <c r="D10" s="7"/>
      <c r="E10" s="7"/>
      <c r="F10" s="7"/>
      <c r="G10" s="7"/>
      <c r="H10" s="7"/>
      <c r="I10" s="7"/>
      <c r="J10" s="7"/>
      <c r="K10" s="7"/>
      <c r="L10" s="7"/>
      <c r="M10" s="7"/>
      <c r="N10" s="7"/>
      <c r="O10" s="7"/>
      <c r="P10" s="7"/>
      <c r="Q10" s="7"/>
      <c r="R10" s="1"/>
      <c r="S10" s="186"/>
      <c r="T10" s="187"/>
      <c r="U10" s="187"/>
      <c r="V10" s="187"/>
      <c r="W10" s="187"/>
      <c r="X10" s="187"/>
      <c r="Y10" s="187"/>
      <c r="Z10" s="187"/>
      <c r="AA10" s="187"/>
      <c r="AB10" s="187"/>
      <c r="AC10" s="187"/>
      <c r="AD10" s="187"/>
      <c r="AE10" s="187"/>
      <c r="AF10" s="187"/>
      <c r="AG10" s="187"/>
      <c r="AH10" s="188"/>
      <c r="AI10" s="1"/>
      <c r="AJ10" s="1"/>
      <c r="AK10" s="116"/>
      <c r="AL10" s="114"/>
      <c r="AM10" s="114"/>
      <c r="AN10" s="114"/>
      <c r="AO10" s="114"/>
      <c r="AP10" s="114"/>
      <c r="AQ10" s="115"/>
    </row>
    <row r="11" spans="1:43" ht="23.1" customHeight="1">
      <c r="A11" s="1"/>
      <c r="B11" s="166" t="s">
        <v>20</v>
      </c>
      <c r="C11" s="134"/>
      <c r="D11" s="134"/>
      <c r="E11" s="134"/>
      <c r="F11" s="167">
        <f>データ!B10</f>
        <v>40909</v>
      </c>
      <c r="G11" s="168"/>
      <c r="H11" s="167">
        <f>データ!C10</f>
        <v>41275</v>
      </c>
      <c r="I11" s="168"/>
      <c r="J11" s="167">
        <f>データ!D10</f>
        <v>41640</v>
      </c>
      <c r="K11" s="168"/>
      <c r="L11" s="167">
        <f>データ!E10</f>
        <v>42005</v>
      </c>
      <c r="M11" s="168"/>
      <c r="N11" s="167">
        <f>データ!F10</f>
        <v>42370</v>
      </c>
      <c r="O11" s="169"/>
      <c r="P11" s="8"/>
      <c r="Q11" s="8"/>
      <c r="R11" s="1"/>
      <c r="S11" s="186"/>
      <c r="T11" s="187"/>
      <c r="U11" s="187"/>
      <c r="V11" s="187"/>
      <c r="W11" s="187"/>
      <c r="X11" s="187"/>
      <c r="Y11" s="187"/>
      <c r="Z11" s="187"/>
      <c r="AA11" s="187"/>
      <c r="AB11" s="187"/>
      <c r="AC11" s="187"/>
      <c r="AD11" s="187"/>
      <c r="AE11" s="187"/>
      <c r="AF11" s="187"/>
      <c r="AG11" s="187"/>
      <c r="AH11" s="188"/>
      <c r="AI11" s="1"/>
      <c r="AJ11" s="1"/>
      <c r="AK11" s="116"/>
      <c r="AL11" s="114"/>
      <c r="AM11" s="114"/>
      <c r="AN11" s="114"/>
      <c r="AO11" s="114"/>
      <c r="AP11" s="114"/>
      <c r="AQ11" s="115"/>
    </row>
    <row r="12" spans="1:43" ht="23.1" customHeight="1">
      <c r="A12" s="1"/>
      <c r="B12" s="157" t="s">
        <v>22</v>
      </c>
      <c r="C12" s="158"/>
      <c r="D12" s="158"/>
      <c r="E12" s="158"/>
      <c r="F12" s="153" t="str">
        <f>データ!W6</f>
        <v>-</v>
      </c>
      <c r="G12" s="154"/>
      <c r="H12" s="153" t="str">
        <f>データ!X6</f>
        <v>-</v>
      </c>
      <c r="I12" s="154"/>
      <c r="J12" s="153">
        <f>データ!Y6</f>
        <v>245</v>
      </c>
      <c r="K12" s="154"/>
      <c r="L12" s="153">
        <f>データ!Z6</f>
        <v>409</v>
      </c>
      <c r="M12" s="154"/>
      <c r="N12" s="155">
        <f>データ!AA6</f>
        <v>557</v>
      </c>
      <c r="O12" s="156"/>
      <c r="P12" s="8"/>
      <c r="Q12" s="8"/>
      <c r="R12" s="1"/>
      <c r="S12" s="186"/>
      <c r="T12" s="187"/>
      <c r="U12" s="187"/>
      <c r="V12" s="187"/>
      <c r="W12" s="187"/>
      <c r="X12" s="187"/>
      <c r="Y12" s="187"/>
      <c r="Z12" s="187"/>
      <c r="AA12" s="187"/>
      <c r="AB12" s="187"/>
      <c r="AC12" s="187"/>
      <c r="AD12" s="187"/>
      <c r="AE12" s="187"/>
      <c r="AF12" s="187"/>
      <c r="AG12" s="187"/>
      <c r="AH12" s="188"/>
      <c r="AI12" s="1"/>
      <c r="AJ12" s="1"/>
      <c r="AK12" s="116"/>
      <c r="AL12" s="114"/>
      <c r="AM12" s="114"/>
      <c r="AN12" s="114"/>
      <c r="AO12" s="114"/>
      <c r="AP12" s="114"/>
      <c r="AQ12" s="115"/>
    </row>
    <row r="13" spans="1:43" ht="23.1" customHeight="1">
      <c r="A13" s="1"/>
      <c r="B13" s="150" t="s">
        <v>23</v>
      </c>
      <c r="C13" s="151"/>
      <c r="D13" s="151"/>
      <c r="E13" s="152"/>
      <c r="F13" s="153" t="str">
        <f>データ!AB6</f>
        <v>-</v>
      </c>
      <c r="G13" s="154"/>
      <c r="H13" s="153" t="str">
        <f>データ!AC6</f>
        <v>-</v>
      </c>
      <c r="I13" s="154"/>
      <c r="J13" s="153" t="str">
        <f>データ!AD6</f>
        <v>-</v>
      </c>
      <c r="K13" s="154"/>
      <c r="L13" s="153" t="str">
        <f>データ!AE6</f>
        <v>-</v>
      </c>
      <c r="M13" s="154"/>
      <c r="N13" s="155" t="str">
        <f>データ!AF6</f>
        <v>-</v>
      </c>
      <c r="O13" s="156"/>
      <c r="P13" s="8"/>
      <c r="Q13" s="8"/>
      <c r="R13" s="1"/>
      <c r="S13" s="186"/>
      <c r="T13" s="187"/>
      <c r="U13" s="187"/>
      <c r="V13" s="187"/>
      <c r="W13" s="187"/>
      <c r="X13" s="187"/>
      <c r="Y13" s="187"/>
      <c r="Z13" s="187"/>
      <c r="AA13" s="187"/>
      <c r="AB13" s="187"/>
      <c r="AC13" s="187"/>
      <c r="AD13" s="187"/>
      <c r="AE13" s="187"/>
      <c r="AF13" s="187"/>
      <c r="AG13" s="187"/>
      <c r="AH13" s="188"/>
      <c r="AI13" s="1"/>
      <c r="AJ13" s="1"/>
      <c r="AK13" s="116"/>
      <c r="AL13" s="114"/>
      <c r="AM13" s="114"/>
      <c r="AN13" s="114"/>
      <c r="AO13" s="114"/>
      <c r="AP13" s="114"/>
      <c r="AQ13" s="115"/>
    </row>
    <row r="14" spans="1:43" ht="23.1" customHeight="1">
      <c r="A14" s="1"/>
      <c r="B14" s="150" t="s">
        <v>24</v>
      </c>
      <c r="C14" s="151"/>
      <c r="D14" s="151"/>
      <c r="E14" s="152"/>
      <c r="F14" s="153" t="str">
        <f>データ!AG6</f>
        <v>-</v>
      </c>
      <c r="G14" s="154"/>
      <c r="H14" s="153" t="str">
        <f>データ!AH6</f>
        <v>-</v>
      </c>
      <c r="I14" s="154"/>
      <c r="J14" s="153" t="str">
        <f>データ!AI6</f>
        <v>-</v>
      </c>
      <c r="K14" s="154"/>
      <c r="L14" s="153" t="str">
        <f>データ!AJ6</f>
        <v>-</v>
      </c>
      <c r="M14" s="154"/>
      <c r="N14" s="155" t="str">
        <f>データ!AK6</f>
        <v>-</v>
      </c>
      <c r="O14" s="156"/>
      <c r="P14" s="8"/>
      <c r="Q14" s="8"/>
      <c r="R14" s="1"/>
      <c r="S14" s="186"/>
      <c r="T14" s="187"/>
      <c r="U14" s="187"/>
      <c r="V14" s="187"/>
      <c r="W14" s="187"/>
      <c r="X14" s="187"/>
      <c r="Y14" s="187"/>
      <c r="Z14" s="187"/>
      <c r="AA14" s="187"/>
      <c r="AB14" s="187"/>
      <c r="AC14" s="187"/>
      <c r="AD14" s="187"/>
      <c r="AE14" s="187"/>
      <c r="AF14" s="187"/>
      <c r="AG14" s="187"/>
      <c r="AH14" s="188"/>
      <c r="AI14" s="1"/>
      <c r="AJ14" s="1"/>
      <c r="AK14" s="116"/>
      <c r="AL14" s="114"/>
      <c r="AM14" s="114"/>
      <c r="AN14" s="114"/>
      <c r="AO14" s="114"/>
      <c r="AP14" s="114"/>
      <c r="AQ14" s="115"/>
    </row>
    <row r="15" spans="1:43" ht="23.1" customHeight="1">
      <c r="A15" s="1"/>
      <c r="B15" s="143" t="s">
        <v>25</v>
      </c>
      <c r="C15" s="144"/>
      <c r="D15" s="144"/>
      <c r="E15" s="145"/>
      <c r="F15" s="146" t="str">
        <f>データ!AL6</f>
        <v>-</v>
      </c>
      <c r="G15" s="146"/>
      <c r="H15" s="146" t="str">
        <f>データ!AM6</f>
        <v>-</v>
      </c>
      <c r="I15" s="146"/>
      <c r="J15" s="146" t="str">
        <f>データ!AN6</f>
        <v>-</v>
      </c>
      <c r="K15" s="146"/>
      <c r="L15" s="146" t="str">
        <f>データ!AO6</f>
        <v>-</v>
      </c>
      <c r="M15" s="146"/>
      <c r="N15" s="147" t="str">
        <f>データ!AP6</f>
        <v>-</v>
      </c>
      <c r="O15" s="148"/>
      <c r="P15" s="8"/>
      <c r="Q15" s="8"/>
      <c r="R15" s="1"/>
      <c r="S15" s="186"/>
      <c r="T15" s="187"/>
      <c r="U15" s="187"/>
      <c r="V15" s="187"/>
      <c r="W15" s="187"/>
      <c r="X15" s="187"/>
      <c r="Y15" s="187"/>
      <c r="Z15" s="187"/>
      <c r="AA15" s="187"/>
      <c r="AB15" s="187"/>
      <c r="AC15" s="187"/>
      <c r="AD15" s="187"/>
      <c r="AE15" s="187"/>
      <c r="AF15" s="187"/>
      <c r="AG15" s="187"/>
      <c r="AH15" s="188"/>
      <c r="AI15" s="1"/>
      <c r="AJ15" s="1"/>
      <c r="AK15" s="116"/>
      <c r="AL15" s="114"/>
      <c r="AM15" s="114"/>
      <c r="AN15" s="114"/>
      <c r="AO15" s="114"/>
      <c r="AP15" s="114"/>
      <c r="AQ15" s="115"/>
    </row>
    <row r="16" spans="1:43" ht="23.1" customHeight="1" thickBot="1">
      <c r="A16" s="1"/>
      <c r="B16" s="136" t="s">
        <v>26</v>
      </c>
      <c r="C16" s="137"/>
      <c r="D16" s="137"/>
      <c r="E16" s="138"/>
      <c r="F16" s="149" t="str">
        <f>データ!AQ6</f>
        <v>-</v>
      </c>
      <c r="G16" s="149"/>
      <c r="H16" s="149" t="str">
        <f>データ!AR6</f>
        <v>-</v>
      </c>
      <c r="I16" s="149"/>
      <c r="J16" s="149">
        <f>データ!AS6</f>
        <v>245</v>
      </c>
      <c r="K16" s="149"/>
      <c r="L16" s="149">
        <f>データ!AT6</f>
        <v>409</v>
      </c>
      <c r="M16" s="149"/>
      <c r="N16" s="141">
        <f>データ!AU6</f>
        <v>557</v>
      </c>
      <c r="O16" s="142"/>
      <c r="P16" s="8"/>
      <c r="Q16" s="8"/>
      <c r="R16" s="1"/>
      <c r="S16" s="186"/>
      <c r="T16" s="187"/>
      <c r="U16" s="187"/>
      <c r="V16" s="187"/>
      <c r="W16" s="187"/>
      <c r="X16" s="187"/>
      <c r="Y16" s="187"/>
      <c r="Z16" s="187"/>
      <c r="AA16" s="187"/>
      <c r="AB16" s="187"/>
      <c r="AC16" s="187"/>
      <c r="AD16" s="187"/>
      <c r="AE16" s="187"/>
      <c r="AF16" s="187"/>
      <c r="AG16" s="187"/>
      <c r="AH16" s="188"/>
      <c r="AI16" s="1"/>
      <c r="AJ16" s="1"/>
      <c r="AK16" s="116"/>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6"/>
      <c r="T17" s="187"/>
      <c r="U17" s="187"/>
      <c r="V17" s="187"/>
      <c r="W17" s="187"/>
      <c r="X17" s="187"/>
      <c r="Y17" s="187"/>
      <c r="Z17" s="187"/>
      <c r="AA17" s="187"/>
      <c r="AB17" s="187"/>
      <c r="AC17" s="187"/>
      <c r="AD17" s="187"/>
      <c r="AE17" s="187"/>
      <c r="AF17" s="187"/>
      <c r="AG17" s="187"/>
      <c r="AH17" s="188"/>
      <c r="AI17" s="1"/>
      <c r="AJ17" s="1"/>
      <c r="AK17" s="116"/>
      <c r="AL17" s="114"/>
      <c r="AM17" s="114"/>
      <c r="AN17" s="114"/>
      <c r="AO17" s="114"/>
      <c r="AP17" s="114"/>
      <c r="AQ17" s="115"/>
    </row>
    <row r="18" spans="1:43" ht="23.1" customHeight="1">
      <c r="A18" s="1"/>
      <c r="B18" s="132"/>
      <c r="C18" s="133"/>
      <c r="D18" s="133"/>
      <c r="E18" s="133"/>
      <c r="F18" s="134" t="s">
        <v>27</v>
      </c>
      <c r="G18" s="134"/>
      <c r="H18" s="134"/>
      <c r="I18" s="134" t="s">
        <v>28</v>
      </c>
      <c r="J18" s="134"/>
      <c r="K18" s="134"/>
      <c r="L18" s="134" t="s">
        <v>26</v>
      </c>
      <c r="M18" s="134"/>
      <c r="N18" s="134"/>
      <c r="O18" s="135"/>
      <c r="P18" s="1"/>
      <c r="Q18" s="1"/>
      <c r="R18" s="1"/>
      <c r="S18" s="186"/>
      <c r="T18" s="187"/>
      <c r="U18" s="187"/>
      <c r="V18" s="187"/>
      <c r="W18" s="187"/>
      <c r="X18" s="187"/>
      <c r="Y18" s="187"/>
      <c r="Z18" s="187"/>
      <c r="AA18" s="187"/>
      <c r="AB18" s="187"/>
      <c r="AC18" s="187"/>
      <c r="AD18" s="187"/>
      <c r="AE18" s="187"/>
      <c r="AF18" s="187"/>
      <c r="AG18" s="187"/>
      <c r="AH18" s="188"/>
      <c r="AI18" s="1"/>
      <c r="AJ18" s="1"/>
      <c r="AK18" s="116"/>
      <c r="AL18" s="114"/>
      <c r="AM18" s="114"/>
      <c r="AN18" s="114"/>
      <c r="AO18" s="114"/>
      <c r="AP18" s="114"/>
      <c r="AQ18" s="115"/>
    </row>
    <row r="19" spans="1:43" ht="23.1" customHeight="1" thickBot="1">
      <c r="A19" s="1"/>
      <c r="B19" s="136" t="s">
        <v>29</v>
      </c>
      <c r="C19" s="137"/>
      <c r="D19" s="137"/>
      <c r="E19" s="138"/>
      <c r="F19" s="139" t="str">
        <f>データ!AV6</f>
        <v>-</v>
      </c>
      <c r="G19" s="139"/>
      <c r="H19" s="139"/>
      <c r="I19" s="139">
        <f>データ!AW6</f>
        <v>18945</v>
      </c>
      <c r="J19" s="139"/>
      <c r="K19" s="139"/>
      <c r="L19" s="139">
        <f>データ!AX6</f>
        <v>18945</v>
      </c>
      <c r="M19" s="139"/>
      <c r="N19" s="139"/>
      <c r="O19" s="140"/>
      <c r="P19" s="1"/>
      <c r="Q19" s="1"/>
      <c r="R19" s="1"/>
      <c r="S19" s="189"/>
      <c r="T19" s="190"/>
      <c r="U19" s="190"/>
      <c r="V19" s="190"/>
      <c r="W19" s="190"/>
      <c r="X19" s="190"/>
      <c r="Y19" s="190"/>
      <c r="Z19" s="190"/>
      <c r="AA19" s="190"/>
      <c r="AB19" s="190"/>
      <c r="AC19" s="190"/>
      <c r="AD19" s="190"/>
      <c r="AE19" s="190"/>
      <c r="AF19" s="190"/>
      <c r="AG19" s="190"/>
      <c r="AH19" s="191"/>
      <c r="AI19" s="1"/>
      <c r="AJ19" s="1"/>
      <c r="AK19" s="116"/>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6"/>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6"/>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6"/>
      <c r="AL22" s="114"/>
      <c r="AM22" s="114"/>
      <c r="AN22" s="114"/>
      <c r="AO22" s="114"/>
      <c r="AP22" s="114"/>
      <c r="AQ22" s="115"/>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6"/>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6"/>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6"/>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6"/>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6"/>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6"/>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6"/>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6"/>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6"/>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6"/>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6"/>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6"/>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6"/>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6"/>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6"/>
      <c r="AL37" s="114"/>
      <c r="AM37" s="114"/>
      <c r="AN37" s="114"/>
      <c r="AO37" s="114"/>
      <c r="AP37" s="114"/>
      <c r="AQ37" s="115"/>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7"/>
      <c r="AL38" s="118"/>
      <c r="AM38" s="118"/>
      <c r="AN38" s="118"/>
      <c r="AO38" s="118"/>
      <c r="AP38" s="118"/>
      <c r="AQ38" s="119"/>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182</v>
      </c>
      <c r="AL40" s="114"/>
      <c r="AM40" s="114"/>
      <c r="AN40" s="114"/>
      <c r="AO40" s="114"/>
      <c r="AP40" s="114"/>
      <c r="AQ40" s="115"/>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6"/>
      <c r="AL41" s="114"/>
      <c r="AM41" s="114"/>
      <c r="AN41" s="114"/>
      <c r="AO41" s="114"/>
      <c r="AP41" s="114"/>
      <c r="AQ41" s="115"/>
    </row>
    <row r="42" spans="1:43" ht="43.35" customHeight="1">
      <c r="A42" s="1"/>
      <c r="B42" s="120"/>
      <c r="C42" s="121"/>
      <c r="D42" s="121"/>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6"/>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6"/>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6"/>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6"/>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6"/>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6"/>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6"/>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6"/>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6"/>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6"/>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6"/>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6"/>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6"/>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6"/>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6"/>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6"/>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6"/>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6"/>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6"/>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6"/>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6"/>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6"/>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6"/>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6"/>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6"/>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6"/>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6"/>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6"/>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6"/>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6"/>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6"/>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6"/>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6"/>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6"/>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6"/>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6"/>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6"/>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6"/>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6"/>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6"/>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6"/>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6"/>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6"/>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6"/>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6"/>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6"/>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6"/>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6"/>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6"/>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6"/>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6"/>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6"/>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6"/>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6"/>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7"/>
      <c r="AL96" s="118"/>
      <c r="AM96" s="118"/>
      <c r="AN96" s="118"/>
      <c r="AO96" s="118"/>
      <c r="AP96" s="118"/>
      <c r="AQ96" s="119"/>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35</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2"/>
      <c r="AL98" s="123"/>
      <c r="AM98" s="123"/>
      <c r="AN98" s="123"/>
      <c r="AO98" s="123"/>
      <c r="AP98" s="123"/>
      <c r="AQ98" s="124"/>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5" t="s">
        <v>181</v>
      </c>
      <c r="AL99" s="126"/>
      <c r="AM99" s="126"/>
      <c r="AN99" s="126"/>
      <c r="AO99" s="126"/>
      <c r="AP99" s="126"/>
      <c r="AQ99" s="127"/>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8"/>
      <c r="AL100" s="126"/>
      <c r="AM100" s="126"/>
      <c r="AN100" s="126"/>
      <c r="AO100" s="126"/>
      <c r="AP100" s="126"/>
      <c r="AQ100" s="127"/>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8"/>
      <c r="AL101" s="126"/>
      <c r="AM101" s="126"/>
      <c r="AN101" s="126"/>
      <c r="AO101" s="126"/>
      <c r="AP101" s="126"/>
      <c r="AQ101" s="127"/>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8"/>
      <c r="AL102" s="126"/>
      <c r="AM102" s="126"/>
      <c r="AN102" s="126"/>
      <c r="AO102" s="126"/>
      <c r="AP102" s="126"/>
      <c r="AQ102" s="127"/>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8"/>
      <c r="AL103" s="126"/>
      <c r="AM103" s="126"/>
      <c r="AN103" s="126"/>
      <c r="AO103" s="126"/>
      <c r="AP103" s="126"/>
      <c r="AQ103" s="127"/>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8"/>
      <c r="AL104" s="126"/>
      <c r="AM104" s="126"/>
      <c r="AN104" s="126"/>
      <c r="AO104" s="126"/>
      <c r="AP104" s="126"/>
      <c r="AQ104" s="127"/>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8"/>
      <c r="AL105" s="126"/>
      <c r="AM105" s="126"/>
      <c r="AN105" s="126"/>
      <c r="AO105" s="126"/>
      <c r="AP105" s="126"/>
      <c r="AQ105" s="127"/>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8"/>
      <c r="AL106" s="126"/>
      <c r="AM106" s="126"/>
      <c r="AN106" s="126"/>
      <c r="AO106" s="126"/>
      <c r="AP106" s="126"/>
      <c r="AQ106" s="127"/>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8"/>
      <c r="AL107" s="126"/>
      <c r="AM107" s="126"/>
      <c r="AN107" s="126"/>
      <c r="AO107" s="126"/>
      <c r="AP107" s="126"/>
      <c r="AQ107" s="127"/>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8"/>
      <c r="AL108" s="126"/>
      <c r="AM108" s="126"/>
      <c r="AN108" s="126"/>
      <c r="AO108" s="126"/>
      <c r="AP108" s="126"/>
      <c r="AQ108" s="127"/>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8"/>
      <c r="AL109" s="126"/>
      <c r="AM109" s="126"/>
      <c r="AN109" s="126"/>
      <c r="AO109" s="126"/>
      <c r="AP109" s="126"/>
      <c r="AQ109" s="127"/>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8"/>
      <c r="AL110" s="126"/>
      <c r="AM110" s="126"/>
      <c r="AN110" s="126"/>
      <c r="AO110" s="126"/>
      <c r="AP110" s="126"/>
      <c r="AQ110" s="127"/>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8"/>
      <c r="AL111" s="126"/>
      <c r="AM111" s="126"/>
      <c r="AN111" s="126"/>
      <c r="AO111" s="126"/>
      <c r="AP111" s="126"/>
      <c r="AQ111" s="127"/>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8"/>
      <c r="AL112" s="126"/>
      <c r="AM112" s="126"/>
      <c r="AN112" s="126"/>
      <c r="AO112" s="126"/>
      <c r="AP112" s="126"/>
      <c r="AQ112" s="127"/>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8"/>
      <c r="AL113" s="126"/>
      <c r="AM113" s="126"/>
      <c r="AN113" s="126"/>
      <c r="AO113" s="126"/>
      <c r="AP113" s="126"/>
      <c r="AQ113" s="127"/>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8"/>
      <c r="AL114" s="126"/>
      <c r="AM114" s="126"/>
      <c r="AN114" s="126"/>
      <c r="AO114" s="126"/>
      <c r="AP114" s="126"/>
      <c r="AQ114" s="127"/>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8"/>
      <c r="AL115" s="126"/>
      <c r="AM115" s="126"/>
      <c r="AN115" s="126"/>
      <c r="AO115" s="126"/>
      <c r="AP115" s="126"/>
      <c r="AQ115" s="127"/>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8"/>
      <c r="AL116" s="126"/>
      <c r="AM116" s="126"/>
      <c r="AN116" s="126"/>
      <c r="AO116" s="126"/>
      <c r="AP116" s="126"/>
      <c r="AQ116" s="127"/>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9"/>
      <c r="AL117" s="130"/>
      <c r="AM117" s="130"/>
      <c r="AN117" s="130"/>
      <c r="AO117" s="130"/>
      <c r="AP117" s="130"/>
      <c r="AQ117" s="131"/>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40.5">
      <c r="A6" s="50" t="s">
        <v>115</v>
      </c>
      <c r="B6" s="68" t="str">
        <f>B7</f>
        <v>2016</v>
      </c>
      <c r="C6" s="68" t="str">
        <f t="shared" ref="C6:AX6" si="6">C7</f>
        <v>313718</v>
      </c>
      <c r="D6" s="68" t="str">
        <f t="shared" si="6"/>
        <v>47</v>
      </c>
      <c r="E6" s="68" t="str">
        <f t="shared" si="6"/>
        <v>04</v>
      </c>
      <c r="F6" s="68" t="str">
        <f t="shared" si="6"/>
        <v>0</v>
      </c>
      <c r="G6" s="68" t="str">
        <f t="shared" si="6"/>
        <v>000</v>
      </c>
      <c r="H6" s="68" t="str">
        <f t="shared" si="6"/>
        <v>鳥取県　琴浦町</v>
      </c>
      <c r="I6" s="68" t="str">
        <f t="shared" si="6"/>
        <v>法非適用</v>
      </c>
      <c r="J6" s="68" t="str">
        <f t="shared" si="6"/>
        <v>電気事業</v>
      </c>
      <c r="K6" s="68" t="str">
        <f t="shared" si="6"/>
        <v/>
      </c>
      <c r="L6" s="69" t="str">
        <f t="shared" si="6"/>
        <v>該当数値なし</v>
      </c>
      <c r="M6" s="70">
        <f t="shared" si="6"/>
        <v>1</v>
      </c>
      <c r="N6" s="70" t="str">
        <f t="shared" si="6"/>
        <v>-</v>
      </c>
      <c r="O6" s="70" t="str">
        <f t="shared" si="6"/>
        <v>-</v>
      </c>
      <c r="P6" s="70" t="str">
        <f t="shared" si="6"/>
        <v>-</v>
      </c>
      <c r="Q6" s="70" t="str">
        <f t="shared" si="6"/>
        <v>-</v>
      </c>
      <c r="R6" s="71" t="str">
        <f>R7</f>
        <v>平成46年12月31日　船上山発電所</v>
      </c>
      <c r="S6" s="72" t="str">
        <f t="shared" si="6"/>
        <v>平成46年12月31日　船上山発電所</v>
      </c>
      <c r="T6" s="68" t="str">
        <f t="shared" si="6"/>
        <v>無</v>
      </c>
      <c r="U6" s="72" t="str">
        <f t="shared" si="6"/>
        <v>中国電力株式会社</v>
      </c>
      <c r="V6" s="69" t="str">
        <f t="shared" si="6"/>
        <v>-</v>
      </c>
      <c r="W6" s="70" t="str">
        <f>W7</f>
        <v>-</v>
      </c>
      <c r="X6" s="70" t="str">
        <f t="shared" si="6"/>
        <v>-</v>
      </c>
      <c r="Y6" s="70">
        <f t="shared" si="6"/>
        <v>245</v>
      </c>
      <c r="Z6" s="70">
        <f t="shared" si="6"/>
        <v>409</v>
      </c>
      <c r="AA6" s="70">
        <f t="shared" si="6"/>
        <v>557</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t="str">
        <f t="shared" si="6"/>
        <v>-</v>
      </c>
      <c r="AR6" s="70" t="str">
        <f t="shared" si="6"/>
        <v>-</v>
      </c>
      <c r="AS6" s="70">
        <f t="shared" si="6"/>
        <v>245</v>
      </c>
      <c r="AT6" s="70">
        <f t="shared" si="6"/>
        <v>409</v>
      </c>
      <c r="AU6" s="70">
        <f t="shared" si="6"/>
        <v>557</v>
      </c>
      <c r="AV6" s="70" t="str">
        <f t="shared" si="6"/>
        <v>-</v>
      </c>
      <c r="AW6" s="70">
        <f t="shared" si="6"/>
        <v>18945</v>
      </c>
      <c r="AX6" s="70">
        <f t="shared" si="6"/>
        <v>18945</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40.5">
      <c r="A7" s="50"/>
      <c r="B7" s="78" t="s">
        <v>116</v>
      </c>
      <c r="C7" s="78" t="s">
        <v>117</v>
      </c>
      <c r="D7" s="78" t="s">
        <v>118</v>
      </c>
      <c r="E7" s="78" t="s">
        <v>119</v>
      </c>
      <c r="F7" s="78" t="s">
        <v>120</v>
      </c>
      <c r="G7" s="78" t="s">
        <v>121</v>
      </c>
      <c r="H7" s="78" t="s">
        <v>122</v>
      </c>
      <c r="I7" s="78" t="s">
        <v>123</v>
      </c>
      <c r="J7" s="78" t="s">
        <v>124</v>
      </c>
      <c r="K7" s="78" t="s">
        <v>125</v>
      </c>
      <c r="L7" s="79" t="s">
        <v>126</v>
      </c>
      <c r="M7" s="80">
        <v>1</v>
      </c>
      <c r="N7" s="80" t="s">
        <v>127</v>
      </c>
      <c r="O7" s="81" t="s">
        <v>127</v>
      </c>
      <c r="P7" s="81" t="s">
        <v>127</v>
      </c>
      <c r="Q7" s="81" t="s">
        <v>127</v>
      </c>
      <c r="R7" s="82" t="s">
        <v>128</v>
      </c>
      <c r="S7" s="82" t="s">
        <v>128</v>
      </c>
      <c r="T7" s="83" t="s">
        <v>129</v>
      </c>
      <c r="U7" s="82" t="s">
        <v>130</v>
      </c>
      <c r="V7" s="79" t="s">
        <v>127</v>
      </c>
      <c r="W7" s="81" t="s">
        <v>127</v>
      </c>
      <c r="X7" s="81" t="s">
        <v>127</v>
      </c>
      <c r="Y7" s="81">
        <v>245</v>
      </c>
      <c r="Z7" s="81">
        <v>409</v>
      </c>
      <c r="AA7" s="81">
        <v>557</v>
      </c>
      <c r="AB7" s="81" t="s">
        <v>127</v>
      </c>
      <c r="AC7" s="81" t="s">
        <v>127</v>
      </c>
      <c r="AD7" s="81" t="s">
        <v>127</v>
      </c>
      <c r="AE7" s="81" t="s">
        <v>127</v>
      </c>
      <c r="AF7" s="81" t="s">
        <v>127</v>
      </c>
      <c r="AG7" s="81" t="s">
        <v>127</v>
      </c>
      <c r="AH7" s="81" t="s">
        <v>127</v>
      </c>
      <c r="AI7" s="81" t="s">
        <v>127</v>
      </c>
      <c r="AJ7" s="81" t="s">
        <v>127</v>
      </c>
      <c r="AK7" s="81" t="s">
        <v>127</v>
      </c>
      <c r="AL7" s="81" t="s">
        <v>127</v>
      </c>
      <c r="AM7" s="81" t="s">
        <v>127</v>
      </c>
      <c r="AN7" s="81" t="s">
        <v>127</v>
      </c>
      <c r="AO7" s="81" t="s">
        <v>127</v>
      </c>
      <c r="AP7" s="81" t="s">
        <v>127</v>
      </c>
      <c r="AQ7" s="81" t="s">
        <v>127</v>
      </c>
      <c r="AR7" s="81" t="s">
        <v>127</v>
      </c>
      <c r="AS7" s="81">
        <v>245</v>
      </c>
      <c r="AT7" s="81">
        <v>409</v>
      </c>
      <c r="AU7" s="81">
        <v>557</v>
      </c>
      <c r="AV7" s="81" t="s">
        <v>127</v>
      </c>
      <c r="AW7" s="81">
        <v>18945</v>
      </c>
      <c r="AX7" s="81">
        <v>18945</v>
      </c>
      <c r="AY7" s="84" t="s">
        <v>127</v>
      </c>
      <c r="AZ7" s="84" t="s">
        <v>127</v>
      </c>
      <c r="BA7" s="84">
        <v>1103.5999999999999</v>
      </c>
      <c r="BB7" s="84">
        <v>683.1</v>
      </c>
      <c r="BC7" s="84">
        <v>705.4</v>
      </c>
      <c r="BD7" s="84" t="s">
        <v>127</v>
      </c>
      <c r="BE7" s="84" t="s">
        <v>127</v>
      </c>
      <c r="BF7" s="84">
        <v>124.4</v>
      </c>
      <c r="BG7" s="84">
        <v>118.8</v>
      </c>
      <c r="BH7" s="84">
        <v>88.8</v>
      </c>
      <c r="BI7" s="84">
        <v>100</v>
      </c>
      <c r="BJ7" s="84" t="s">
        <v>127</v>
      </c>
      <c r="BK7" s="84" t="s">
        <v>127</v>
      </c>
      <c r="BL7" s="84">
        <v>1103.5999999999999</v>
      </c>
      <c r="BM7" s="84">
        <v>615.6</v>
      </c>
      <c r="BN7" s="84">
        <v>705.3</v>
      </c>
      <c r="BO7" s="84" t="s">
        <v>127</v>
      </c>
      <c r="BP7" s="84" t="s">
        <v>127</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v>3326.5</v>
      </c>
      <c r="CI7" s="84">
        <v>6303.2</v>
      </c>
      <c r="CJ7" s="84">
        <v>5208.3</v>
      </c>
      <c r="CK7" s="84" t="s">
        <v>127</v>
      </c>
      <c r="CL7" s="84" t="s">
        <v>127</v>
      </c>
      <c r="CM7" s="84">
        <v>17642.5</v>
      </c>
      <c r="CN7" s="84">
        <v>18815.8</v>
      </c>
      <c r="CO7" s="84">
        <v>22847.9</v>
      </c>
      <c r="CP7" s="81" t="s">
        <v>127</v>
      </c>
      <c r="CQ7" s="81" t="s">
        <v>127</v>
      </c>
      <c r="CR7" s="81">
        <v>8179</v>
      </c>
      <c r="CS7" s="81">
        <v>15033</v>
      </c>
      <c r="CT7" s="81">
        <v>17562</v>
      </c>
      <c r="CU7" s="81" t="s">
        <v>127</v>
      </c>
      <c r="CV7" s="81" t="s">
        <v>127</v>
      </c>
      <c r="CW7" s="81">
        <v>58539</v>
      </c>
      <c r="CX7" s="81">
        <v>37685</v>
      </c>
      <c r="CY7" s="81">
        <v>2390</v>
      </c>
      <c r="CZ7" s="81">
        <v>110</v>
      </c>
      <c r="DA7" s="84" t="s">
        <v>127</v>
      </c>
      <c r="DB7" s="84" t="s">
        <v>127</v>
      </c>
      <c r="DC7" s="84">
        <v>25.4</v>
      </c>
      <c r="DD7" s="84">
        <v>42.3</v>
      </c>
      <c r="DE7" s="84">
        <v>57.8</v>
      </c>
      <c r="DF7" s="84" t="s">
        <v>127</v>
      </c>
      <c r="DG7" s="84" t="s">
        <v>127</v>
      </c>
      <c r="DH7" s="84">
        <v>37.700000000000003</v>
      </c>
      <c r="DI7" s="84">
        <v>33.9</v>
      </c>
      <c r="DJ7" s="84">
        <v>37.9</v>
      </c>
      <c r="DK7" s="84" t="s">
        <v>127</v>
      </c>
      <c r="DL7" s="84" t="s">
        <v>127</v>
      </c>
      <c r="DM7" s="84">
        <v>0</v>
      </c>
      <c r="DN7" s="84">
        <v>0</v>
      </c>
      <c r="DO7" s="84">
        <v>0</v>
      </c>
      <c r="DP7" s="84" t="s">
        <v>127</v>
      </c>
      <c r="DQ7" s="84" t="s">
        <v>127</v>
      </c>
      <c r="DR7" s="84">
        <v>13.7</v>
      </c>
      <c r="DS7" s="84">
        <v>16.3</v>
      </c>
      <c r="DT7" s="84">
        <v>14.2</v>
      </c>
      <c r="DU7" s="84" t="s">
        <v>127</v>
      </c>
      <c r="DV7" s="84" t="s">
        <v>127</v>
      </c>
      <c r="DW7" s="84">
        <v>0</v>
      </c>
      <c r="DX7" s="84">
        <v>0</v>
      </c>
      <c r="DY7" s="84">
        <v>0</v>
      </c>
      <c r="DZ7" s="84" t="s">
        <v>127</v>
      </c>
      <c r="EA7" s="84" t="s">
        <v>127</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v>100</v>
      </c>
      <c r="ER7" s="84">
        <v>100</v>
      </c>
      <c r="ES7" s="84">
        <v>100</v>
      </c>
      <c r="ET7" s="84" t="s">
        <v>127</v>
      </c>
      <c r="EU7" s="84" t="s">
        <v>127</v>
      </c>
      <c r="EV7" s="84">
        <v>70.2</v>
      </c>
      <c r="EW7" s="84">
        <v>73.099999999999994</v>
      </c>
      <c r="EX7" s="84">
        <v>74.8</v>
      </c>
      <c r="EY7" s="81">
        <v>110</v>
      </c>
      <c r="EZ7" s="84" t="s">
        <v>127</v>
      </c>
      <c r="FA7" s="84" t="s">
        <v>127</v>
      </c>
      <c r="FB7" s="84">
        <v>25.4</v>
      </c>
      <c r="FC7" s="84">
        <v>42.3</v>
      </c>
      <c r="FD7" s="84">
        <v>57.8</v>
      </c>
      <c r="FE7" s="84" t="s">
        <v>127</v>
      </c>
      <c r="FF7" s="84" t="s">
        <v>127</v>
      </c>
      <c r="FG7" s="84">
        <v>56.1</v>
      </c>
      <c r="FH7" s="84">
        <v>61.8</v>
      </c>
      <c r="FI7" s="84">
        <v>61.6</v>
      </c>
      <c r="FJ7" s="84" t="s">
        <v>127</v>
      </c>
      <c r="FK7" s="84" t="s">
        <v>127</v>
      </c>
      <c r="FL7" s="84">
        <v>0</v>
      </c>
      <c r="FM7" s="84">
        <v>0</v>
      </c>
      <c r="FN7" s="84">
        <v>0</v>
      </c>
      <c r="FO7" s="84" t="s">
        <v>127</v>
      </c>
      <c r="FP7" s="84" t="s">
        <v>127</v>
      </c>
      <c r="FQ7" s="84">
        <v>16.7</v>
      </c>
      <c r="FR7" s="84">
        <v>8.6999999999999993</v>
      </c>
      <c r="FS7" s="84">
        <v>5.7</v>
      </c>
      <c r="FT7" s="84" t="s">
        <v>127</v>
      </c>
      <c r="FU7" s="84" t="s">
        <v>127</v>
      </c>
      <c r="FV7" s="84">
        <v>0</v>
      </c>
      <c r="FW7" s="84">
        <v>0</v>
      </c>
      <c r="FX7" s="84">
        <v>0</v>
      </c>
      <c r="FY7" s="84" t="s">
        <v>127</v>
      </c>
      <c r="FZ7" s="84" t="s">
        <v>127</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v>100</v>
      </c>
      <c r="GQ7" s="84">
        <v>100</v>
      </c>
      <c r="GR7" s="84">
        <v>100</v>
      </c>
      <c r="GS7" s="84" t="s">
        <v>127</v>
      </c>
      <c r="GT7" s="84" t="s">
        <v>127</v>
      </c>
      <c r="GU7" s="84">
        <v>58.4</v>
      </c>
      <c r="GV7" s="84">
        <v>80.599999999999994</v>
      </c>
      <c r="GW7" s="84">
        <v>85.6</v>
      </c>
      <c r="GX7" s="81" t="s">
        <v>127</v>
      </c>
      <c r="GY7" s="84" t="s">
        <v>127</v>
      </c>
      <c r="GZ7" s="84" t="s">
        <v>127</v>
      </c>
      <c r="HA7" s="84" t="s">
        <v>127</v>
      </c>
      <c r="HB7" s="84" t="s">
        <v>127</v>
      </c>
      <c r="HC7" s="84" t="s">
        <v>127</v>
      </c>
      <c r="HD7" s="84" t="s">
        <v>127</v>
      </c>
      <c r="HE7" s="84" t="s">
        <v>127</v>
      </c>
      <c r="HF7" s="84">
        <v>50.3</v>
      </c>
      <c r="HG7" s="84">
        <v>47.9</v>
      </c>
      <c r="HH7" s="84">
        <v>54</v>
      </c>
      <c r="HI7" s="84" t="s">
        <v>127</v>
      </c>
      <c r="HJ7" s="84" t="s">
        <v>127</v>
      </c>
      <c r="HK7" s="84" t="s">
        <v>127</v>
      </c>
      <c r="HL7" s="84" t="s">
        <v>127</v>
      </c>
      <c r="HM7" s="84" t="s">
        <v>127</v>
      </c>
      <c r="HN7" s="84" t="s">
        <v>127</v>
      </c>
      <c r="HO7" s="84" t="s">
        <v>127</v>
      </c>
      <c r="HP7" s="84">
        <v>5.2</v>
      </c>
      <c r="HQ7" s="84">
        <v>13</v>
      </c>
      <c r="HR7" s="84">
        <v>8.9</v>
      </c>
      <c r="HS7" s="84" t="s">
        <v>127</v>
      </c>
      <c r="HT7" s="84" t="s">
        <v>127</v>
      </c>
      <c r="HU7" s="84" t="s">
        <v>127</v>
      </c>
      <c r="HV7" s="84" t="s">
        <v>127</v>
      </c>
      <c r="HW7" s="84" t="s">
        <v>127</v>
      </c>
      <c r="HX7" s="84" t="s">
        <v>127</v>
      </c>
      <c r="HY7" s="84" t="s">
        <v>127</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t="s">
        <v>127</v>
      </c>
      <c r="IT7" s="84">
        <v>52.3</v>
      </c>
      <c r="IU7" s="84">
        <v>52.8</v>
      </c>
      <c r="IV7" s="84">
        <v>51.2</v>
      </c>
      <c r="IW7" s="81" t="s">
        <v>127</v>
      </c>
      <c r="IX7" s="84" t="s">
        <v>127</v>
      </c>
      <c r="IY7" s="84" t="s">
        <v>127</v>
      </c>
      <c r="IZ7" s="84" t="s">
        <v>127</v>
      </c>
      <c r="JA7" s="84" t="s">
        <v>127</v>
      </c>
      <c r="JB7" s="84" t="s">
        <v>127</v>
      </c>
      <c r="JC7" s="84" t="s">
        <v>127</v>
      </c>
      <c r="JD7" s="84" t="s">
        <v>127</v>
      </c>
      <c r="JE7" s="84">
        <v>18.5</v>
      </c>
      <c r="JF7" s="84">
        <v>16.100000000000001</v>
      </c>
      <c r="JG7" s="84">
        <v>19.600000000000001</v>
      </c>
      <c r="JH7" s="84" t="s">
        <v>127</v>
      </c>
      <c r="JI7" s="84" t="s">
        <v>127</v>
      </c>
      <c r="JJ7" s="84" t="s">
        <v>127</v>
      </c>
      <c r="JK7" s="84" t="s">
        <v>127</v>
      </c>
      <c r="JL7" s="84" t="s">
        <v>127</v>
      </c>
      <c r="JM7" s="84" t="s">
        <v>127</v>
      </c>
      <c r="JN7" s="84" t="s">
        <v>127</v>
      </c>
      <c r="JO7" s="84">
        <v>43.7</v>
      </c>
      <c r="JP7" s="84">
        <v>45.4</v>
      </c>
      <c r="JQ7" s="84">
        <v>48.2</v>
      </c>
      <c r="JR7" s="84" t="s">
        <v>127</v>
      </c>
      <c r="JS7" s="84" t="s">
        <v>127</v>
      </c>
      <c r="JT7" s="84" t="s">
        <v>127</v>
      </c>
      <c r="JU7" s="84" t="s">
        <v>127</v>
      </c>
      <c r="JV7" s="84" t="s">
        <v>127</v>
      </c>
      <c r="JW7" s="84" t="s">
        <v>127</v>
      </c>
      <c r="JX7" s="84" t="s">
        <v>127</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t="s">
        <v>127</v>
      </c>
      <c r="KS7" s="84">
        <v>98.4</v>
      </c>
      <c r="KT7" s="84">
        <v>98.4</v>
      </c>
      <c r="KU7" s="84">
        <v>99.1</v>
      </c>
      <c r="KV7" s="81" t="s">
        <v>127</v>
      </c>
      <c r="KW7" s="84" t="s">
        <v>127</v>
      </c>
      <c r="KX7" s="84" t="s">
        <v>127</v>
      </c>
      <c r="KY7" s="84" t="s">
        <v>127</v>
      </c>
      <c r="KZ7" s="84" t="s">
        <v>127</v>
      </c>
      <c r="LA7" s="84" t="s">
        <v>127</v>
      </c>
      <c r="LB7" s="84" t="s">
        <v>127</v>
      </c>
      <c r="LC7" s="84" t="s">
        <v>127</v>
      </c>
      <c r="LD7" s="84">
        <v>13.7</v>
      </c>
      <c r="LE7" s="84">
        <v>12</v>
      </c>
      <c r="LF7" s="84">
        <v>14.5</v>
      </c>
      <c r="LG7" s="84" t="s">
        <v>127</v>
      </c>
      <c r="LH7" s="84" t="s">
        <v>127</v>
      </c>
      <c r="LI7" s="84" t="s">
        <v>127</v>
      </c>
      <c r="LJ7" s="84" t="s">
        <v>127</v>
      </c>
      <c r="LK7" s="84" t="s">
        <v>127</v>
      </c>
      <c r="LL7" s="84" t="s">
        <v>127</v>
      </c>
      <c r="LM7" s="84" t="s">
        <v>127</v>
      </c>
      <c r="LN7" s="84">
        <v>2.9</v>
      </c>
      <c r="LO7" s="84">
        <v>0.6</v>
      </c>
      <c r="LP7" s="84">
        <v>0.3</v>
      </c>
      <c r="LQ7" s="84" t="s">
        <v>127</v>
      </c>
      <c r="LR7" s="84" t="s">
        <v>127</v>
      </c>
      <c r="LS7" s="84" t="s">
        <v>127</v>
      </c>
      <c r="LT7" s="84" t="s">
        <v>127</v>
      </c>
      <c r="LU7" s="84" t="s">
        <v>127</v>
      </c>
      <c r="LV7" s="84" t="s">
        <v>127</v>
      </c>
      <c r="LW7" s="84" t="s">
        <v>127</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t="s">
        <v>127</v>
      </c>
      <c r="MQ7" s="84" t="s">
        <v>127</v>
      </c>
      <c r="MR7" s="84">
        <v>100</v>
      </c>
      <c r="MS7" s="84">
        <v>98.2</v>
      </c>
      <c r="MT7" s="84">
        <v>93.8</v>
      </c>
      <c r="MU7" s="84" t="s">
        <v>127</v>
      </c>
      <c r="MV7" s="84" t="s">
        <v>127</v>
      </c>
      <c r="MW7" s="84">
        <v>1</v>
      </c>
      <c r="MX7" s="84">
        <v>1</v>
      </c>
      <c r="MY7" s="84" t="s">
        <v>127</v>
      </c>
      <c r="MZ7" s="84" t="s">
        <v>127</v>
      </c>
      <c r="NA7" s="84" t="s">
        <v>127</v>
      </c>
      <c r="NB7" s="84" t="s">
        <v>127</v>
      </c>
      <c r="NC7" s="84" t="s">
        <v>127</v>
      </c>
      <c r="ND7" s="84" t="s">
        <v>127</v>
      </c>
      <c r="NE7" s="84" t="s">
        <v>127</v>
      </c>
      <c r="NF7" s="84" t="s">
        <v>127</v>
      </c>
      <c r="NG7" s="84" t="s">
        <v>127</v>
      </c>
      <c r="NH7" s="84" t="s">
        <v>127</v>
      </c>
      <c r="NI7" s="84" t="s">
        <v>127</v>
      </c>
      <c r="NJ7" s="84" t="s">
        <v>127</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（最大出力合計110kW）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（最大出力合計110kW）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t="str">
        <f>AZ7</f>
        <v>-</v>
      </c>
      <c r="BA11" s="96">
        <f>BA7</f>
        <v>1103.5999999999999</v>
      </c>
      <c r="BB11" s="96">
        <f>BB7</f>
        <v>683.1</v>
      </c>
      <c r="BC11" s="96">
        <f>BC7</f>
        <v>705.4</v>
      </c>
      <c r="BD11" s="85"/>
      <c r="BE11" s="85"/>
      <c r="BF11" s="85"/>
      <c r="BG11" s="85"/>
      <c r="BH11" s="85"/>
      <c r="BI11" s="95" t="s">
        <v>141</v>
      </c>
      <c r="BJ11" s="96" t="str">
        <f>BJ7</f>
        <v>-</v>
      </c>
      <c r="BK11" s="96" t="str">
        <f>BK7</f>
        <v>-</v>
      </c>
      <c r="BL11" s="96">
        <f>BL7</f>
        <v>1103.5999999999999</v>
      </c>
      <c r="BM11" s="96">
        <f>BM7</f>
        <v>615.6</v>
      </c>
      <c r="BN11" s="96">
        <f>BN7</f>
        <v>705.3</v>
      </c>
      <c r="BO11" s="85"/>
      <c r="BP11" s="85"/>
      <c r="BQ11" s="85"/>
      <c r="BR11" s="85"/>
      <c r="BS11" s="85"/>
      <c r="BT11" s="95" t="s">
        <v>142</v>
      </c>
      <c r="BU11" s="96" t="str">
        <f>BU7</f>
        <v>-</v>
      </c>
      <c r="BV11" s="96" t="str">
        <f>BV7</f>
        <v>-</v>
      </c>
      <c r="BW11" s="96" t="str">
        <f>BW7</f>
        <v>-</v>
      </c>
      <c r="BX11" s="96" t="str">
        <f>BX7</f>
        <v>-</v>
      </c>
      <c r="BY11" s="96" t="str">
        <f>BY7</f>
        <v>-</v>
      </c>
      <c r="BZ11" s="85"/>
      <c r="CA11" s="85"/>
      <c r="CB11" s="85"/>
      <c r="CC11" s="85"/>
      <c r="CD11" s="85"/>
      <c r="CE11" s="95" t="s">
        <v>141</v>
      </c>
      <c r="CF11" s="96" t="str">
        <f>CF7</f>
        <v>-</v>
      </c>
      <c r="CG11" s="96" t="str">
        <f>CG7</f>
        <v>-</v>
      </c>
      <c r="CH11" s="96">
        <f>CH7</f>
        <v>3326.5</v>
      </c>
      <c r="CI11" s="96">
        <f>CI7</f>
        <v>6303.2</v>
      </c>
      <c r="CJ11" s="96">
        <f>CJ7</f>
        <v>5208.3</v>
      </c>
      <c r="CK11" s="85"/>
      <c r="CL11" s="85"/>
      <c r="CM11" s="85"/>
      <c r="CN11" s="85"/>
      <c r="CO11" s="95" t="s">
        <v>142</v>
      </c>
      <c r="CP11" s="97" t="str">
        <f>CP7</f>
        <v>-</v>
      </c>
      <c r="CQ11" s="97" t="str">
        <f>CQ7</f>
        <v>-</v>
      </c>
      <c r="CR11" s="97">
        <f>CR7</f>
        <v>8179</v>
      </c>
      <c r="CS11" s="97">
        <f>CS7</f>
        <v>15033</v>
      </c>
      <c r="CT11" s="97">
        <f>CT7</f>
        <v>17562</v>
      </c>
      <c r="CU11" s="85"/>
      <c r="CV11" s="85"/>
      <c r="CW11" s="85"/>
      <c r="CX11" s="85"/>
      <c r="CY11" s="85"/>
      <c r="CZ11" s="95" t="s">
        <v>141</v>
      </c>
      <c r="DA11" s="96" t="str">
        <f>DA7</f>
        <v>-</v>
      </c>
      <c r="DB11" s="96" t="str">
        <f>DB7</f>
        <v>-</v>
      </c>
      <c r="DC11" s="96">
        <f>DC7</f>
        <v>25.4</v>
      </c>
      <c r="DD11" s="96">
        <f>DD7</f>
        <v>42.3</v>
      </c>
      <c r="DE11" s="96">
        <f>DE7</f>
        <v>57.8</v>
      </c>
      <c r="DF11" s="85"/>
      <c r="DG11" s="85"/>
      <c r="DH11" s="85"/>
      <c r="DI11" s="85"/>
      <c r="DJ11" s="95" t="s">
        <v>142</v>
      </c>
      <c r="DK11" s="96" t="str">
        <f>DK7</f>
        <v>-</v>
      </c>
      <c r="DL11" s="96" t="str">
        <f>DL7</f>
        <v>-</v>
      </c>
      <c r="DM11" s="96">
        <f>DM7</f>
        <v>0</v>
      </c>
      <c r="DN11" s="96">
        <f>DN7</f>
        <v>0</v>
      </c>
      <c r="DO11" s="96">
        <f>DO7</f>
        <v>0</v>
      </c>
      <c r="DP11" s="85"/>
      <c r="DQ11" s="85"/>
      <c r="DR11" s="85"/>
      <c r="DS11" s="85"/>
      <c r="DT11" s="95" t="s">
        <v>141</v>
      </c>
      <c r="DU11" s="96" t="str">
        <f>DU7</f>
        <v>-</v>
      </c>
      <c r="DV11" s="96" t="str">
        <f>DV7</f>
        <v>-</v>
      </c>
      <c r="DW11" s="96">
        <f>DW7</f>
        <v>0</v>
      </c>
      <c r="DX11" s="96">
        <f>DX7</f>
        <v>0</v>
      </c>
      <c r="DY11" s="96">
        <f>DY7</f>
        <v>0</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141</v>
      </c>
      <c r="EO11" s="96" t="str">
        <f>EO7</f>
        <v>-</v>
      </c>
      <c r="EP11" s="96" t="str">
        <f>EP7</f>
        <v>-</v>
      </c>
      <c r="EQ11" s="96">
        <f>EQ7</f>
        <v>100</v>
      </c>
      <c r="ER11" s="96">
        <f>ER7</f>
        <v>100</v>
      </c>
      <c r="ES11" s="96">
        <f>ES7</f>
        <v>100</v>
      </c>
      <c r="ET11" s="85"/>
      <c r="EU11" s="85"/>
      <c r="EV11" s="85"/>
      <c r="EW11" s="85"/>
      <c r="EX11" s="85"/>
      <c r="EY11" s="95" t="s">
        <v>141</v>
      </c>
      <c r="EZ11" s="96" t="str">
        <f>EZ7</f>
        <v>-</v>
      </c>
      <c r="FA11" s="96" t="str">
        <f>FA7</f>
        <v>-</v>
      </c>
      <c r="FB11" s="96">
        <f>FB7</f>
        <v>25.4</v>
      </c>
      <c r="FC11" s="96">
        <f>FC7</f>
        <v>42.3</v>
      </c>
      <c r="FD11" s="96">
        <f>FD7</f>
        <v>57.8</v>
      </c>
      <c r="FE11" s="85"/>
      <c r="FF11" s="85"/>
      <c r="FG11" s="85"/>
      <c r="FH11" s="85"/>
      <c r="FI11" s="95" t="s">
        <v>141</v>
      </c>
      <c r="FJ11" s="96" t="str">
        <f>FJ7</f>
        <v>-</v>
      </c>
      <c r="FK11" s="96" t="str">
        <f>FK7</f>
        <v>-</v>
      </c>
      <c r="FL11" s="96">
        <f>FL7</f>
        <v>0</v>
      </c>
      <c r="FM11" s="96">
        <f>FM7</f>
        <v>0</v>
      </c>
      <c r="FN11" s="96">
        <f>FN7</f>
        <v>0</v>
      </c>
      <c r="FO11" s="85"/>
      <c r="FP11" s="85"/>
      <c r="FQ11" s="85"/>
      <c r="FR11" s="85"/>
      <c r="FS11" s="95" t="s">
        <v>141</v>
      </c>
      <c r="FT11" s="96" t="str">
        <f>FT7</f>
        <v>-</v>
      </c>
      <c r="FU11" s="96" t="str">
        <f>FU7</f>
        <v>-</v>
      </c>
      <c r="FV11" s="96">
        <f>FV7</f>
        <v>0</v>
      </c>
      <c r="FW11" s="96">
        <f>FW7</f>
        <v>0</v>
      </c>
      <c r="FX11" s="96">
        <f>FX7</f>
        <v>0</v>
      </c>
      <c r="FY11" s="85"/>
      <c r="FZ11" s="85"/>
      <c r="GA11" s="85"/>
      <c r="GB11" s="85"/>
      <c r="GC11" s="95" t="s">
        <v>141</v>
      </c>
      <c r="GD11" s="96" t="str">
        <f>GD7</f>
        <v>-</v>
      </c>
      <c r="GE11" s="96" t="str">
        <f>GE7</f>
        <v>-</v>
      </c>
      <c r="GF11" s="96" t="str">
        <f>GF7</f>
        <v>-</v>
      </c>
      <c r="GG11" s="96" t="str">
        <f>GG7</f>
        <v>-</v>
      </c>
      <c r="GH11" s="96" t="str">
        <f>GH7</f>
        <v>-</v>
      </c>
      <c r="GI11" s="85"/>
      <c r="GJ11" s="85"/>
      <c r="GK11" s="85"/>
      <c r="GL11" s="85"/>
      <c r="GM11" s="95" t="s">
        <v>143</v>
      </c>
      <c r="GN11" s="96" t="str">
        <f>GN7</f>
        <v>-</v>
      </c>
      <c r="GO11" s="96" t="str">
        <f>GO7</f>
        <v>-</v>
      </c>
      <c r="GP11" s="96">
        <f>GP7</f>
        <v>100</v>
      </c>
      <c r="GQ11" s="96">
        <f>GQ7</f>
        <v>100</v>
      </c>
      <c r="GR11" s="96">
        <f>GR7</f>
        <v>100</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141</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141</v>
      </c>
      <c r="IC11" s="96" t="str">
        <f>IC7</f>
        <v>-</v>
      </c>
      <c r="ID11" s="96" t="str">
        <f>ID7</f>
        <v>-</v>
      </c>
      <c r="IE11" s="96" t="str">
        <f>IE7</f>
        <v>-</v>
      </c>
      <c r="IF11" s="96" t="str">
        <f>IF7</f>
        <v>-</v>
      </c>
      <c r="IG11" s="96" t="str">
        <f>IG7</f>
        <v>-</v>
      </c>
      <c r="IH11" s="85"/>
      <c r="II11" s="85"/>
      <c r="IJ11" s="85"/>
      <c r="IK11" s="85"/>
      <c r="IL11" s="95" t="s">
        <v>141</v>
      </c>
      <c r="IM11" s="96" t="str">
        <f>IM7</f>
        <v>-</v>
      </c>
      <c r="IN11" s="96" t="str">
        <f>IN7</f>
        <v>-</v>
      </c>
      <c r="IO11" s="96" t="str">
        <f>IO7</f>
        <v>-</v>
      </c>
      <c r="IP11" s="96" t="str">
        <f>IP7</f>
        <v>-</v>
      </c>
      <c r="IQ11" s="96" t="str">
        <f>IQ7</f>
        <v>-</v>
      </c>
      <c r="IR11" s="85"/>
      <c r="IS11" s="85"/>
      <c r="IT11" s="85"/>
      <c r="IU11" s="85"/>
      <c r="IV11" s="85"/>
      <c r="IW11" s="95" t="s">
        <v>141</v>
      </c>
      <c r="IX11" s="96" t="str">
        <f>IX7</f>
        <v>-</v>
      </c>
      <c r="IY11" s="96" t="str">
        <f>IY7</f>
        <v>-</v>
      </c>
      <c r="IZ11" s="96" t="str">
        <f>IZ7</f>
        <v>-</v>
      </c>
      <c r="JA11" s="96" t="str">
        <f>JA7</f>
        <v>-</v>
      </c>
      <c r="JB11" s="96" t="str">
        <f>JB7</f>
        <v>-</v>
      </c>
      <c r="JC11" s="85"/>
      <c r="JD11" s="85"/>
      <c r="JE11" s="85"/>
      <c r="JF11" s="85"/>
      <c r="JG11" s="95" t="s">
        <v>144</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141</v>
      </c>
      <c r="KL11" s="96" t="str">
        <f>KL7</f>
        <v>-</v>
      </c>
      <c r="KM11" s="96" t="str">
        <f>KM7</f>
        <v>-</v>
      </c>
      <c r="KN11" s="96" t="str">
        <f>KN7</f>
        <v>-</v>
      </c>
      <c r="KO11" s="96" t="str">
        <f>KO7</f>
        <v>-</v>
      </c>
      <c r="KP11" s="96" t="str">
        <f>KP7</f>
        <v>-</v>
      </c>
      <c r="KQ11" s="85"/>
      <c r="KR11" s="85"/>
      <c r="KS11" s="85"/>
      <c r="KT11" s="85"/>
      <c r="KU11" s="85"/>
      <c r="KV11" s="95" t="s">
        <v>141</v>
      </c>
      <c r="KW11" s="96" t="str">
        <f>KW7</f>
        <v>-</v>
      </c>
      <c r="KX11" s="96" t="str">
        <f>KX7</f>
        <v>-</v>
      </c>
      <c r="KY11" s="96" t="str">
        <f>KY7</f>
        <v>-</v>
      </c>
      <c r="KZ11" s="96" t="str">
        <f>KZ7</f>
        <v>-</v>
      </c>
      <c r="LA11" s="96" t="str">
        <f>LA7</f>
        <v>-</v>
      </c>
      <c r="LB11" s="85"/>
      <c r="LC11" s="85"/>
      <c r="LD11" s="85"/>
      <c r="LE11" s="85"/>
      <c r="LF11" s="95" t="s">
        <v>141</v>
      </c>
      <c r="LG11" s="96" t="str">
        <f>LG7</f>
        <v>-</v>
      </c>
      <c r="LH11" s="96" t="str">
        <f>LH7</f>
        <v>-</v>
      </c>
      <c r="LI11" s="96" t="str">
        <f>LI7</f>
        <v>-</v>
      </c>
      <c r="LJ11" s="96" t="str">
        <f>LJ7</f>
        <v>-</v>
      </c>
      <c r="LK11" s="96" t="str">
        <f>LK7</f>
        <v>-</v>
      </c>
      <c r="LL11" s="85"/>
      <c r="LM11" s="85"/>
      <c r="LN11" s="85"/>
      <c r="LO11" s="85"/>
      <c r="LP11" s="95" t="s">
        <v>145</v>
      </c>
      <c r="LQ11" s="96" t="str">
        <f>LQ7</f>
        <v>-</v>
      </c>
      <c r="LR11" s="96" t="str">
        <f>LR7</f>
        <v>-</v>
      </c>
      <c r="LS11" s="96" t="str">
        <f>LS7</f>
        <v>-</v>
      </c>
      <c r="LT11" s="96" t="str">
        <f>LT7</f>
        <v>-</v>
      </c>
      <c r="LU11" s="96" t="str">
        <f>LU7</f>
        <v>-</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141</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t="str">
        <f>BD7</f>
        <v>-</v>
      </c>
      <c r="AZ12" s="96" t="str">
        <f>BE7</f>
        <v>-</v>
      </c>
      <c r="BA12" s="96">
        <f>BF7</f>
        <v>124.4</v>
      </c>
      <c r="BB12" s="96">
        <f>BG7</f>
        <v>118.8</v>
      </c>
      <c r="BC12" s="96">
        <f>BH7</f>
        <v>88.8</v>
      </c>
      <c r="BD12" s="85"/>
      <c r="BE12" s="85"/>
      <c r="BF12" s="85"/>
      <c r="BG12" s="85"/>
      <c r="BH12" s="85"/>
      <c r="BI12" s="95" t="s">
        <v>147</v>
      </c>
      <c r="BJ12" s="96" t="str">
        <f>BO7</f>
        <v>-</v>
      </c>
      <c r="BK12" s="96" t="str">
        <f>BP7</f>
        <v>-</v>
      </c>
      <c r="BL12" s="96">
        <f>BQ7</f>
        <v>324.60000000000002</v>
      </c>
      <c r="BM12" s="96">
        <f>BR7</f>
        <v>255.4</v>
      </c>
      <c r="BN12" s="96">
        <f>BS7</f>
        <v>269.8</v>
      </c>
      <c r="BO12" s="85"/>
      <c r="BP12" s="85"/>
      <c r="BQ12" s="85"/>
      <c r="BR12" s="85"/>
      <c r="BS12" s="85"/>
      <c r="BT12" s="95" t="s">
        <v>147</v>
      </c>
      <c r="BU12" s="96" t="str">
        <f>BZ7</f>
        <v>-</v>
      </c>
      <c r="BV12" s="96" t="str">
        <f>CA7</f>
        <v>-</v>
      </c>
      <c r="BW12" s="96" t="str">
        <f>CB7</f>
        <v>-</v>
      </c>
      <c r="BX12" s="96" t="str">
        <f>CC7</f>
        <v>-</v>
      </c>
      <c r="BY12" s="96" t="str">
        <f>CD7</f>
        <v>-</v>
      </c>
      <c r="BZ12" s="85"/>
      <c r="CA12" s="85"/>
      <c r="CB12" s="85"/>
      <c r="CC12" s="85"/>
      <c r="CD12" s="85"/>
      <c r="CE12" s="95" t="s">
        <v>147</v>
      </c>
      <c r="CF12" s="96" t="str">
        <f>CK7</f>
        <v>-</v>
      </c>
      <c r="CG12" s="96" t="str">
        <f>CL7</f>
        <v>-</v>
      </c>
      <c r="CH12" s="96">
        <f>CM7</f>
        <v>17642.5</v>
      </c>
      <c r="CI12" s="96">
        <f>CN7</f>
        <v>18815.8</v>
      </c>
      <c r="CJ12" s="96">
        <f>CO7</f>
        <v>22847.9</v>
      </c>
      <c r="CK12" s="85"/>
      <c r="CL12" s="85"/>
      <c r="CM12" s="85"/>
      <c r="CN12" s="85"/>
      <c r="CO12" s="95" t="s">
        <v>147</v>
      </c>
      <c r="CP12" s="97" t="str">
        <f>CU7</f>
        <v>-</v>
      </c>
      <c r="CQ12" s="97" t="str">
        <f>CV7</f>
        <v>-</v>
      </c>
      <c r="CR12" s="97">
        <f>CW7</f>
        <v>58539</v>
      </c>
      <c r="CS12" s="97">
        <f>CX7</f>
        <v>37685</v>
      </c>
      <c r="CT12" s="97">
        <f>CY7</f>
        <v>2390</v>
      </c>
      <c r="CU12" s="85"/>
      <c r="CV12" s="85"/>
      <c r="CW12" s="85"/>
      <c r="CX12" s="85"/>
      <c r="CY12" s="85"/>
      <c r="CZ12" s="95" t="s">
        <v>147</v>
      </c>
      <c r="DA12" s="96" t="str">
        <f>DF7</f>
        <v>-</v>
      </c>
      <c r="DB12" s="96" t="str">
        <f>DG7</f>
        <v>-</v>
      </c>
      <c r="DC12" s="96">
        <f>DH7</f>
        <v>37.700000000000003</v>
      </c>
      <c r="DD12" s="96">
        <f>DI7</f>
        <v>33.9</v>
      </c>
      <c r="DE12" s="96">
        <f>DJ7</f>
        <v>37.9</v>
      </c>
      <c r="DF12" s="85"/>
      <c r="DG12" s="85"/>
      <c r="DH12" s="85"/>
      <c r="DI12" s="85"/>
      <c r="DJ12" s="95" t="s">
        <v>147</v>
      </c>
      <c r="DK12" s="96" t="str">
        <f>DP7</f>
        <v>-</v>
      </c>
      <c r="DL12" s="96" t="str">
        <f>DQ7</f>
        <v>-</v>
      </c>
      <c r="DM12" s="96">
        <f>DR7</f>
        <v>13.7</v>
      </c>
      <c r="DN12" s="96">
        <f>DS7</f>
        <v>16.3</v>
      </c>
      <c r="DO12" s="96">
        <f>DT7</f>
        <v>14.2</v>
      </c>
      <c r="DP12" s="85"/>
      <c r="DQ12" s="85"/>
      <c r="DR12" s="85"/>
      <c r="DS12" s="85"/>
      <c r="DT12" s="95" t="s">
        <v>147</v>
      </c>
      <c r="DU12" s="96" t="str">
        <f>DZ7</f>
        <v>-</v>
      </c>
      <c r="DV12" s="96" t="str">
        <f>EA7</f>
        <v>-</v>
      </c>
      <c r="DW12" s="96">
        <f>EB7</f>
        <v>98.2</v>
      </c>
      <c r="DX12" s="96">
        <f>EC7</f>
        <v>100.3</v>
      </c>
      <c r="DY12" s="96">
        <f>ED7</f>
        <v>98.3</v>
      </c>
      <c r="DZ12" s="85"/>
      <c r="EA12" s="85"/>
      <c r="EB12" s="85"/>
      <c r="EC12" s="85"/>
      <c r="ED12" s="95" t="s">
        <v>147</v>
      </c>
      <c r="EE12" s="96" t="str">
        <f>EJ7</f>
        <v>-</v>
      </c>
      <c r="EF12" s="96" t="str">
        <f>EK7</f>
        <v>-</v>
      </c>
      <c r="EG12" s="96" t="str">
        <f>EL7</f>
        <v>-</v>
      </c>
      <c r="EH12" s="96" t="str">
        <f>EM7</f>
        <v>-</v>
      </c>
      <c r="EI12" s="96" t="str">
        <f>EN7</f>
        <v>-</v>
      </c>
      <c r="EJ12" s="85"/>
      <c r="EK12" s="85"/>
      <c r="EL12" s="85"/>
      <c r="EM12" s="85"/>
      <c r="EN12" s="95" t="s">
        <v>147</v>
      </c>
      <c r="EO12" s="96" t="str">
        <f>ET7</f>
        <v>-</v>
      </c>
      <c r="EP12" s="96" t="str">
        <f>EU7</f>
        <v>-</v>
      </c>
      <c r="EQ12" s="96">
        <f>EV7</f>
        <v>70.2</v>
      </c>
      <c r="ER12" s="96">
        <f>EW7</f>
        <v>73.099999999999994</v>
      </c>
      <c r="ES12" s="96">
        <f>EX7</f>
        <v>74.8</v>
      </c>
      <c r="ET12" s="85"/>
      <c r="EU12" s="85"/>
      <c r="EV12" s="85"/>
      <c r="EW12" s="85"/>
      <c r="EX12" s="85"/>
      <c r="EY12" s="95" t="s">
        <v>147</v>
      </c>
      <c r="EZ12" s="96" t="str">
        <f>IF($EZ$8,FE7,"-")</f>
        <v>-</v>
      </c>
      <c r="FA12" s="96" t="str">
        <f>IF($EZ$8,FF7,"-")</f>
        <v>-</v>
      </c>
      <c r="FB12" s="96">
        <f>IF($EZ$8,FG7,"-")</f>
        <v>56.1</v>
      </c>
      <c r="FC12" s="96">
        <f>IF($EZ$8,FH7,"-")</f>
        <v>61.8</v>
      </c>
      <c r="FD12" s="96">
        <f>IF($EZ$8,FI7,"-")</f>
        <v>61.6</v>
      </c>
      <c r="FE12" s="85"/>
      <c r="FF12" s="85"/>
      <c r="FG12" s="85"/>
      <c r="FH12" s="85"/>
      <c r="FI12" s="95" t="s">
        <v>147</v>
      </c>
      <c r="FJ12" s="96" t="str">
        <f>IF($FJ$8,FO7,"-")</f>
        <v>-</v>
      </c>
      <c r="FK12" s="96" t="str">
        <f>IF($FJ$8,FP7,"-")</f>
        <v>-</v>
      </c>
      <c r="FL12" s="96">
        <f>IF($FJ$8,FQ7,"-")</f>
        <v>16.7</v>
      </c>
      <c r="FM12" s="96">
        <f>IF($FJ$8,FR7,"-")</f>
        <v>8.6999999999999993</v>
      </c>
      <c r="FN12" s="96">
        <f>IF($FJ$8,FS7,"-")</f>
        <v>5.7</v>
      </c>
      <c r="FO12" s="85"/>
      <c r="FP12" s="85"/>
      <c r="FQ12" s="85"/>
      <c r="FR12" s="85"/>
      <c r="FS12" s="95" t="s">
        <v>147</v>
      </c>
      <c r="FT12" s="96" t="str">
        <f>IF($FT$8,FY7,"-")</f>
        <v>-</v>
      </c>
      <c r="FU12" s="96" t="str">
        <f>IF($FT$8,FZ7,"-")</f>
        <v>-</v>
      </c>
      <c r="FV12" s="96">
        <f>IF($FT$8,GA7,"-")</f>
        <v>333.7</v>
      </c>
      <c r="FW12" s="96">
        <f>IF($FT$8,GB7,"-")</f>
        <v>351.4</v>
      </c>
      <c r="FX12" s="96">
        <f>IF($FT$8,GC7,"-")</f>
        <v>390.3</v>
      </c>
      <c r="FY12" s="85"/>
      <c r="FZ12" s="85"/>
      <c r="GA12" s="85"/>
      <c r="GB12" s="85"/>
      <c r="GC12" s="95" t="s">
        <v>147</v>
      </c>
      <c r="GD12" s="96" t="str">
        <f>IF($GD$8,GI7,"-")</f>
        <v>-</v>
      </c>
      <c r="GE12" s="96" t="str">
        <f>IF($GD$8,GJ7,"-")</f>
        <v>-</v>
      </c>
      <c r="GF12" s="96" t="str">
        <f>IF($GD$8,GK7,"-")</f>
        <v>-</v>
      </c>
      <c r="GG12" s="96" t="str">
        <f>IF($GD$8,GL7,"-")</f>
        <v>-</v>
      </c>
      <c r="GH12" s="96" t="str">
        <f>IF($GD$8,GM7,"-")</f>
        <v>-</v>
      </c>
      <c r="GI12" s="85"/>
      <c r="GJ12" s="85"/>
      <c r="GK12" s="85"/>
      <c r="GL12" s="85"/>
      <c r="GM12" s="95" t="s">
        <v>147</v>
      </c>
      <c r="GN12" s="96" t="str">
        <f>IF($GN$8,GS7,"-")</f>
        <v>-</v>
      </c>
      <c r="GO12" s="96" t="str">
        <f>IF($GN$8,GT7,"-")</f>
        <v>-</v>
      </c>
      <c r="GP12" s="96">
        <f>IF($GN$8,GU7,"-")</f>
        <v>58.4</v>
      </c>
      <c r="GQ12" s="96">
        <f>IF($GN$8,GV7,"-")</f>
        <v>80.599999999999994</v>
      </c>
      <c r="GR12" s="96">
        <f>IF($GN$8,GW7,"-")</f>
        <v>85.6</v>
      </c>
      <c r="GS12" s="85"/>
      <c r="GT12" s="85"/>
      <c r="GU12" s="85"/>
      <c r="GV12" s="85"/>
      <c r="GW12" s="85"/>
      <c r="GX12" s="95" t="s">
        <v>147</v>
      </c>
      <c r="GY12" s="96" t="str">
        <f>IF($GY$8,HD7,"-")</f>
        <v>-</v>
      </c>
      <c r="GZ12" s="96" t="str">
        <f>IF($GY$8,HE7,"-")</f>
        <v>-</v>
      </c>
      <c r="HA12" s="96" t="str">
        <f>IF($GY$8,HF7,"-")</f>
        <v>-</v>
      </c>
      <c r="HB12" s="96" t="str">
        <f>IF($GY$8,HG7,"-")</f>
        <v>-</v>
      </c>
      <c r="HC12" s="96" t="str">
        <f>IF($GY$8,HH7,"-")</f>
        <v>-</v>
      </c>
      <c r="HD12" s="85"/>
      <c r="HE12" s="85"/>
      <c r="HF12" s="85"/>
      <c r="HG12" s="85"/>
      <c r="HH12" s="95" t="s">
        <v>147</v>
      </c>
      <c r="HI12" s="96" t="str">
        <f>IF($HI$8,HN7,"-")</f>
        <v>-</v>
      </c>
      <c r="HJ12" s="96" t="str">
        <f>IF($HI$8,HO7,"-")</f>
        <v>-</v>
      </c>
      <c r="HK12" s="96" t="str">
        <f>IF($HI$8,HP7,"-")</f>
        <v>-</v>
      </c>
      <c r="HL12" s="96" t="str">
        <f>IF($HI$8,HQ7,"-")</f>
        <v>-</v>
      </c>
      <c r="HM12" s="96" t="str">
        <f>IF($HI$8,HR7,"-")</f>
        <v>-</v>
      </c>
      <c r="HN12" s="85"/>
      <c r="HO12" s="85"/>
      <c r="HP12" s="85"/>
      <c r="HQ12" s="85"/>
      <c r="HR12" s="95" t="s">
        <v>147</v>
      </c>
      <c r="HS12" s="96" t="str">
        <f>IF($HS$8,HX7,"-")</f>
        <v>-</v>
      </c>
      <c r="HT12" s="96" t="str">
        <f>IF($HS$8,HY7,"-")</f>
        <v>-</v>
      </c>
      <c r="HU12" s="96" t="str">
        <f>IF($HS$8,HZ7,"-")</f>
        <v>-</v>
      </c>
      <c r="HV12" s="96" t="str">
        <f>IF($HS$8,IA7,"-")</f>
        <v>-</v>
      </c>
      <c r="HW12" s="96" t="str">
        <f>IF($HS$8,IB7,"-")</f>
        <v>-</v>
      </c>
      <c r="HX12" s="85"/>
      <c r="HY12" s="85"/>
      <c r="HZ12" s="85"/>
      <c r="IA12" s="85"/>
      <c r="IB12" s="95" t="s">
        <v>147</v>
      </c>
      <c r="IC12" s="96" t="str">
        <f>IF($IC$8,IH7,"-")</f>
        <v>-</v>
      </c>
      <c r="ID12" s="96" t="str">
        <f>IF($IC$8,II7,"-")</f>
        <v>-</v>
      </c>
      <c r="IE12" s="96" t="str">
        <f>IF($IC$8,IJ7,"-")</f>
        <v>-</v>
      </c>
      <c r="IF12" s="96" t="str">
        <f>IF($IC$8,IK7,"-")</f>
        <v>-</v>
      </c>
      <c r="IG12" s="96" t="str">
        <f>IF($IC$8,IL7,"-")</f>
        <v>-</v>
      </c>
      <c r="IH12" s="85"/>
      <c r="II12" s="85"/>
      <c r="IJ12" s="85"/>
      <c r="IK12" s="85"/>
      <c r="IL12" s="95" t="s">
        <v>147</v>
      </c>
      <c r="IM12" s="96" t="str">
        <f>IF($IM$8,IR7,"-")</f>
        <v>-</v>
      </c>
      <c r="IN12" s="96" t="str">
        <f>IF($IM$8,IS7,"-")</f>
        <v>-</v>
      </c>
      <c r="IO12" s="96" t="str">
        <f>IF($IM$8,IT7,"-")</f>
        <v>-</v>
      </c>
      <c r="IP12" s="96" t="str">
        <f>IF($IM$8,IU7,"-")</f>
        <v>-</v>
      </c>
      <c r="IQ12" s="96" t="str">
        <f>IF($IM$8,IV7,"-")</f>
        <v>-</v>
      </c>
      <c r="IR12" s="85"/>
      <c r="IS12" s="85"/>
      <c r="IT12" s="85"/>
      <c r="IU12" s="85"/>
      <c r="IV12" s="85"/>
      <c r="IW12" s="95" t="s">
        <v>147</v>
      </c>
      <c r="IX12" s="96" t="str">
        <f>IF($IX$8,JC7,"-")</f>
        <v>-</v>
      </c>
      <c r="IY12" s="96" t="str">
        <f>IF($IX$8,JD7,"-")</f>
        <v>-</v>
      </c>
      <c r="IZ12" s="96" t="str">
        <f>IF($IX$8,JE7,"-")</f>
        <v>-</v>
      </c>
      <c r="JA12" s="96" t="str">
        <f>IF($IX$8,JF7,"-")</f>
        <v>-</v>
      </c>
      <c r="JB12" s="96" t="str">
        <f>IF($IX$8,JG7,"-")</f>
        <v>-</v>
      </c>
      <c r="JC12" s="85"/>
      <c r="JD12" s="85"/>
      <c r="JE12" s="85"/>
      <c r="JF12" s="85"/>
      <c r="JG12" s="95" t="s">
        <v>147</v>
      </c>
      <c r="JH12" s="96" t="str">
        <f>IF($JH$8,JM7,"-")</f>
        <v>-</v>
      </c>
      <c r="JI12" s="96" t="str">
        <f>IF($JH$8,JN7,"-")</f>
        <v>-</v>
      </c>
      <c r="JJ12" s="96" t="str">
        <f>IF($JH$8,JO7,"-")</f>
        <v>-</v>
      </c>
      <c r="JK12" s="96" t="str">
        <f>IF($JH$8,JP7,"-")</f>
        <v>-</v>
      </c>
      <c r="JL12" s="96" t="str">
        <f>IF($JH$8,JQ7,"-")</f>
        <v>-</v>
      </c>
      <c r="JM12" s="85"/>
      <c r="JN12" s="85"/>
      <c r="JO12" s="85"/>
      <c r="JP12" s="85"/>
      <c r="JQ12" s="95" t="s">
        <v>147</v>
      </c>
      <c r="JR12" s="96" t="str">
        <f>IF($JR$8,JW7,"-")</f>
        <v>-</v>
      </c>
      <c r="JS12" s="96" t="str">
        <f>IF($JR$8,JX7,"-")</f>
        <v>-</v>
      </c>
      <c r="JT12" s="96" t="str">
        <f>IF($JR$8,JY7,"-")</f>
        <v>-</v>
      </c>
      <c r="JU12" s="96" t="str">
        <f>IF($JR$8,JZ7,"-")</f>
        <v>-</v>
      </c>
      <c r="JV12" s="96" t="str">
        <f>IF($JR$8,KA7,"-")</f>
        <v>-</v>
      </c>
      <c r="JW12" s="85"/>
      <c r="JX12" s="85"/>
      <c r="JY12" s="85"/>
      <c r="JZ12" s="85"/>
      <c r="KA12" s="95" t="s">
        <v>147</v>
      </c>
      <c r="KB12" s="96" t="str">
        <f>IF($KB$8,KG7,"-")</f>
        <v>-</v>
      </c>
      <c r="KC12" s="96" t="str">
        <f>IF($KB$8,KH7,"-")</f>
        <v>-</v>
      </c>
      <c r="KD12" s="96" t="str">
        <f>IF($KB$8,KI7,"-")</f>
        <v>-</v>
      </c>
      <c r="KE12" s="96" t="str">
        <f>IF($KB$8,KJ7,"-")</f>
        <v>-</v>
      </c>
      <c r="KF12" s="96" t="str">
        <f>IF($KB$8,KK7,"-")</f>
        <v>-</v>
      </c>
      <c r="KG12" s="85"/>
      <c r="KH12" s="85"/>
      <c r="KI12" s="85"/>
      <c r="KJ12" s="85"/>
      <c r="KK12" s="95" t="s">
        <v>147</v>
      </c>
      <c r="KL12" s="96" t="str">
        <f>IF($KL$8,KQ7,"-")</f>
        <v>-</v>
      </c>
      <c r="KM12" s="96" t="str">
        <f>IF($KL$8,KR7,"-")</f>
        <v>-</v>
      </c>
      <c r="KN12" s="96" t="str">
        <f>IF($KL$8,KS7,"-")</f>
        <v>-</v>
      </c>
      <c r="KO12" s="96" t="str">
        <f>IF($KL$8,KT7,"-")</f>
        <v>-</v>
      </c>
      <c r="KP12" s="96" t="str">
        <f>IF($KL$8,KU7,"-")</f>
        <v>-</v>
      </c>
      <c r="KQ12" s="85"/>
      <c r="KR12" s="85"/>
      <c r="KS12" s="85"/>
      <c r="KT12" s="85"/>
      <c r="KU12" s="85"/>
      <c r="KV12" s="95" t="s">
        <v>147</v>
      </c>
      <c r="KW12" s="96" t="str">
        <f>IF($KW$8,LB7,"-")</f>
        <v>-</v>
      </c>
      <c r="KX12" s="96" t="str">
        <f>IF($KW$8,LC7,"-")</f>
        <v>-</v>
      </c>
      <c r="KY12" s="96" t="str">
        <f>IF($KW$8,LD7,"-")</f>
        <v>-</v>
      </c>
      <c r="KZ12" s="96" t="str">
        <f>IF($KW$8,LE7,"-")</f>
        <v>-</v>
      </c>
      <c r="LA12" s="96" t="str">
        <f>IF($KW$8,LF7,"-")</f>
        <v>-</v>
      </c>
      <c r="LB12" s="85"/>
      <c r="LC12" s="85"/>
      <c r="LD12" s="85"/>
      <c r="LE12" s="85"/>
      <c r="LF12" s="95" t="s">
        <v>147</v>
      </c>
      <c r="LG12" s="96" t="str">
        <f>IF($LG$8,LL7,"-")</f>
        <v>-</v>
      </c>
      <c r="LH12" s="96" t="str">
        <f>IF($LG$8,LM7,"-")</f>
        <v>-</v>
      </c>
      <c r="LI12" s="96" t="str">
        <f>IF($LG$8,LN7,"-")</f>
        <v>-</v>
      </c>
      <c r="LJ12" s="96" t="str">
        <f>IF($LG$8,LO7,"-")</f>
        <v>-</v>
      </c>
      <c r="LK12" s="96" t="str">
        <f>IF($LG$8,LP7,"-")</f>
        <v>-</v>
      </c>
      <c r="LL12" s="85"/>
      <c r="LM12" s="85"/>
      <c r="LN12" s="85"/>
      <c r="LO12" s="85"/>
      <c r="LP12" s="95" t="s">
        <v>147</v>
      </c>
      <c r="LQ12" s="96" t="str">
        <f>IF($LQ$8,LV7,"-")</f>
        <v>-</v>
      </c>
      <c r="LR12" s="96" t="str">
        <f>IF($LQ$8,LW7,"-")</f>
        <v>-</v>
      </c>
      <c r="LS12" s="96" t="str">
        <f>IF($LQ$8,LX7,"-")</f>
        <v>-</v>
      </c>
      <c r="LT12" s="96" t="str">
        <f>IF($LQ$8,LY7,"-")</f>
        <v>-</v>
      </c>
      <c r="LU12" s="96" t="str">
        <f>IF($LQ$8,LZ7,"-")</f>
        <v>-</v>
      </c>
      <c r="LV12" s="85"/>
      <c r="LW12" s="85"/>
      <c r="LX12" s="85"/>
      <c r="LY12" s="85"/>
      <c r="LZ12" s="95" t="s">
        <v>147</v>
      </c>
      <c r="MA12" s="96" t="str">
        <f>IF($MA$8,MF7,"-")</f>
        <v>-</v>
      </c>
      <c r="MB12" s="96" t="str">
        <f>IF($MA$8,MG7,"-")</f>
        <v>-</v>
      </c>
      <c r="MC12" s="96" t="str">
        <f>IF($MA$8,MH7,"-")</f>
        <v>-</v>
      </c>
      <c r="MD12" s="96" t="str">
        <f>IF($MA$8,MI7,"-")</f>
        <v>-</v>
      </c>
      <c r="ME12" s="96" t="str">
        <f>IF($MA$8,MJ7,"-")</f>
        <v>-</v>
      </c>
      <c r="MF12" s="85"/>
      <c r="MG12" s="85"/>
      <c r="MH12" s="85"/>
      <c r="MI12" s="85"/>
      <c r="MJ12" s="95" t="s">
        <v>147</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148</v>
      </c>
      <c r="AY13" s="96">
        <f>$BI$7</f>
        <v>100</v>
      </c>
      <c r="AZ13" s="96">
        <f>$BI$7</f>
        <v>100</v>
      </c>
      <c r="BA13" s="96">
        <f>$BI$7</f>
        <v>100</v>
      </c>
      <c r="BB13" s="96">
        <f>$BI$7</f>
        <v>100</v>
      </c>
      <c r="BC13" s="96">
        <f>$BI$7</f>
        <v>100</v>
      </c>
      <c r="BD13" s="85"/>
      <c r="BE13" s="85"/>
      <c r="BF13" s="85"/>
      <c r="BG13" s="85"/>
      <c r="BH13" s="85"/>
      <c r="BI13" s="95" t="s">
        <v>148</v>
      </c>
      <c r="BJ13" s="96">
        <f>$BT$7</f>
        <v>100</v>
      </c>
      <c r="BK13" s="96">
        <f>$BT$7</f>
        <v>100</v>
      </c>
      <c r="BL13" s="96">
        <f>$BT$7</f>
        <v>100</v>
      </c>
      <c r="BM13" s="96">
        <f>$BT$7</f>
        <v>100</v>
      </c>
      <c r="BN13" s="96">
        <f>$BT$7</f>
        <v>100</v>
      </c>
      <c r="BO13" s="85"/>
      <c r="BP13" s="85"/>
      <c r="BQ13" s="85"/>
      <c r="BR13" s="85"/>
      <c r="BS13" s="85"/>
      <c r="BT13" s="95" t="s">
        <v>148</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149</v>
      </c>
      <c r="C14" s="100"/>
      <c r="D14" s="101"/>
      <c r="E14" s="100"/>
      <c r="F14" s="211" t="s">
        <v>150</v>
      </c>
      <c r="G14" s="211"/>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1" t="s">
        <v>151</v>
      </c>
      <c r="C15" s="201"/>
      <c r="D15" s="101"/>
      <c r="E15" s="98">
        <v>1</v>
      </c>
      <c r="F15" s="201" t="s">
        <v>152</v>
      </c>
      <c r="G15" s="201"/>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1" t="s">
        <v>155</v>
      </c>
      <c r="C16" s="201"/>
      <c r="D16" s="101"/>
      <c r="E16" s="98">
        <f>E15+1</f>
        <v>2</v>
      </c>
      <c r="F16" s="201" t="s">
        <v>156</v>
      </c>
      <c r="G16" s="201"/>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1" t="s">
        <v>158</v>
      </c>
      <c r="C17" s="201"/>
      <c r="D17" s="101"/>
      <c r="E17" s="98">
        <f t="shared" ref="E17" si="8">E16+1</f>
        <v>3</v>
      </c>
      <c r="F17" s="201" t="s">
        <v>159</v>
      </c>
      <c r="G17" s="201"/>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t="e">
        <f>IF(AY7="-",NA(),AY7)</f>
        <v>#N/A</v>
      </c>
      <c r="AZ17" s="107" t="e">
        <f t="shared" ref="AZ17:BC17" si="9">IF(AZ7="-",NA(),AZ7)</f>
        <v>#N/A</v>
      </c>
      <c r="BA17" s="107">
        <f t="shared" si="9"/>
        <v>1103.5999999999999</v>
      </c>
      <c r="BB17" s="107">
        <f t="shared" si="9"/>
        <v>683.1</v>
      </c>
      <c r="BC17" s="107">
        <f t="shared" si="9"/>
        <v>705.4</v>
      </c>
      <c r="BD17" s="101"/>
      <c r="BE17" s="101"/>
      <c r="BF17" s="101"/>
      <c r="BG17" s="101"/>
      <c r="BH17" s="101"/>
      <c r="BI17" s="106" t="s">
        <v>161</v>
      </c>
      <c r="BJ17" s="107" t="e">
        <f>IF(BJ7="-",NA(),BJ7)</f>
        <v>#N/A</v>
      </c>
      <c r="BK17" s="107" t="e">
        <f t="shared" ref="BK17:BN17" si="10">IF(BK7="-",NA(),BK7)</f>
        <v>#N/A</v>
      </c>
      <c r="BL17" s="107">
        <f t="shared" si="10"/>
        <v>1103.5999999999999</v>
      </c>
      <c r="BM17" s="107">
        <f t="shared" si="10"/>
        <v>615.6</v>
      </c>
      <c r="BN17" s="107">
        <f t="shared" si="10"/>
        <v>705.3</v>
      </c>
      <c r="BO17" s="101"/>
      <c r="BP17" s="101"/>
      <c r="BQ17" s="101"/>
      <c r="BR17" s="101"/>
      <c r="BS17" s="101"/>
      <c r="BT17" s="106" t="s">
        <v>161</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161</v>
      </c>
      <c r="CF17" s="107" t="e">
        <f>IF(CF7="-",NA(),CF7)</f>
        <v>#N/A</v>
      </c>
      <c r="CG17" s="107" t="e">
        <f t="shared" ref="CG17:CJ17" si="12">IF(CG7="-",NA(),CG7)</f>
        <v>#N/A</v>
      </c>
      <c r="CH17" s="107">
        <f t="shared" si="12"/>
        <v>3326.5</v>
      </c>
      <c r="CI17" s="107">
        <f t="shared" si="12"/>
        <v>6303.2</v>
      </c>
      <c r="CJ17" s="107">
        <f t="shared" si="12"/>
        <v>5208.3</v>
      </c>
      <c r="CK17" s="101"/>
      <c r="CL17" s="101"/>
      <c r="CM17" s="101"/>
      <c r="CN17" s="101"/>
      <c r="CO17" s="106" t="s">
        <v>161</v>
      </c>
      <c r="CP17" s="108" t="e">
        <f>IF(CP7="-",NA(),CP7)</f>
        <v>#N/A</v>
      </c>
      <c r="CQ17" s="108" t="e">
        <f t="shared" ref="CQ17:CT17" si="13">IF(CQ7="-",NA(),CQ7)</f>
        <v>#N/A</v>
      </c>
      <c r="CR17" s="108">
        <f t="shared" si="13"/>
        <v>8179</v>
      </c>
      <c r="CS17" s="108">
        <f t="shared" si="13"/>
        <v>15033</v>
      </c>
      <c r="CT17" s="108">
        <f t="shared" si="13"/>
        <v>17562</v>
      </c>
      <c r="CU17" s="101"/>
      <c r="CV17" s="101"/>
      <c r="CW17" s="101"/>
      <c r="CX17" s="101"/>
      <c r="CY17" s="101"/>
      <c r="CZ17" s="106" t="s">
        <v>161</v>
      </c>
      <c r="DA17" s="107" t="e">
        <f>IF(DA7="-",NA(),DA7)</f>
        <v>#N/A</v>
      </c>
      <c r="DB17" s="107" t="e">
        <f t="shared" ref="DB17:DE17" si="14">IF(DB7="-",NA(),DB7)</f>
        <v>#N/A</v>
      </c>
      <c r="DC17" s="107">
        <f t="shared" si="14"/>
        <v>25.4</v>
      </c>
      <c r="DD17" s="107">
        <f t="shared" si="14"/>
        <v>42.3</v>
      </c>
      <c r="DE17" s="107">
        <f t="shared" si="14"/>
        <v>57.8</v>
      </c>
      <c r="DF17" s="101"/>
      <c r="DG17" s="101"/>
      <c r="DH17" s="101"/>
      <c r="DI17" s="101"/>
      <c r="DJ17" s="106" t="s">
        <v>161</v>
      </c>
      <c r="DK17" s="107" t="e">
        <f>IF(DK7="-",NA(),DK7)</f>
        <v>#N/A</v>
      </c>
      <c r="DL17" s="107" t="e">
        <f t="shared" ref="DL17:DO17" si="15">IF(DL7="-",NA(),DL7)</f>
        <v>#N/A</v>
      </c>
      <c r="DM17" s="107">
        <f t="shared" si="15"/>
        <v>0</v>
      </c>
      <c r="DN17" s="107">
        <f t="shared" si="15"/>
        <v>0</v>
      </c>
      <c r="DO17" s="107">
        <f t="shared" si="15"/>
        <v>0</v>
      </c>
      <c r="DP17" s="101"/>
      <c r="DQ17" s="101"/>
      <c r="DR17" s="101"/>
      <c r="DS17" s="101"/>
      <c r="DT17" s="106" t="s">
        <v>161</v>
      </c>
      <c r="DU17" s="107" t="e">
        <f>IF(DU7="-",NA(),DU7)</f>
        <v>#N/A</v>
      </c>
      <c r="DV17" s="107" t="e">
        <f t="shared" ref="DV17:DY17" si="16">IF(DV7="-",NA(),DV7)</f>
        <v>#N/A</v>
      </c>
      <c r="DW17" s="107">
        <f t="shared" si="16"/>
        <v>0</v>
      </c>
      <c r="DX17" s="107">
        <f t="shared" si="16"/>
        <v>0</v>
      </c>
      <c r="DY17" s="107">
        <f t="shared" si="16"/>
        <v>0</v>
      </c>
      <c r="DZ17" s="101"/>
      <c r="EA17" s="101"/>
      <c r="EB17" s="101"/>
      <c r="EC17" s="101"/>
      <c r="ED17" s="106" t="s">
        <v>161</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161</v>
      </c>
      <c r="EO17" s="107" t="e">
        <f>IF(EO7="-",NA(),EO7)</f>
        <v>#N/A</v>
      </c>
      <c r="EP17" s="107" t="e">
        <f t="shared" ref="EP17:ES17" si="18">IF(EP7="-",NA(),EP7)</f>
        <v>#N/A</v>
      </c>
      <c r="EQ17" s="107">
        <f t="shared" si="18"/>
        <v>100</v>
      </c>
      <c r="ER17" s="107">
        <f t="shared" si="18"/>
        <v>100</v>
      </c>
      <c r="ES17" s="107">
        <f t="shared" si="18"/>
        <v>100</v>
      </c>
      <c r="ET17" s="101"/>
      <c r="EU17" s="101"/>
      <c r="EV17" s="101"/>
      <c r="EW17" s="101"/>
      <c r="EX17" s="101"/>
      <c r="EY17" s="106" t="s">
        <v>161</v>
      </c>
      <c r="EZ17" s="107" t="e">
        <f>IF(EZ7="-",NA(),EZ7)</f>
        <v>#N/A</v>
      </c>
      <c r="FA17" s="107" t="e">
        <f t="shared" ref="FA17:FD17" si="19">IF(FA7="-",NA(),FA7)</f>
        <v>#N/A</v>
      </c>
      <c r="FB17" s="107">
        <f t="shared" si="19"/>
        <v>25.4</v>
      </c>
      <c r="FC17" s="107">
        <f t="shared" si="19"/>
        <v>42.3</v>
      </c>
      <c r="FD17" s="107">
        <f t="shared" si="19"/>
        <v>57.8</v>
      </c>
      <c r="FE17" s="101"/>
      <c r="FF17" s="101"/>
      <c r="FG17" s="101"/>
      <c r="FH17" s="101"/>
      <c r="FI17" s="106" t="s">
        <v>161</v>
      </c>
      <c r="FJ17" s="107" t="e">
        <f>IF(FJ7="-",NA(),FJ7)</f>
        <v>#N/A</v>
      </c>
      <c r="FK17" s="107" t="e">
        <f t="shared" ref="FK17:FN17" si="20">IF(FK7="-",NA(),FK7)</f>
        <v>#N/A</v>
      </c>
      <c r="FL17" s="107">
        <f t="shared" si="20"/>
        <v>0</v>
      </c>
      <c r="FM17" s="107">
        <f t="shared" si="20"/>
        <v>0</v>
      </c>
      <c r="FN17" s="107">
        <f t="shared" si="20"/>
        <v>0</v>
      </c>
      <c r="FO17" s="101"/>
      <c r="FP17" s="101"/>
      <c r="FQ17" s="101"/>
      <c r="FR17" s="101"/>
      <c r="FS17" s="106" t="s">
        <v>161</v>
      </c>
      <c r="FT17" s="107" t="e">
        <f>IF(FT7="-",NA(),FT7)</f>
        <v>#N/A</v>
      </c>
      <c r="FU17" s="107" t="e">
        <f t="shared" ref="FU17:FX17" si="21">IF(FU7="-",NA(),FU7)</f>
        <v>#N/A</v>
      </c>
      <c r="FV17" s="107">
        <f t="shared" si="21"/>
        <v>0</v>
      </c>
      <c r="FW17" s="107">
        <f t="shared" si="21"/>
        <v>0</v>
      </c>
      <c r="FX17" s="107">
        <f t="shared" si="21"/>
        <v>0</v>
      </c>
      <c r="FY17" s="101"/>
      <c r="FZ17" s="101"/>
      <c r="GA17" s="101"/>
      <c r="GB17" s="101"/>
      <c r="GC17" s="106" t="s">
        <v>161</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161</v>
      </c>
      <c r="GN17" s="107" t="e">
        <f>IF(GN7="-",NA(),GN7)</f>
        <v>#N/A</v>
      </c>
      <c r="GO17" s="107" t="e">
        <f t="shared" ref="GO17:GR17" si="23">IF(GO7="-",NA(),GO7)</f>
        <v>#N/A</v>
      </c>
      <c r="GP17" s="107">
        <f t="shared" si="23"/>
        <v>100</v>
      </c>
      <c r="GQ17" s="107">
        <f t="shared" si="23"/>
        <v>100</v>
      </c>
      <c r="GR17" s="107">
        <f t="shared" si="23"/>
        <v>100</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161</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161</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161</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161</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161</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161</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161</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161</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161</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1" t="s">
        <v>162</v>
      </c>
      <c r="C18" s="2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t="e">
        <f>IF(BD7="-",NA(),BD7)</f>
        <v>#N/A</v>
      </c>
      <c r="AZ18" s="107" t="e">
        <f t="shared" ref="AZ18:BC18" si="39">IF(BE7="-",NA(),BE7)</f>
        <v>#N/A</v>
      </c>
      <c r="BA18" s="107">
        <f t="shared" si="39"/>
        <v>124.4</v>
      </c>
      <c r="BB18" s="107">
        <f t="shared" si="39"/>
        <v>118.8</v>
      </c>
      <c r="BC18" s="107">
        <f t="shared" si="39"/>
        <v>88.8</v>
      </c>
      <c r="BD18" s="101"/>
      <c r="BE18" s="101"/>
      <c r="BF18" s="101"/>
      <c r="BG18" s="101"/>
      <c r="BH18" s="101"/>
      <c r="BI18" s="106" t="s">
        <v>163</v>
      </c>
      <c r="BJ18" s="107" t="e">
        <f>IF(BO7="-",NA(),BO7)</f>
        <v>#N/A</v>
      </c>
      <c r="BK18" s="107" t="e">
        <f t="shared" ref="BK18:BN18" si="40">IF(BP7="-",NA(),BP7)</f>
        <v>#N/A</v>
      </c>
      <c r="BL18" s="107">
        <f t="shared" si="40"/>
        <v>324.60000000000002</v>
      </c>
      <c r="BM18" s="107">
        <f t="shared" si="40"/>
        <v>255.4</v>
      </c>
      <c r="BN18" s="107">
        <f t="shared" si="40"/>
        <v>269.8</v>
      </c>
      <c r="BO18" s="101"/>
      <c r="BP18" s="101"/>
      <c r="BQ18" s="101"/>
      <c r="BR18" s="101"/>
      <c r="BS18" s="101"/>
      <c r="BT18" s="106" t="s">
        <v>163</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163</v>
      </c>
      <c r="CF18" s="107" t="e">
        <f>IF(CK7="-",NA(),CK7)</f>
        <v>#N/A</v>
      </c>
      <c r="CG18" s="107" t="e">
        <f t="shared" ref="CG18:CJ18" si="42">IF(CL7="-",NA(),CL7)</f>
        <v>#N/A</v>
      </c>
      <c r="CH18" s="107">
        <f t="shared" si="42"/>
        <v>17642.5</v>
      </c>
      <c r="CI18" s="107">
        <f t="shared" si="42"/>
        <v>18815.8</v>
      </c>
      <c r="CJ18" s="107">
        <f t="shared" si="42"/>
        <v>22847.9</v>
      </c>
      <c r="CK18" s="101"/>
      <c r="CL18" s="101"/>
      <c r="CM18" s="101"/>
      <c r="CN18" s="101"/>
      <c r="CO18" s="106" t="s">
        <v>163</v>
      </c>
      <c r="CP18" s="108" t="e">
        <f>IF(CU7="-",NA(),CU7)</f>
        <v>#N/A</v>
      </c>
      <c r="CQ18" s="108" t="e">
        <f t="shared" ref="CQ18:CT18" si="43">IF(CV7="-",NA(),CV7)</f>
        <v>#N/A</v>
      </c>
      <c r="CR18" s="108">
        <f t="shared" si="43"/>
        <v>58539</v>
      </c>
      <c r="CS18" s="108">
        <f t="shared" si="43"/>
        <v>37685</v>
      </c>
      <c r="CT18" s="108">
        <f t="shared" si="43"/>
        <v>2390</v>
      </c>
      <c r="CU18" s="101"/>
      <c r="CV18" s="101"/>
      <c r="CW18" s="101"/>
      <c r="CX18" s="101"/>
      <c r="CY18" s="101"/>
      <c r="CZ18" s="106" t="s">
        <v>163</v>
      </c>
      <c r="DA18" s="107" t="e">
        <f>IF(DF7="-",NA(),DF7)</f>
        <v>#N/A</v>
      </c>
      <c r="DB18" s="107" t="e">
        <f t="shared" ref="DB18:DE18" si="44">IF(DG7="-",NA(),DG7)</f>
        <v>#N/A</v>
      </c>
      <c r="DC18" s="107">
        <f t="shared" si="44"/>
        <v>37.700000000000003</v>
      </c>
      <c r="DD18" s="107">
        <f t="shared" si="44"/>
        <v>33.9</v>
      </c>
      <c r="DE18" s="107">
        <f t="shared" si="44"/>
        <v>37.9</v>
      </c>
      <c r="DF18" s="101"/>
      <c r="DG18" s="101"/>
      <c r="DH18" s="101"/>
      <c r="DI18" s="101"/>
      <c r="DJ18" s="106" t="s">
        <v>163</v>
      </c>
      <c r="DK18" s="107" t="e">
        <f>IF(DP7="-",NA(),DP7)</f>
        <v>#N/A</v>
      </c>
      <c r="DL18" s="107" t="e">
        <f t="shared" ref="DL18:DO18" si="45">IF(DQ7="-",NA(),DQ7)</f>
        <v>#N/A</v>
      </c>
      <c r="DM18" s="107">
        <f t="shared" si="45"/>
        <v>13.7</v>
      </c>
      <c r="DN18" s="107">
        <f t="shared" si="45"/>
        <v>16.3</v>
      </c>
      <c r="DO18" s="107">
        <f t="shared" si="45"/>
        <v>14.2</v>
      </c>
      <c r="DP18" s="101"/>
      <c r="DQ18" s="101"/>
      <c r="DR18" s="101"/>
      <c r="DS18" s="101"/>
      <c r="DT18" s="106" t="s">
        <v>163</v>
      </c>
      <c r="DU18" s="107" t="e">
        <f>IF(DZ7="-",NA(),DZ7)</f>
        <v>#N/A</v>
      </c>
      <c r="DV18" s="107" t="e">
        <f t="shared" ref="DV18:DY18" si="46">IF(EA7="-",NA(),EA7)</f>
        <v>#N/A</v>
      </c>
      <c r="DW18" s="107">
        <f t="shared" si="46"/>
        <v>98.2</v>
      </c>
      <c r="DX18" s="107">
        <f t="shared" si="46"/>
        <v>100.3</v>
      </c>
      <c r="DY18" s="107">
        <f t="shared" si="46"/>
        <v>98.3</v>
      </c>
      <c r="DZ18" s="101"/>
      <c r="EA18" s="101"/>
      <c r="EB18" s="101"/>
      <c r="EC18" s="101"/>
      <c r="ED18" s="106" t="s">
        <v>163</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163</v>
      </c>
      <c r="EO18" s="107" t="e">
        <f>IF(ET7="-",NA(),ET7)</f>
        <v>#N/A</v>
      </c>
      <c r="EP18" s="107" t="e">
        <f t="shared" ref="EP18:ES18" si="48">IF(EU7="-",NA(),EU7)</f>
        <v>#N/A</v>
      </c>
      <c r="EQ18" s="107">
        <f t="shared" si="48"/>
        <v>70.2</v>
      </c>
      <c r="ER18" s="107">
        <f t="shared" si="48"/>
        <v>73.099999999999994</v>
      </c>
      <c r="ES18" s="107">
        <f t="shared" si="48"/>
        <v>74.8</v>
      </c>
      <c r="ET18" s="101"/>
      <c r="EU18" s="101"/>
      <c r="EV18" s="101"/>
      <c r="EW18" s="101"/>
      <c r="EX18" s="101"/>
      <c r="EY18" s="106" t="s">
        <v>163</v>
      </c>
      <c r="EZ18" s="107" t="e">
        <f>IF(OR(NOT($EZ$8),FE7="-"),NA(),FE7)</f>
        <v>#N/A</v>
      </c>
      <c r="FA18" s="107" t="e">
        <f>IF(OR(NOT($EZ$8),FF7="-"),NA(),FF7)</f>
        <v>#N/A</v>
      </c>
      <c r="FB18" s="107">
        <f>IF(OR(NOT($EZ$8),FG7="-"),NA(),FG7)</f>
        <v>56.1</v>
      </c>
      <c r="FC18" s="107">
        <f>IF(OR(NOT($EZ$8),FH7="-"),NA(),FH7)</f>
        <v>61.8</v>
      </c>
      <c r="FD18" s="107">
        <f>IF(OR(NOT($EZ$8),FI7="-"),NA(),FI7)</f>
        <v>61.6</v>
      </c>
      <c r="FE18" s="101"/>
      <c r="FF18" s="101"/>
      <c r="FG18" s="101"/>
      <c r="FH18" s="101"/>
      <c r="FI18" s="106" t="s">
        <v>163</v>
      </c>
      <c r="FJ18" s="107" t="e">
        <f>IF(OR(NOT($FJ$8),FO7="-"),NA(),FO7)</f>
        <v>#N/A</v>
      </c>
      <c r="FK18" s="107" t="e">
        <f>IF(OR(NOT($FJ$8),FP7="-"),NA(),FP7)</f>
        <v>#N/A</v>
      </c>
      <c r="FL18" s="107">
        <f>IF(OR(NOT($FJ$8),FQ7="-"),NA(),FQ7)</f>
        <v>16.7</v>
      </c>
      <c r="FM18" s="107">
        <f>IF(OR(NOT($FJ$8),FR7="-"),NA(),FR7)</f>
        <v>8.6999999999999993</v>
      </c>
      <c r="FN18" s="107">
        <f>IF(OR(NOT($FJ$8),FS7="-"),NA(),FS7)</f>
        <v>5.7</v>
      </c>
      <c r="FO18" s="101"/>
      <c r="FP18" s="101"/>
      <c r="FQ18" s="101"/>
      <c r="FR18" s="101"/>
      <c r="FS18" s="106" t="s">
        <v>163</v>
      </c>
      <c r="FT18" s="107" t="e">
        <f>IF(OR(NOT($FT$8),FY7="-"),NA(),FY7)</f>
        <v>#N/A</v>
      </c>
      <c r="FU18" s="107" t="e">
        <f>IF(OR(NOT($FT$8),FZ7="-"),NA(),FZ7)</f>
        <v>#N/A</v>
      </c>
      <c r="FV18" s="107">
        <f>IF(OR(NOT($FT$8),GA7="-"),NA(),GA7)</f>
        <v>333.7</v>
      </c>
      <c r="FW18" s="107">
        <f>IF(OR(NOT($FT$8),GB7="-"),NA(),GB7)</f>
        <v>351.4</v>
      </c>
      <c r="FX18" s="107">
        <f>IF(OR(NOT($FT$8),GC7="-"),NA(),GC7)</f>
        <v>390.3</v>
      </c>
      <c r="FY18" s="101"/>
      <c r="FZ18" s="101"/>
      <c r="GA18" s="101"/>
      <c r="GB18" s="101"/>
      <c r="GC18" s="106" t="s">
        <v>163</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163</v>
      </c>
      <c r="GN18" s="107" t="e">
        <f>IF(OR(NOT($GN$8),GS7="-"),NA(),GS7)</f>
        <v>#N/A</v>
      </c>
      <c r="GO18" s="107" t="e">
        <f>IF(OR(NOT($GN$8),GT7="-"),NA(),GT7)</f>
        <v>#N/A</v>
      </c>
      <c r="GP18" s="107">
        <f>IF(OR(NOT($GN$8),GU7="-"),NA(),GU7)</f>
        <v>58.4</v>
      </c>
      <c r="GQ18" s="107">
        <f>IF(OR(NOT($GN$8),GV7="-"),NA(),GV7)</f>
        <v>80.599999999999994</v>
      </c>
      <c r="GR18" s="107">
        <f>IF(OR(NOT($GN$8),GW7="-"),NA(),GW7)</f>
        <v>85.6</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163</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163</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163</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163</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163</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163</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163</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163</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163</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1" t="s">
        <v>164</v>
      </c>
      <c r="C19" s="2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148</v>
      </c>
      <c r="AY19" s="107">
        <f>$BI$7</f>
        <v>100</v>
      </c>
      <c r="AZ19" s="107">
        <f t="shared" ref="AZ19:BC19" si="49">$BI$7</f>
        <v>100</v>
      </c>
      <c r="BA19" s="107">
        <f t="shared" si="49"/>
        <v>100</v>
      </c>
      <c r="BB19" s="107">
        <f t="shared" si="49"/>
        <v>100</v>
      </c>
      <c r="BC19" s="107">
        <f t="shared" si="49"/>
        <v>100</v>
      </c>
      <c r="BD19" s="101"/>
      <c r="BE19" s="101"/>
      <c r="BF19" s="101"/>
      <c r="BG19" s="101"/>
      <c r="BH19" s="101"/>
      <c r="BI19" s="109" t="s">
        <v>148</v>
      </c>
      <c r="BJ19" s="107">
        <f>$BT$7</f>
        <v>100</v>
      </c>
      <c r="BK19" s="107">
        <f>$BT$7</f>
        <v>100</v>
      </c>
      <c r="BL19" s="107">
        <f>$BT$7</f>
        <v>100</v>
      </c>
      <c r="BM19" s="107">
        <f>$BT$7</f>
        <v>100</v>
      </c>
      <c r="BN19" s="107">
        <f>$BT$7</f>
        <v>100</v>
      </c>
      <c r="BO19" s="101"/>
      <c r="BP19" s="101"/>
      <c r="BQ19" s="101"/>
      <c r="BR19" s="101"/>
      <c r="BS19" s="101"/>
      <c r="BT19" s="109" t="s">
        <v>148</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1" t="s">
        <v>165</v>
      </c>
      <c r="C20" s="201"/>
      <c r="D20" s="101"/>
    </row>
    <row r="21" spans="1:374">
      <c r="A21" s="98">
        <f t="shared" si="7"/>
        <v>7</v>
      </c>
      <c r="B21" s="201" t="s">
        <v>166</v>
      </c>
      <c r="C21" s="201"/>
      <c r="D21" s="101"/>
    </row>
    <row r="22" spans="1:374">
      <c r="A22" s="98">
        <f t="shared" si="7"/>
        <v>8</v>
      </c>
      <c r="B22" s="201" t="s">
        <v>167</v>
      </c>
      <c r="C22" s="201"/>
      <c r="D22" s="101"/>
      <c r="E22" s="202" t="s">
        <v>168</v>
      </c>
      <c r="F22" s="203"/>
      <c r="G22" s="203"/>
      <c r="H22" s="203"/>
      <c r="I22" s="204"/>
    </row>
    <row r="23" spans="1:374">
      <c r="A23" s="98">
        <f t="shared" si="7"/>
        <v>9</v>
      </c>
      <c r="B23" s="201" t="s">
        <v>169</v>
      </c>
      <c r="C23" s="201"/>
      <c r="D23" s="101"/>
      <c r="E23" s="205"/>
      <c r="F23" s="206"/>
      <c r="G23" s="206"/>
      <c r="H23" s="206"/>
      <c r="I23" s="207"/>
    </row>
    <row r="24" spans="1:374">
      <c r="A24" s="98">
        <f t="shared" si="7"/>
        <v>10</v>
      </c>
      <c r="B24" s="201" t="s">
        <v>170</v>
      </c>
      <c r="C24" s="201"/>
      <c r="D24" s="101"/>
      <c r="E24" s="205"/>
      <c r="F24" s="206"/>
      <c r="G24" s="206"/>
      <c r="H24" s="206"/>
      <c r="I24" s="207"/>
    </row>
    <row r="25" spans="1:374">
      <c r="A25" s="98">
        <f t="shared" si="7"/>
        <v>11</v>
      </c>
      <c r="B25" s="201" t="s">
        <v>171</v>
      </c>
      <c r="C25" s="201"/>
      <c r="D25" s="101"/>
      <c r="E25" s="205"/>
      <c r="F25" s="206"/>
      <c r="G25" s="206"/>
      <c r="H25" s="206"/>
      <c r="I25" s="207"/>
    </row>
    <row r="26" spans="1:374">
      <c r="A26" s="98">
        <f t="shared" si="7"/>
        <v>12</v>
      </c>
      <c r="B26" s="201" t="s">
        <v>172</v>
      </c>
      <c r="C26" s="201"/>
      <c r="D26" s="101"/>
      <c r="E26" s="205"/>
      <c r="F26" s="206"/>
      <c r="G26" s="206"/>
      <c r="H26" s="206"/>
      <c r="I26" s="207"/>
    </row>
    <row r="27" spans="1:374">
      <c r="A27" s="98">
        <f t="shared" si="7"/>
        <v>13</v>
      </c>
      <c r="B27" s="201" t="s">
        <v>173</v>
      </c>
      <c r="C27" s="201"/>
      <c r="D27" s="101"/>
      <c r="E27" s="205"/>
      <c r="F27" s="206"/>
      <c r="G27" s="206"/>
      <c r="H27" s="206"/>
      <c r="I27" s="207"/>
    </row>
    <row r="28" spans="1:374">
      <c r="A28" s="98">
        <f t="shared" si="7"/>
        <v>14</v>
      </c>
      <c r="B28" s="201" t="s">
        <v>174</v>
      </c>
      <c r="C28" s="201"/>
      <c r="D28" s="101"/>
      <c r="E28" s="205"/>
      <c r="F28" s="206"/>
      <c r="G28" s="206"/>
      <c r="H28" s="206"/>
      <c r="I28" s="207"/>
    </row>
    <row r="29" spans="1:374">
      <c r="A29" s="98">
        <f t="shared" si="7"/>
        <v>15</v>
      </c>
      <c r="B29" s="201" t="s">
        <v>175</v>
      </c>
      <c r="C29" s="201"/>
      <c r="D29" s="101"/>
      <c r="E29" s="205"/>
      <c r="F29" s="206"/>
      <c r="G29" s="206"/>
      <c r="H29" s="206"/>
      <c r="I29" s="207"/>
    </row>
    <row r="30" spans="1:374">
      <c r="A30" s="98">
        <f t="shared" si="7"/>
        <v>16</v>
      </c>
      <c r="B30" s="201" t="s">
        <v>176</v>
      </c>
      <c r="C30" s="201"/>
      <c r="D30" s="101"/>
      <c r="E30" s="205"/>
      <c r="F30" s="206"/>
      <c r="G30" s="206"/>
      <c r="H30" s="206"/>
      <c r="I30" s="207"/>
    </row>
    <row r="31" spans="1:374">
      <c r="A31" s="98">
        <f t="shared" si="7"/>
        <v>17</v>
      </c>
      <c r="B31" s="201" t="s">
        <v>177</v>
      </c>
      <c r="C31" s="201"/>
      <c r="D31" s="101"/>
      <c r="E31" s="205"/>
      <c r="F31" s="206"/>
      <c r="G31" s="206"/>
      <c r="H31" s="206"/>
      <c r="I31" s="207"/>
    </row>
    <row r="32" spans="1:374">
      <c r="A32" s="98">
        <f t="shared" si="7"/>
        <v>18</v>
      </c>
      <c r="B32" s="201" t="s">
        <v>178</v>
      </c>
      <c r="C32" s="201"/>
      <c r="D32" s="101"/>
      <c r="E32" s="205"/>
      <c r="F32" s="206"/>
      <c r="G32" s="206"/>
      <c r="H32" s="206"/>
      <c r="I32" s="207"/>
    </row>
    <row r="33" spans="1:16">
      <c r="A33" s="98">
        <f t="shared" si="7"/>
        <v>19</v>
      </c>
      <c r="B33" s="201" t="s">
        <v>179</v>
      </c>
      <c r="C33" s="201"/>
      <c r="D33" s="101"/>
      <c r="E33" s="205"/>
      <c r="F33" s="206"/>
      <c r="G33" s="206"/>
      <c r="H33" s="206"/>
      <c r="I33" s="207"/>
    </row>
    <row r="34" spans="1:16">
      <c r="A34" s="98">
        <f t="shared" si="7"/>
        <v>20</v>
      </c>
      <c r="B34" s="201" t="s">
        <v>180</v>
      </c>
      <c r="C34" s="201"/>
      <c r="D34" s="101"/>
      <c r="E34" s="205"/>
      <c r="F34" s="206"/>
      <c r="G34" s="206"/>
      <c r="H34" s="206"/>
      <c r="I34" s="207"/>
    </row>
    <row r="35" spans="1:16" ht="25.5" customHeight="1">
      <c r="E35" s="208"/>
      <c r="F35" s="209"/>
      <c r="G35" s="209"/>
      <c r="H35" s="209"/>
      <c r="I35" s="210"/>
    </row>
    <row r="37" spans="1:16">
      <c r="L37" s="202" t="s">
        <v>168</v>
      </c>
      <c r="M37" s="203"/>
      <c r="N37" s="203"/>
      <c r="O37" s="203"/>
      <c r="P37" s="204"/>
    </row>
    <row r="38" spans="1:16">
      <c r="L38" s="205"/>
      <c r="M38" s="206"/>
      <c r="N38" s="206"/>
      <c r="O38" s="206"/>
      <c r="P38" s="207"/>
    </row>
    <row r="39" spans="1:16">
      <c r="L39" s="205"/>
      <c r="M39" s="206"/>
      <c r="N39" s="206"/>
      <c r="O39" s="206"/>
      <c r="P39" s="207"/>
    </row>
    <row r="40" spans="1:16">
      <c r="L40" s="205"/>
      <c r="M40" s="206"/>
      <c r="N40" s="206"/>
      <c r="O40" s="206"/>
      <c r="P40" s="207"/>
    </row>
    <row r="41" spans="1:16">
      <c r="L41" s="205"/>
      <c r="M41" s="206"/>
      <c r="N41" s="206"/>
      <c r="O41" s="206"/>
      <c r="P41" s="207"/>
    </row>
    <row r="42" spans="1:16">
      <c r="L42" s="205"/>
      <c r="M42" s="206"/>
      <c r="N42" s="206"/>
      <c r="O42" s="206"/>
      <c r="P42" s="207"/>
    </row>
    <row r="43" spans="1:16">
      <c r="L43" s="205"/>
      <c r="M43" s="206"/>
      <c r="N43" s="206"/>
      <c r="O43" s="206"/>
      <c r="P43" s="207"/>
    </row>
    <row r="44" spans="1:16">
      <c r="L44" s="205"/>
      <c r="M44" s="206"/>
      <c r="N44" s="206"/>
      <c r="O44" s="206"/>
      <c r="P44" s="207"/>
    </row>
    <row r="45" spans="1:16">
      <c r="L45" s="205"/>
      <c r="M45" s="206"/>
      <c r="N45" s="206"/>
      <c r="O45" s="206"/>
      <c r="P45" s="207"/>
    </row>
    <row r="46" spans="1:16">
      <c r="L46" s="205"/>
      <c r="M46" s="206"/>
      <c r="N46" s="206"/>
      <c r="O46" s="206"/>
      <c r="P46" s="207"/>
    </row>
    <row r="47" spans="1:16">
      <c r="L47" s="205"/>
      <c r="M47" s="206"/>
      <c r="N47" s="206"/>
      <c r="O47" s="206"/>
      <c r="P47" s="207"/>
    </row>
    <row r="48" spans="1:16">
      <c r="L48" s="205"/>
      <c r="M48" s="206"/>
      <c r="N48" s="206"/>
      <c r="O48" s="206"/>
      <c r="P48" s="207"/>
    </row>
    <row r="49" spans="12:16">
      <c r="L49" s="205"/>
      <c r="M49" s="206"/>
      <c r="N49" s="206"/>
      <c r="O49" s="206"/>
      <c r="P49" s="207"/>
    </row>
    <row r="50" spans="12:16" ht="26.25" customHeight="1">
      <c r="L50" s="208"/>
      <c r="M50" s="209"/>
      <c r="N50" s="209"/>
      <c r="O50" s="209"/>
      <c r="P50" s="210"/>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2018-02-19T03:43:32Z</cp:lastPrinted>
  <dcterms:created xsi:type="dcterms:W3CDTF">2017-12-18T06:09:26Z</dcterms:created>
  <dcterms:modified xsi:type="dcterms:W3CDTF">2018-02-19T23:36:34Z</dcterms:modified>
  <cp:category/>
</cp:coreProperties>
</file>