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4 分析依頼\05 県HP掲載用\10 湯梨浜町　〇\"/>
    </mc:Choice>
  </mc:AlternateContent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P10" i="4"/>
  <c r="I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<sst xmlns="http://schemas.openxmlformats.org/spreadsheetml/2006/main" count="240" uniqueCount="124">
  <si>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</si>
  <si>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</si>
  <si>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</si>
  <si>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</si>
  <si>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</si>
  <si>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</si>
  <si>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</si>
  <si>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</si>
  <si>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</si>
  <si>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</si>
  <si>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</si>
  <si>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</si>
  <si>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</si>
  <si>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</si>
  <si>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</si>
  <si>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</si>
  <si>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</si>
  <si>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</si>
  <si>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</si>
  <si>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</si>
  <si>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</si>
  <si>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</si>
  <si>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</si>
  <si>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</si>
  <si>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</si>
  <si>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</si>
  <si>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</si>
  <si>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</si>
  <si>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</si>
  <si>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</si>
  <si>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</si>
  <si>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</si>
  <si>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</si>
  <si>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</si>
  <si>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</si>
  <si>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</si>
  <si>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</si>
  <si>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</si>
  <si>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</si>
  <si>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</si>
  <si>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</si>
  <si>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</si>
  <si>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</si>
  <si>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</si>
  <si>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</si>
  <si>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</si>
  <si>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</si>
  <si>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</si>
  <si>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</si>
  <si>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</si>
  <si>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</si>
  <si>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</si>
  <si>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</si>
  <si>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</si>
  <si>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</si>
  <si>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</si>
  <si>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</si>
  <si>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</si>
  <si>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</si>
  <si>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</si>
  <si>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</si>
  <si>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</si>
  <si>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</si>
  <si>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</si>
  <si>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</si>
  <si>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</si>
  <si>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</si>
  <si>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</si>
  <si>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</si>
  <si>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</si>
  <si>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</si>
  <si>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</si>
  <si>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</si>
  <si>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</si>
  <si>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</si>
  <si>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</si>
  <si>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</si>
  <si>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</si>
  <si>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</si>
  <si>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</si>
  <si>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</si>
  <si>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</si>
  <si>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</si>
  <si>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</si>
  <si>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</si>
  <si>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</si>
  <si>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</si>
  <si>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</si>
  <si>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</si>
  <si>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</si>
  <si>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</si>
  <si>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</si>
  <si>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</si>
  <si>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</si>
  <si>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</si>
  <si>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</si>
  <si>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</si>
  <si>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</si>
  <si>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</si>
  <si>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</si>
  <si>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</si>
  <si>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</si>
  <si>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</si>
  <si>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</si>
  <si>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</si>
  <si>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</si>
  <si>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</si>
  <si>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</si>
  <si>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湯梨浜町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</si>
  <si>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</si>
  <si>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</si>
  <si>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</si>
  <si>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</si>
  <si>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</si>
  <si>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</si>
  <si>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</si>
  <si>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</si>
  <si>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</si>
  <si>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</si>
  <si>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</si>
  <si>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現在、老朽化の現状はない。
　しかし、今後、水処理施設設備及び管渠の老朽化により、改修の必要が生じるものと考えられる。</t>
    <phoneticPr fontId="4"/>
  </si>
  <si>
    <t>　今後、老朽化する処理場・管渠などの更新を控えており、より一層の経営の健全化・効率性のためには、他の下水道３事業を含めた料金体系の見直しが必要である。
　また、地理的状況により、他の下水道３事業との統合化は極めて困難である。
　さらには、契約・購入方法などを見直し、費用の削減に努める。</t>
    <phoneticPr fontId="4"/>
  </si>
  <si>
    <t>　整備が完成しており、業務の主体はほとんど維持管理のみとなっている。
　収益的収支比率は増加、企業債残高対事業規模比率は減少、経費回収率は増加、汚水処理原価は減少、施設利用率は据置、水洗率は以前より100％である。</t>
    <rPh sb="44" eb="45">
      <t>ゾウ</t>
    </rPh>
    <rPh sb="45" eb="46">
      <t>カ</t>
    </rPh>
    <rPh sb="69" eb="71">
      <t>ゾウカ</t>
    </rPh>
    <rPh sb="79" eb="81">
      <t>ゲンショウ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</si>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</sst>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263808"/>
        <c:axId val="25126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263808"/>
        <c:axId val="251262240"/>
      </c:lineChart>
      <c:dateAx>
        <c:axId val="25126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1262240"/>
        <c:crosses val="autoZero"/>
        <c:auto val="1"/>
        <c:lblOffset val="100"/>
        <c:baseTimeUnit val="years"/>
      </c:dateAx>
      <c:valAx>
        <c:axId val="25126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12638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12.5</c:v>
                </c:pt>
                <c:pt idx="1">
                  <c:v>12.5</c:v>
                </c:pt>
                <c:pt idx="2">
                  <c:v>37.5</c:v>
                </c:pt>
                <c:pt idx="3">
                  <c:v>37.5</c:v>
                </c:pt>
                <c:pt idx="4">
                  <c:v>37.5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26096"/>
        <c:axId val="342326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39.119999999999997</c:v>
                </c:pt>
                <c:pt idx="1">
                  <c:v>41.24</c:v>
                </c:pt>
                <c:pt idx="2">
                  <c:v>43.1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26096"/>
        <c:axId val="342326488"/>
      </c:lineChart>
      <c:dateAx>
        <c:axId val="34232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26488"/>
        <c:crosses val="autoZero"/>
        <c:auto val="1"/>
        <c:lblOffset val="100"/>
        <c:baseTimeUnit val="years"/>
      </c:dateAx>
      <c:valAx>
        <c:axId val="342326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2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92560"/>
        <c:axId val="34169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87.79</c:v>
                </c:pt>
                <c:pt idx="1">
                  <c:v>88.34</c:v>
                </c:pt>
                <c:pt idx="2">
                  <c:v>88.02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92560"/>
        <c:axId val="341690992"/>
      </c:lineChart>
      <c:dateAx>
        <c:axId val="34169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90992"/>
        <c:crosses val="autoZero"/>
        <c:auto val="1"/>
        <c:lblOffset val="100"/>
        <c:baseTimeUnit val="years"/>
      </c:dateAx>
      <c:valAx>
        <c:axId val="34169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9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39.53</c:v>
                </c:pt>
                <c:pt idx="1">
                  <c:v>53.46</c:v>
                </c:pt>
                <c:pt idx="2">
                  <c:v>47.6</c:v>
                </c:pt>
                <c:pt idx="3">
                  <c:v>37.07</c:v>
                </c:pt>
                <c:pt idx="4">
                  <c:v>68.36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89424"/>
        <c:axId val="34169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89424"/>
        <c:axId val="341691776"/>
      </c:lineChart>
      <c:dateAx>
        <c:axId val="34168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91776"/>
        <c:crosses val="autoZero"/>
        <c:auto val="1"/>
        <c:lblOffset val="100"/>
        <c:baseTimeUnit val="years"/>
      </c:dateAx>
      <c:valAx>
        <c:axId val="34169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8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94128"/>
        <c:axId val="34169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94128"/>
        <c:axId val="341691384"/>
      </c:lineChart>
      <c:dateAx>
        <c:axId val="34169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91384"/>
        <c:crosses val="autoZero"/>
        <c:auto val="1"/>
        <c:lblOffset val="100"/>
        <c:baseTimeUnit val="years"/>
      </c:dateAx>
      <c:valAx>
        <c:axId val="34169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94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94912"/>
        <c:axId val="34169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94912"/>
        <c:axId val="341692168"/>
      </c:lineChart>
      <c:dateAx>
        <c:axId val="3416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92168"/>
        <c:crosses val="autoZero"/>
        <c:auto val="1"/>
        <c:lblOffset val="100"/>
        <c:baseTimeUnit val="years"/>
      </c:dateAx>
      <c:valAx>
        <c:axId val="34169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9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90208"/>
        <c:axId val="34168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90208"/>
        <c:axId val="341688248"/>
      </c:lineChart>
      <c:dateAx>
        <c:axId val="341690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88248"/>
        <c:crosses val="autoZero"/>
        <c:auto val="1"/>
        <c:lblOffset val="100"/>
        <c:baseTimeUnit val="years"/>
      </c:dateAx>
      <c:valAx>
        <c:axId val="34168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90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22568"/>
        <c:axId val="34232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22568"/>
        <c:axId val="342322960"/>
      </c:lineChart>
      <c:dateAx>
        <c:axId val="342322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22960"/>
        <c:crosses val="autoZero"/>
        <c:auto val="1"/>
        <c:lblOffset val="100"/>
        <c:baseTimeUnit val="years"/>
      </c:dateAx>
      <c:valAx>
        <c:axId val="34232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22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9770.23</c:v>
                </c:pt>
                <c:pt idx="1">
                  <c:v>9643.65</c:v>
                </c:pt>
                <c:pt idx="2">
                  <c:v>7840.46</c:v>
                </c:pt>
                <c:pt idx="3">
                  <c:v>11682.57</c:v>
                </c:pt>
                <c:pt idx="4">
                  <c:v>4532.16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25704"/>
        <c:axId val="34231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3055.24</c:v>
                </c:pt>
                <c:pt idx="1">
                  <c:v>2574.4699999999998</c:v>
                </c:pt>
                <c:pt idx="2">
                  <c:v>2784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25704"/>
        <c:axId val="342319824"/>
      </c:lineChart>
      <c:dateAx>
        <c:axId val="342325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19824"/>
        <c:crosses val="autoZero"/>
        <c:auto val="1"/>
        <c:lblOffset val="100"/>
        <c:baseTimeUnit val="years"/>
      </c:dateAx>
      <c:valAx>
        <c:axId val="342319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25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10.68</c:v>
                </c:pt>
                <c:pt idx="1">
                  <c:v>10.53</c:v>
                </c:pt>
                <c:pt idx="2">
                  <c:v>19.170000000000002</c:v>
                </c:pt>
                <c:pt idx="3">
                  <c:v>14.18</c:v>
                </c:pt>
                <c:pt idx="4">
                  <c:v>45.26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24920"/>
        <c:axId val="34232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29.25</c:v>
                </c:pt>
                <c:pt idx="1">
                  <c:v>31.04</c:v>
                </c:pt>
                <c:pt idx="2">
                  <c:v>29.21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24920"/>
        <c:axId val="342323744"/>
      </c:lineChart>
      <c:dateAx>
        <c:axId val="342324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23744"/>
        <c:crosses val="autoZero"/>
        <c:auto val="1"/>
        <c:lblOffset val="100"/>
        <c:baseTimeUnit val="years"/>
      </c:dateAx>
      <c:valAx>
        <c:axId val="34232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24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1780.8</c:v>
                </c:pt>
                <c:pt idx="1">
                  <c:v>1716.2</c:v>
                </c:pt>
                <c:pt idx="2">
                  <c:v>1088.3599999999999</c:v>
                </c:pt>
                <c:pt idx="3">
                  <c:v>1382.15</c:v>
                </c:pt>
                <c:pt idx="4">
                  <c:v>430.3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324528"/>
        <c:axId val="342321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622.30999999999995</c:v>
                </c:pt>
                <c:pt idx="1">
                  <c:v>589.39</c:v>
                </c:pt>
                <c:pt idx="2">
                  <c:v>620.01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324528"/>
        <c:axId val="342321000"/>
      </c:lineChart>
      <c:dateAx>
        <c:axId val="34232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2321000"/>
        <c:crosses val="autoZero"/>
        <c:auto val="1"/>
        <c:lblOffset val="100"/>
        <c:baseTimeUnit val="years"/>
      </c:dateAx>
      <c:valAx>
        <c:axId val="342321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232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80" zoomScaleNormal="80" workbookViewId="0">
      <selection activeCell="AD9" sqref="AD9:AJ9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3" t="str">
        <f>データ!H6</f>
        <v>鳥取県　湯梨浜町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">
        <v>123</v>
      </c>
      <c r="AE8" s="49"/>
      <c r="AF8" s="49"/>
      <c r="AG8" s="49"/>
      <c r="AH8" s="49"/>
      <c r="AI8" s="49"/>
      <c r="AJ8" s="49"/>
      <c r="AK8" s="4"/>
      <c r="AL8" s="50">
        <f>データ!S6</f>
        <v>17083</v>
      </c>
      <c r="AM8" s="50"/>
      <c r="AN8" s="50"/>
      <c r="AO8" s="50"/>
      <c r="AP8" s="50"/>
      <c r="AQ8" s="50"/>
      <c r="AR8" s="50"/>
      <c r="AS8" s="50"/>
      <c r="AT8" s="45">
        <f>データ!T6</f>
        <v>77.94</v>
      </c>
      <c r="AU8" s="45"/>
      <c r="AV8" s="45"/>
      <c r="AW8" s="45"/>
      <c r="AX8" s="45"/>
      <c r="AY8" s="45"/>
      <c r="AZ8" s="45"/>
      <c r="BA8" s="45"/>
      <c r="BB8" s="45">
        <f>データ!U6</f>
        <v>219.18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0.21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50">
        <f>データ!R6</f>
        <v>3295</v>
      </c>
      <c r="AE10" s="50"/>
      <c r="AF10" s="50"/>
      <c r="AG10" s="50"/>
      <c r="AH10" s="50"/>
      <c r="AI10" s="50"/>
      <c r="AJ10" s="50"/>
      <c r="AK10" s="2"/>
      <c r="AL10" s="50">
        <f>データ!V6</f>
        <v>35</v>
      </c>
      <c r="AM10" s="50"/>
      <c r="AN10" s="50"/>
      <c r="AO10" s="50"/>
      <c r="AP10" s="50"/>
      <c r="AQ10" s="50"/>
      <c r="AR10" s="50"/>
      <c r="AS10" s="50"/>
      <c r="AT10" s="45">
        <f>データ!W6</f>
        <v>0.01</v>
      </c>
      <c r="AU10" s="45"/>
      <c r="AV10" s="45"/>
      <c r="AW10" s="45"/>
      <c r="AX10" s="45"/>
      <c r="AY10" s="45"/>
      <c r="AZ10" s="45"/>
      <c r="BA10" s="45"/>
      <c r="BB10" s="45">
        <f>データ!X6</f>
        <v>3500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120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121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【2,448.19】</v>
      </c>
      <c r="I86" s="26" t="str">
        <f>データ!CA6</f>
        <v>【33.55】</v>
      </c>
      <c r="J86" s="26" t="str">
        <f>データ!CL6</f>
        <v>【556.04】</v>
      </c>
      <c r="K86" s="26" t="str">
        <f>データ!CW6</f>
        <v>【37.13】</v>
      </c>
      <c r="L86" s="26" t="str">
        <f>データ!DH6</f>
        <v>【90.08】</v>
      </c>
      <c r="M86" s="26" t="s">
        <v>55</v>
      </c>
      <c r="N86" s="26" t="s">
        <v>55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36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5" s="36" customFormat="1">
      <c r="A6" s="28" t="s">
        <v>107</v>
      </c>
      <c r="B6" s="33">
        <f>B7</f>
        <v>2016</v>
      </c>
      <c r="C6" s="33">
        <f t="shared" ref="C6:X6" si="3">C7</f>
        <v>313700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鳥取県　湯梨浜町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0.21</v>
      </c>
      <c r="Q6" s="34">
        <f t="shared" si="3"/>
        <v>100</v>
      </c>
      <c r="R6" s="34">
        <f t="shared" si="3"/>
        <v>3295</v>
      </c>
      <c r="S6" s="34">
        <f t="shared" si="3"/>
        <v>17083</v>
      </c>
      <c r="T6" s="34">
        <f t="shared" si="3"/>
        <v>77.94</v>
      </c>
      <c r="U6" s="34">
        <f t="shared" si="3"/>
        <v>219.18</v>
      </c>
      <c r="V6" s="34">
        <f t="shared" si="3"/>
        <v>35</v>
      </c>
      <c r="W6" s="34">
        <f t="shared" si="3"/>
        <v>0.01</v>
      </c>
      <c r="X6" s="34">
        <f t="shared" si="3"/>
        <v>3500</v>
      </c>
      <c r="Y6" s="35">
        <f>IF(Y7="",NA(),Y7)</f>
        <v>39.53</v>
      </c>
      <c r="Z6" s="35">
        <f t="shared" ref="Z6:AH6" si="4">IF(Z7="",NA(),Z7)</f>
        <v>53.46</v>
      </c>
      <c r="AA6" s="35">
        <f t="shared" si="4"/>
        <v>47.6</v>
      </c>
      <c r="AB6" s="35">
        <f t="shared" si="4"/>
        <v>37.07</v>
      </c>
      <c r="AC6" s="35">
        <f t="shared" si="4"/>
        <v>68.36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9770.23</v>
      </c>
      <c r="BG6" s="35">
        <f t="shared" ref="BG6:BO6" si="7">IF(BG7="",NA(),BG7)</f>
        <v>9643.65</v>
      </c>
      <c r="BH6" s="35">
        <f t="shared" si="7"/>
        <v>7840.46</v>
      </c>
      <c r="BI6" s="35">
        <f t="shared" si="7"/>
        <v>11682.57</v>
      </c>
      <c r="BJ6" s="35">
        <f t="shared" si="7"/>
        <v>4532.16</v>
      </c>
      <c r="BK6" s="35">
        <f t="shared" si="7"/>
        <v>3055.24</v>
      </c>
      <c r="BL6" s="35">
        <f t="shared" si="7"/>
        <v>2574.4699999999998</v>
      </c>
      <c r="BM6" s="35">
        <f t="shared" si="7"/>
        <v>2784</v>
      </c>
      <c r="BN6" s="35">
        <f t="shared" si="7"/>
        <v>2464.06</v>
      </c>
      <c r="BO6" s="35">
        <f t="shared" si="7"/>
        <v>1914.94</v>
      </c>
      <c r="BP6" s="34" t="str">
        <f>IF(BP7="","",IF(BP7="-","【-】","【"&amp;SUBSTITUTE(TEXT(BP7,"#,##0.00"),"-","△")&amp;"】"))</f>
        <v>【2,448.19】</v>
      </c>
      <c r="BQ6" s="35">
        <f>IF(BQ7="",NA(),BQ7)</f>
        <v>10.68</v>
      </c>
      <c r="BR6" s="35">
        <f t="shared" ref="BR6:BZ6" si="8">IF(BR7="",NA(),BR7)</f>
        <v>10.53</v>
      </c>
      <c r="BS6" s="35">
        <f t="shared" si="8"/>
        <v>19.170000000000002</v>
      </c>
      <c r="BT6" s="35">
        <f t="shared" si="8"/>
        <v>14.18</v>
      </c>
      <c r="BU6" s="35">
        <f t="shared" si="8"/>
        <v>45.26</v>
      </c>
      <c r="BV6" s="35">
        <f t="shared" si="8"/>
        <v>29.25</v>
      </c>
      <c r="BW6" s="35">
        <f t="shared" si="8"/>
        <v>31.04</v>
      </c>
      <c r="BX6" s="35">
        <f t="shared" si="8"/>
        <v>29.21</v>
      </c>
      <c r="BY6" s="35">
        <f t="shared" si="8"/>
        <v>32.909999999999997</v>
      </c>
      <c r="BZ6" s="35">
        <f t="shared" si="8"/>
        <v>34.020000000000003</v>
      </c>
      <c r="CA6" s="34" t="str">
        <f>IF(CA7="","",IF(CA7="-","【-】","【"&amp;SUBSTITUTE(TEXT(CA7,"#,##0.00"),"-","△")&amp;"】"))</f>
        <v>【33.55】</v>
      </c>
      <c r="CB6" s="35">
        <f>IF(CB7="",NA(),CB7)</f>
        <v>1780.8</v>
      </c>
      <c r="CC6" s="35">
        <f t="shared" ref="CC6:CK6" si="9">IF(CC7="",NA(),CC7)</f>
        <v>1716.2</v>
      </c>
      <c r="CD6" s="35">
        <f t="shared" si="9"/>
        <v>1088.3599999999999</v>
      </c>
      <c r="CE6" s="35">
        <f t="shared" si="9"/>
        <v>1382.15</v>
      </c>
      <c r="CF6" s="35">
        <f t="shared" si="9"/>
        <v>430.3</v>
      </c>
      <c r="CG6" s="35">
        <f t="shared" si="9"/>
        <v>622.30999999999995</v>
      </c>
      <c r="CH6" s="35">
        <f t="shared" si="9"/>
        <v>589.39</v>
      </c>
      <c r="CI6" s="35">
        <f t="shared" si="9"/>
        <v>620.01</v>
      </c>
      <c r="CJ6" s="35">
        <f t="shared" si="9"/>
        <v>561.54</v>
      </c>
      <c r="CK6" s="35">
        <f t="shared" si="9"/>
        <v>553.77</v>
      </c>
      <c r="CL6" s="34" t="str">
        <f>IF(CL7="","",IF(CL7="-","【-】","【"&amp;SUBSTITUTE(TEXT(CL7,"#,##0.00"),"-","△")&amp;"】"))</f>
        <v>【556.04】</v>
      </c>
      <c r="CM6" s="35">
        <f>IF(CM7="",NA(),CM7)</f>
        <v>12.5</v>
      </c>
      <c r="CN6" s="35">
        <f t="shared" ref="CN6:CV6" si="10">IF(CN7="",NA(),CN7)</f>
        <v>12.5</v>
      </c>
      <c r="CO6" s="35">
        <f t="shared" si="10"/>
        <v>37.5</v>
      </c>
      <c r="CP6" s="35">
        <f t="shared" si="10"/>
        <v>37.5</v>
      </c>
      <c r="CQ6" s="35">
        <f t="shared" si="10"/>
        <v>37.5</v>
      </c>
      <c r="CR6" s="35">
        <f t="shared" si="10"/>
        <v>39.119999999999997</v>
      </c>
      <c r="CS6" s="35">
        <f t="shared" si="10"/>
        <v>41.24</v>
      </c>
      <c r="CT6" s="35">
        <f t="shared" si="10"/>
        <v>43.1</v>
      </c>
      <c r="CU6" s="35">
        <f t="shared" si="10"/>
        <v>34.92</v>
      </c>
      <c r="CV6" s="35">
        <f t="shared" si="10"/>
        <v>36.44</v>
      </c>
      <c r="CW6" s="34" t="str">
        <f>IF(CW7="","",IF(CW7="-","【-】","【"&amp;SUBSTITUTE(TEXT(CW7,"#,##0.00"),"-","△")&amp;"】"))</f>
        <v>【37.13】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87.79</v>
      </c>
      <c r="DD6" s="35">
        <f t="shared" si="11"/>
        <v>88.34</v>
      </c>
      <c r="DE6" s="35">
        <f t="shared" si="11"/>
        <v>88.02</v>
      </c>
      <c r="DF6" s="35">
        <f t="shared" si="11"/>
        <v>88.64</v>
      </c>
      <c r="DG6" s="35">
        <f t="shared" si="11"/>
        <v>89.93</v>
      </c>
      <c r="DH6" s="34" t="str">
        <f>IF(DH7="","",IF(DH7="-","【-】","【"&amp;SUBSTITUTE(TEXT(DH7,"#,##0.00"),"-","△")&amp;"】"))</f>
        <v>【90.08】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4">
        <f t="shared" si="14"/>
        <v>0</v>
      </c>
      <c r="EM6" s="34">
        <f t="shared" si="14"/>
        <v>0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313700</v>
      </c>
      <c r="D7" s="37">
        <v>47</v>
      </c>
      <c r="E7" s="37">
        <v>17</v>
      </c>
      <c r="F7" s="37">
        <v>9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/>
      <c r="N7" s="38" t="s">
        <v>113</v>
      </c>
      <c r="O7" s="38" t="s">
        <v>114</v>
      </c>
      <c r="P7" s="38">
        <v>0.21</v>
      </c>
      <c r="Q7" s="38">
        <v>100</v>
      </c>
      <c r="R7" s="38">
        <v>3295</v>
      </c>
      <c r="S7" s="38">
        <v>17083</v>
      </c>
      <c r="T7" s="38">
        <v>77.94</v>
      </c>
      <c r="U7" s="38">
        <v>219.18</v>
      </c>
      <c r="V7" s="38">
        <v>35</v>
      </c>
      <c r="W7" s="38">
        <v>0.01</v>
      </c>
      <c r="X7" s="38">
        <v>3500</v>
      </c>
      <c r="Y7" s="38">
        <v>39.53</v>
      </c>
      <c r="Z7" s="38">
        <v>53.46</v>
      </c>
      <c r="AA7" s="38">
        <v>47.6</v>
      </c>
      <c r="AB7" s="38">
        <v>37.07</v>
      </c>
      <c r="AC7" s="38">
        <v>68.36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9770.23</v>
      </c>
      <c r="BG7" s="38">
        <v>9643.65</v>
      </c>
      <c r="BH7" s="38">
        <v>7840.46</v>
      </c>
      <c r="BI7" s="38">
        <v>11682.57</v>
      </c>
      <c r="BJ7" s="38">
        <v>4532.16</v>
      </c>
      <c r="BK7" s="38">
        <v>3055.24</v>
      </c>
      <c r="BL7" s="38">
        <v>2574.4699999999998</v>
      </c>
      <c r="BM7" s="38">
        <v>2784</v>
      </c>
      <c r="BN7" s="38">
        <v>2464.06</v>
      </c>
      <c r="BO7" s="38">
        <v>1914.94</v>
      </c>
      <c r="BP7" s="38">
        <v>2448.19</v>
      </c>
      <c r="BQ7" s="38">
        <v>10.68</v>
      </c>
      <c r="BR7" s="38">
        <v>10.53</v>
      </c>
      <c r="BS7" s="38">
        <v>19.170000000000002</v>
      </c>
      <c r="BT7" s="38">
        <v>14.18</v>
      </c>
      <c r="BU7" s="38">
        <v>45.26</v>
      </c>
      <c r="BV7" s="38">
        <v>29.25</v>
      </c>
      <c r="BW7" s="38">
        <v>31.04</v>
      </c>
      <c r="BX7" s="38">
        <v>29.21</v>
      </c>
      <c r="BY7" s="38">
        <v>32.909999999999997</v>
      </c>
      <c r="BZ7" s="38">
        <v>34.020000000000003</v>
      </c>
      <c r="CA7" s="38">
        <v>33.549999999999997</v>
      </c>
      <c r="CB7" s="38">
        <v>1780.8</v>
      </c>
      <c r="CC7" s="38">
        <v>1716.2</v>
      </c>
      <c r="CD7" s="38">
        <v>1088.3599999999999</v>
      </c>
      <c r="CE7" s="38">
        <v>1382.15</v>
      </c>
      <c r="CF7" s="38">
        <v>430.3</v>
      </c>
      <c r="CG7" s="38">
        <v>622.30999999999995</v>
      </c>
      <c r="CH7" s="38">
        <v>589.39</v>
      </c>
      <c r="CI7" s="38">
        <v>620.01</v>
      </c>
      <c r="CJ7" s="38">
        <v>561.54</v>
      </c>
      <c r="CK7" s="38">
        <v>553.77</v>
      </c>
      <c r="CL7" s="38">
        <v>556.04</v>
      </c>
      <c r="CM7" s="38">
        <v>12.5</v>
      </c>
      <c r="CN7" s="38">
        <v>12.5</v>
      </c>
      <c r="CO7" s="38">
        <v>37.5</v>
      </c>
      <c r="CP7" s="38">
        <v>37.5</v>
      </c>
      <c r="CQ7" s="38">
        <v>37.5</v>
      </c>
      <c r="CR7" s="38">
        <v>39.119999999999997</v>
      </c>
      <c r="CS7" s="38">
        <v>41.24</v>
      </c>
      <c r="CT7" s="38">
        <v>43.1</v>
      </c>
      <c r="CU7" s="38">
        <v>34.92</v>
      </c>
      <c r="CV7" s="38">
        <v>36.44</v>
      </c>
      <c r="CW7" s="38">
        <v>37.130000000000003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87.79</v>
      </c>
      <c r="DD7" s="38">
        <v>88.34</v>
      </c>
      <c r="DE7" s="38">
        <v>88.02</v>
      </c>
      <c r="DF7" s="38">
        <v>88.64</v>
      </c>
      <c r="DG7" s="38">
        <v>89.93</v>
      </c>
      <c r="DH7" s="38">
        <v>90.08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</v>
      </c>
      <c r="EM7" s="38">
        <v>0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2018-02-27T07:58:49Z</cp:lastPrinted>
  <dcterms:created xsi:type="dcterms:W3CDTF">2017-12-25T02:38:27Z</dcterms:created>
  <dcterms:modified xsi:type="dcterms:W3CDTF">2018-02-27T07:58:52Z</dcterms:modified>
  <cp:category/>
</cp:coreProperties>
</file>