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10 湯梨浜町　〇\"/>
    </mc:Choice>
  </mc:AlternateContent>
  <workbookProtection workbookPassword="B31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S6" i="5"/>
  <c r="R6" i="5"/>
  <c r="AL8" i="4" s="1"/>
  <c r="Q6" i="5"/>
  <c r="W10" i="4" s="1"/>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P10" i="4"/>
  <c r="I10" i="4"/>
  <c r="BB8" i="4"/>
  <c r="AT8" i="4"/>
  <c r="P8" i="4"/>
  <c r="I8" i="4"/>
  <c r="B8" i="4"/>
  <c r="C10" i="5" l="1"/>
  <c r="D10" i="5"/>
  <c r="E10" i="5"/>
  <c r="B10" i="5"/>
</calcChain>
</file>

<file path=xl/sharedStrings.xml><?xml version="1.0" encoding="utf-8"?>
<sst xmlns="http://schemas.openxmlformats.org/spreadsheetml/2006/main" count="237" uniqueCount="123">
  <si>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</si>
  <si>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</si>
  <si>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</si>
  <si>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</si>
  <si>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</si>
  <si>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</si>
  <si>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</si>
  <si>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</si>
  <si>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</si>
  <si>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</si>
  <si>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</si>
  <si>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</si>
  <si>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</si>
  <si>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</si>
  <si>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</si>
  <si>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</si>
  <si>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</si>
  <si>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</si>
  <si>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</si>
  <si>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</si>
  <si>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</si>
  <si>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</si>
  <si>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</si>
  <si>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</si>
  <si>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</si>
  <si>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</si>
  <si>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</si>
  <si>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</si>
  <si>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</si>
  <si>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</si>
  <si>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</si>
  <si>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</si>
  <si>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</si>
  <si>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</si>
  <si>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</si>
  <si>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</si>
  <si>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</si>
  <si>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</si>
  <si>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</si>
  <si>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</si>
  <si>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</si>
  <si>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</si>
  <si>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</si>
  <si>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</si>
  <si>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</si>
  <si>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</si>
  <si>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</si>
  <si>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</si>
  <si>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</si>
  <si>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</si>
  <si>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</si>
  <si>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</si>
  <si>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</si>
  <si>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</si>
  <si>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</si>
  <si>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</si>
  <si>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</si>
  <si>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</si>
  <si>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</si>
  <si>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</si>
  <si>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</si>
  <si>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</si>
  <si>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</si>
  <si>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</si>
  <si>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</si>
  <si>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</si>
  <si>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</si>
  <si>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</si>
  <si>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</si>
  <si>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</si>
  <si>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</si>
  <si>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</si>
  <si>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</si>
  <si>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</si>
  <si>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</si>
  <si>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</si>
  <si>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</si>
  <si>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</si>
  <si>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</si>
  <si>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</si>
  <si>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</si>
  <si>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</si>
  <si>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</si>
  <si>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</si>
  <si>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</si>
  <si>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</si>
  <si>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</si>
  <si>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</si>
  <si>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</si>
  <si>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</si>
  <si>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</si>
  <si>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</si>
  <si>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</si>
  <si>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</si>
  <si>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</si>
  <si>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</si>
  <si>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</si>
  <si>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</si>
  <si>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</si>
  <si>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</si>
  <si>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</si>
  <si>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</si>
  <si>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</si>
  <si>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</si>
  <si>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</si>
  <si>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</si>
  <si>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</si>
  <si>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湯梨浜町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</si>
  <si>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</si>
  <si>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</si>
  <si>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</si>
  <si>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</si>
  <si>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</si>
  <si>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</si>
  <si>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</si>
  <si>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</si>
  <si>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</si>
  <si>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</si>
  <si>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</si>
  <si>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大部分が下水道管の布設時に設置されたもの。およそ20年後に耐用年数に達するピークを迎える。
管路について、老朽管の比率は低く、単発的な更新とし、維持管理に努めている。</t>
    <rPh sb="72" eb="74">
      <t>イジ</t>
    </rPh>
    <rPh sb="74" eb="76">
      <t>カンリ</t>
    </rPh>
    <rPh sb="77" eb="78">
      <t>ツト</t>
    </rPh>
    <phoneticPr fontId="7"/>
  </si>
  <si>
    <t>水道料金の低廉化を図るために、合理化を図っているが、資金調達は、今後の大きな課題である。
上水道事業への統合を予定している。</t>
    <rPh sb="55" eb="57">
      <t>ヨテイ</t>
    </rPh>
    <phoneticPr fontId="7"/>
  </si>
  <si>
    <t>効率的な運営により、健全経営を確保しているといえる。
経常収支比率については、平成25年度より全国平均、類似団体を上回っており、経営改善が図られた。　
企業債残高対給水収益比率は前年まで平均値を下回っていたが、施設更新により平均値並となった。
　施設利用率については、全国平均、類似団体を下回っている。なお、この指標は人口減少や節水技術の向上により需要が減少したこと等が見込まれる。
　有収率については、全国平均、類似団体を上回っている。</t>
    <rPh sb="105" eb="107">
      <t>シセツ</t>
    </rPh>
    <rPh sb="107" eb="109">
      <t>コウシン</t>
    </rPh>
    <rPh sb="112" eb="115">
      <t>ヘイキンチ</t>
    </rPh>
    <rPh sb="115" eb="116">
      <t>ナミ</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</si>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</sst>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91966760"/>
        <c:axId val="291963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91966760"/>
        <c:axId val="291963624"/>
      </c:lineChart>
      <c:dateAx>
        <c:axId val="291966760"/>
        <c:scaling>
          <c:orientation val="minMax"/>
        </c:scaling>
        <c:delete val="1"/>
        <c:axPos val="b"/>
        <c:numFmt formatCode="ge" sourceLinked="1"/>
        <c:majorTickMark val="none"/>
        <c:minorTickMark val="none"/>
        <c:tickLblPos val="none"/>
        <c:crossAx val="291963624"/>
        <c:crosses val="autoZero"/>
        <c:auto val="1"/>
        <c:lblOffset val="100"/>
        <c:baseTimeUnit val="years"/>
      </c:dateAx>
      <c:valAx>
        <c:axId val="291963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66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47.55</c:v>
                </c:pt>
                <c:pt idx="1">
                  <c:v>47.37</c:v>
                </c:pt>
                <c:pt idx="2">
                  <c:v>44.43</c:v>
                </c:pt>
                <c:pt idx="3">
                  <c:v>44.61</c:v>
                </c:pt>
                <c:pt idx="4">
                  <c:v>45.05</c:v>
                </c:pt>
              </c:numCache>
            </c:numRef>
          </c:val>
        </c:ser>
        <c:dLbls>
          <c:showLegendKey val="0"/>
          <c:showVal val="0"/>
          <c:showCatName val="0"/>
          <c:showSerName val="0"/>
          <c:showPercent val="0"/>
          <c:showBubbleSize val="0"/>
        </c:dLbls>
        <c:gapWidth val="150"/>
        <c:axId val="292718448"/>
        <c:axId val="29271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92718448"/>
        <c:axId val="292712960"/>
      </c:lineChart>
      <c:dateAx>
        <c:axId val="292718448"/>
        <c:scaling>
          <c:orientation val="minMax"/>
        </c:scaling>
        <c:delete val="1"/>
        <c:axPos val="b"/>
        <c:numFmt formatCode="ge" sourceLinked="1"/>
        <c:majorTickMark val="none"/>
        <c:minorTickMark val="none"/>
        <c:tickLblPos val="none"/>
        <c:crossAx val="292712960"/>
        <c:crosses val="autoZero"/>
        <c:auto val="1"/>
        <c:lblOffset val="100"/>
        <c:baseTimeUnit val="years"/>
      </c:dateAx>
      <c:valAx>
        <c:axId val="29271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1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87.23</c:v>
                </c:pt>
                <c:pt idx="1">
                  <c:v>83.75</c:v>
                </c:pt>
                <c:pt idx="2">
                  <c:v>84.03</c:v>
                </c:pt>
                <c:pt idx="3">
                  <c:v>87.13</c:v>
                </c:pt>
                <c:pt idx="4">
                  <c:v>80.28</c:v>
                </c:pt>
              </c:numCache>
            </c:numRef>
          </c:val>
        </c:ser>
        <c:dLbls>
          <c:showLegendKey val="0"/>
          <c:showVal val="0"/>
          <c:showCatName val="0"/>
          <c:showSerName val="0"/>
          <c:showPercent val="0"/>
          <c:showBubbleSize val="0"/>
        </c:dLbls>
        <c:gapWidth val="150"/>
        <c:axId val="292714528"/>
        <c:axId val="292714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92714528"/>
        <c:axId val="292714920"/>
      </c:lineChart>
      <c:dateAx>
        <c:axId val="292714528"/>
        <c:scaling>
          <c:orientation val="minMax"/>
        </c:scaling>
        <c:delete val="1"/>
        <c:axPos val="b"/>
        <c:numFmt formatCode="ge" sourceLinked="1"/>
        <c:majorTickMark val="none"/>
        <c:minorTickMark val="none"/>
        <c:tickLblPos val="none"/>
        <c:crossAx val="292714920"/>
        <c:crosses val="autoZero"/>
        <c:auto val="1"/>
        <c:lblOffset val="100"/>
        <c:baseTimeUnit val="years"/>
      </c:dateAx>
      <c:valAx>
        <c:axId val="292714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1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66.900000000000006</c:v>
                </c:pt>
                <c:pt idx="1">
                  <c:v>100.04</c:v>
                </c:pt>
                <c:pt idx="2">
                  <c:v>96.18</c:v>
                </c:pt>
                <c:pt idx="3">
                  <c:v>86.65</c:v>
                </c:pt>
                <c:pt idx="4">
                  <c:v>82.55</c:v>
                </c:pt>
              </c:numCache>
            </c:numRef>
          </c:val>
        </c:ser>
        <c:dLbls>
          <c:showLegendKey val="0"/>
          <c:showVal val="0"/>
          <c:showCatName val="0"/>
          <c:showSerName val="0"/>
          <c:showPercent val="0"/>
          <c:showBubbleSize val="0"/>
        </c:dLbls>
        <c:gapWidth val="150"/>
        <c:axId val="291964800"/>
        <c:axId val="291965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91964800"/>
        <c:axId val="291965192"/>
      </c:lineChart>
      <c:dateAx>
        <c:axId val="291964800"/>
        <c:scaling>
          <c:orientation val="minMax"/>
        </c:scaling>
        <c:delete val="1"/>
        <c:axPos val="b"/>
        <c:numFmt formatCode="ge" sourceLinked="1"/>
        <c:majorTickMark val="none"/>
        <c:minorTickMark val="none"/>
        <c:tickLblPos val="none"/>
        <c:crossAx val="291965192"/>
        <c:crosses val="autoZero"/>
        <c:auto val="1"/>
        <c:lblOffset val="100"/>
        <c:baseTimeUnit val="years"/>
      </c:dateAx>
      <c:valAx>
        <c:axId val="291965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1966368"/>
        <c:axId val="29196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1966368"/>
        <c:axId val="291967152"/>
      </c:lineChart>
      <c:dateAx>
        <c:axId val="291966368"/>
        <c:scaling>
          <c:orientation val="minMax"/>
        </c:scaling>
        <c:delete val="1"/>
        <c:axPos val="b"/>
        <c:numFmt formatCode="ge" sourceLinked="1"/>
        <c:majorTickMark val="none"/>
        <c:minorTickMark val="none"/>
        <c:tickLblPos val="none"/>
        <c:crossAx val="291967152"/>
        <c:crosses val="autoZero"/>
        <c:auto val="1"/>
        <c:lblOffset val="100"/>
        <c:baseTimeUnit val="years"/>
      </c:dateAx>
      <c:valAx>
        <c:axId val="29196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96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74048"/>
        <c:axId val="29277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74048"/>
        <c:axId val="292779536"/>
      </c:lineChart>
      <c:dateAx>
        <c:axId val="292774048"/>
        <c:scaling>
          <c:orientation val="minMax"/>
        </c:scaling>
        <c:delete val="1"/>
        <c:axPos val="b"/>
        <c:numFmt formatCode="ge" sourceLinked="1"/>
        <c:majorTickMark val="none"/>
        <c:minorTickMark val="none"/>
        <c:tickLblPos val="none"/>
        <c:crossAx val="292779536"/>
        <c:crosses val="autoZero"/>
        <c:auto val="1"/>
        <c:lblOffset val="100"/>
        <c:baseTimeUnit val="years"/>
      </c:dateAx>
      <c:valAx>
        <c:axId val="29277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74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78360"/>
        <c:axId val="29277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78360"/>
        <c:axId val="292777968"/>
      </c:lineChart>
      <c:dateAx>
        <c:axId val="292778360"/>
        <c:scaling>
          <c:orientation val="minMax"/>
        </c:scaling>
        <c:delete val="1"/>
        <c:axPos val="b"/>
        <c:numFmt formatCode="ge" sourceLinked="1"/>
        <c:majorTickMark val="none"/>
        <c:minorTickMark val="none"/>
        <c:tickLblPos val="none"/>
        <c:crossAx val="292777968"/>
        <c:crosses val="autoZero"/>
        <c:auto val="1"/>
        <c:lblOffset val="100"/>
        <c:baseTimeUnit val="years"/>
      </c:dateAx>
      <c:valAx>
        <c:axId val="29277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78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2775224"/>
        <c:axId val="29277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2775224"/>
        <c:axId val="292775616"/>
      </c:lineChart>
      <c:dateAx>
        <c:axId val="292775224"/>
        <c:scaling>
          <c:orientation val="minMax"/>
        </c:scaling>
        <c:delete val="1"/>
        <c:axPos val="b"/>
        <c:numFmt formatCode="ge" sourceLinked="1"/>
        <c:majorTickMark val="none"/>
        <c:minorTickMark val="none"/>
        <c:tickLblPos val="none"/>
        <c:crossAx val="292775616"/>
        <c:crosses val="autoZero"/>
        <c:auto val="1"/>
        <c:lblOffset val="100"/>
        <c:baseTimeUnit val="years"/>
      </c:dateAx>
      <c:valAx>
        <c:axId val="29277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75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796.67</c:v>
                </c:pt>
                <c:pt idx="1">
                  <c:v>750.97</c:v>
                </c:pt>
                <c:pt idx="2">
                  <c:v>714.51</c:v>
                </c:pt>
                <c:pt idx="3">
                  <c:v>694.19</c:v>
                </c:pt>
                <c:pt idx="4">
                  <c:v>1197.05</c:v>
                </c:pt>
              </c:numCache>
            </c:numRef>
          </c:val>
        </c:ser>
        <c:dLbls>
          <c:showLegendKey val="0"/>
          <c:showVal val="0"/>
          <c:showCatName val="0"/>
          <c:showSerName val="0"/>
          <c:showPercent val="0"/>
          <c:showBubbleSize val="0"/>
        </c:dLbls>
        <c:gapWidth val="150"/>
        <c:axId val="292772480"/>
        <c:axId val="292776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92772480"/>
        <c:axId val="292776792"/>
      </c:lineChart>
      <c:dateAx>
        <c:axId val="292772480"/>
        <c:scaling>
          <c:orientation val="minMax"/>
        </c:scaling>
        <c:delete val="1"/>
        <c:axPos val="b"/>
        <c:numFmt formatCode="ge" sourceLinked="1"/>
        <c:majorTickMark val="none"/>
        <c:minorTickMark val="none"/>
        <c:tickLblPos val="none"/>
        <c:crossAx val="292776792"/>
        <c:crosses val="autoZero"/>
        <c:auto val="1"/>
        <c:lblOffset val="100"/>
        <c:baseTimeUnit val="years"/>
      </c:dateAx>
      <c:valAx>
        <c:axId val="29277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72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82.18</c:v>
                </c:pt>
                <c:pt idx="1">
                  <c:v>83.83</c:v>
                </c:pt>
                <c:pt idx="2">
                  <c:v>84.24</c:v>
                </c:pt>
                <c:pt idx="3">
                  <c:v>78.709999999999994</c:v>
                </c:pt>
                <c:pt idx="4">
                  <c:v>72.64</c:v>
                </c:pt>
              </c:numCache>
            </c:numRef>
          </c:val>
        </c:ser>
        <c:dLbls>
          <c:showLegendKey val="0"/>
          <c:showVal val="0"/>
          <c:showCatName val="0"/>
          <c:showSerName val="0"/>
          <c:showPercent val="0"/>
          <c:showBubbleSize val="0"/>
        </c:dLbls>
        <c:gapWidth val="150"/>
        <c:axId val="292772872"/>
        <c:axId val="292773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92772872"/>
        <c:axId val="292773656"/>
      </c:lineChart>
      <c:dateAx>
        <c:axId val="292772872"/>
        <c:scaling>
          <c:orientation val="minMax"/>
        </c:scaling>
        <c:delete val="1"/>
        <c:axPos val="b"/>
        <c:numFmt formatCode="ge" sourceLinked="1"/>
        <c:majorTickMark val="none"/>
        <c:minorTickMark val="none"/>
        <c:tickLblPos val="none"/>
        <c:crossAx val="292773656"/>
        <c:crosses val="autoZero"/>
        <c:auto val="1"/>
        <c:lblOffset val="100"/>
        <c:baseTimeUnit val="years"/>
      </c:dateAx>
      <c:valAx>
        <c:axId val="29277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72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128.01</c:v>
                </c:pt>
                <c:pt idx="1">
                  <c:v>131.22</c:v>
                </c:pt>
                <c:pt idx="2">
                  <c:v>136.07</c:v>
                </c:pt>
                <c:pt idx="3">
                  <c:v>138.22999999999999</c:v>
                </c:pt>
                <c:pt idx="4">
                  <c:v>156.46</c:v>
                </c:pt>
              </c:numCache>
            </c:numRef>
          </c:val>
        </c:ser>
        <c:dLbls>
          <c:showLegendKey val="0"/>
          <c:showVal val="0"/>
          <c:showCatName val="0"/>
          <c:showSerName val="0"/>
          <c:showPercent val="0"/>
          <c:showBubbleSize val="0"/>
        </c:dLbls>
        <c:gapWidth val="150"/>
        <c:axId val="292718056"/>
        <c:axId val="292713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92718056"/>
        <c:axId val="292713744"/>
      </c:lineChart>
      <c:dateAx>
        <c:axId val="292718056"/>
        <c:scaling>
          <c:orientation val="minMax"/>
        </c:scaling>
        <c:delete val="1"/>
        <c:axPos val="b"/>
        <c:numFmt formatCode="ge" sourceLinked="1"/>
        <c:majorTickMark val="none"/>
        <c:minorTickMark val="none"/>
        <c:tickLblPos val="none"/>
        <c:crossAx val="292713744"/>
        <c:crosses val="autoZero"/>
        <c:auto val="1"/>
        <c:lblOffset val="100"/>
        <c:baseTimeUnit val="years"/>
      </c:dateAx>
      <c:valAx>
        <c:axId val="292713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2718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湯梨浜町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122</v>
      </c>
      <c r="AE8" s="50"/>
      <c r="AF8" s="50"/>
      <c r="AG8" s="50"/>
      <c r="AH8" s="50"/>
      <c r="AI8" s="50"/>
      <c r="AJ8" s="50"/>
      <c r="AK8" s="2"/>
      <c r="AL8" s="51">
        <f>データ!$R$6</f>
        <v>17083</v>
      </c>
      <c r="AM8" s="51"/>
      <c r="AN8" s="51"/>
      <c r="AO8" s="51"/>
      <c r="AP8" s="51"/>
      <c r="AQ8" s="51"/>
      <c r="AR8" s="51"/>
      <c r="AS8" s="51"/>
      <c r="AT8" s="46">
        <f>データ!$S$6</f>
        <v>77.94</v>
      </c>
      <c r="AU8" s="46"/>
      <c r="AV8" s="46"/>
      <c r="AW8" s="46"/>
      <c r="AX8" s="46"/>
      <c r="AY8" s="46"/>
      <c r="AZ8" s="46"/>
      <c r="BA8" s="46"/>
      <c r="BB8" s="46">
        <f>データ!$T$6</f>
        <v>219.18</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15.09</v>
      </c>
      <c r="Q10" s="46"/>
      <c r="R10" s="46"/>
      <c r="S10" s="46"/>
      <c r="T10" s="46"/>
      <c r="U10" s="46"/>
      <c r="V10" s="46"/>
      <c r="W10" s="51">
        <f>データ!$Q$6</f>
        <v>2028</v>
      </c>
      <c r="X10" s="51"/>
      <c r="Y10" s="51"/>
      <c r="Z10" s="51"/>
      <c r="AA10" s="51"/>
      <c r="AB10" s="51"/>
      <c r="AC10" s="51"/>
      <c r="AD10" s="2"/>
      <c r="AE10" s="2"/>
      <c r="AF10" s="2"/>
      <c r="AG10" s="2"/>
      <c r="AH10" s="2"/>
      <c r="AI10" s="2"/>
      <c r="AJ10" s="2"/>
      <c r="AK10" s="2"/>
      <c r="AL10" s="51">
        <f>データ!$U$6</f>
        <v>2569</v>
      </c>
      <c r="AM10" s="51"/>
      <c r="AN10" s="51"/>
      <c r="AO10" s="51"/>
      <c r="AP10" s="51"/>
      <c r="AQ10" s="51"/>
      <c r="AR10" s="51"/>
      <c r="AS10" s="51"/>
      <c r="AT10" s="46">
        <f>データ!$V$6</f>
        <v>1.7</v>
      </c>
      <c r="AU10" s="46"/>
      <c r="AV10" s="46"/>
      <c r="AW10" s="46"/>
      <c r="AX10" s="46"/>
      <c r="AY10" s="46"/>
      <c r="AZ10" s="46"/>
      <c r="BA10" s="46"/>
      <c r="BB10" s="46">
        <f>データ!$W$6</f>
        <v>1511.18</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121</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119</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120</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53</v>
      </c>
      <c r="N85" s="27" t="s">
        <v>53</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54</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55</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56</v>
      </c>
      <c r="B3" s="30" t="s">
        <v>57</v>
      </c>
      <c r="C3" s="30" t="s">
        <v>58</v>
      </c>
      <c r="D3" s="30" t="s">
        <v>59</v>
      </c>
      <c r="E3" s="30" t="s">
        <v>60</v>
      </c>
      <c r="F3" s="30" t="s">
        <v>61</v>
      </c>
      <c r="G3" s="30" t="s">
        <v>62</v>
      </c>
      <c r="H3" s="78" t="s">
        <v>63</v>
      </c>
      <c r="I3" s="79"/>
      <c r="J3" s="79"/>
      <c r="K3" s="79"/>
      <c r="L3" s="79"/>
      <c r="M3" s="79"/>
      <c r="N3" s="79"/>
      <c r="O3" s="79"/>
      <c r="P3" s="79"/>
      <c r="Q3" s="79"/>
      <c r="R3" s="79"/>
      <c r="S3" s="79"/>
      <c r="T3" s="79"/>
      <c r="U3" s="79"/>
      <c r="V3" s="79"/>
      <c r="W3" s="80"/>
      <c r="X3" s="84" t="s">
        <v>64</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65</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66</v>
      </c>
      <c r="B4" s="31"/>
      <c r="C4" s="31"/>
      <c r="D4" s="31"/>
      <c r="E4" s="31"/>
      <c r="F4" s="31"/>
      <c r="G4" s="31"/>
      <c r="H4" s="81"/>
      <c r="I4" s="82"/>
      <c r="J4" s="82"/>
      <c r="K4" s="82"/>
      <c r="L4" s="82"/>
      <c r="M4" s="82"/>
      <c r="N4" s="82"/>
      <c r="O4" s="82"/>
      <c r="P4" s="82"/>
      <c r="Q4" s="82"/>
      <c r="R4" s="82"/>
      <c r="S4" s="82"/>
      <c r="T4" s="82"/>
      <c r="U4" s="82"/>
      <c r="V4" s="82"/>
      <c r="W4" s="83"/>
      <c r="X4" s="77" t="s">
        <v>67</v>
      </c>
      <c r="Y4" s="77"/>
      <c r="Z4" s="77"/>
      <c r="AA4" s="77"/>
      <c r="AB4" s="77"/>
      <c r="AC4" s="77"/>
      <c r="AD4" s="77"/>
      <c r="AE4" s="77"/>
      <c r="AF4" s="77"/>
      <c r="AG4" s="77"/>
      <c r="AH4" s="77"/>
      <c r="AI4" s="77" t="s">
        <v>68</v>
      </c>
      <c r="AJ4" s="77"/>
      <c r="AK4" s="77"/>
      <c r="AL4" s="77"/>
      <c r="AM4" s="77"/>
      <c r="AN4" s="77"/>
      <c r="AO4" s="77"/>
      <c r="AP4" s="77"/>
      <c r="AQ4" s="77"/>
      <c r="AR4" s="77"/>
      <c r="AS4" s="77"/>
      <c r="AT4" s="77" t="s">
        <v>69</v>
      </c>
      <c r="AU4" s="77"/>
      <c r="AV4" s="77"/>
      <c r="AW4" s="77"/>
      <c r="AX4" s="77"/>
      <c r="AY4" s="77"/>
      <c r="AZ4" s="77"/>
      <c r="BA4" s="77"/>
      <c r="BB4" s="77"/>
      <c r="BC4" s="77"/>
      <c r="BD4" s="77"/>
      <c r="BE4" s="77" t="s">
        <v>70</v>
      </c>
      <c r="BF4" s="77"/>
      <c r="BG4" s="77"/>
      <c r="BH4" s="77"/>
      <c r="BI4" s="77"/>
      <c r="BJ4" s="77"/>
      <c r="BK4" s="77"/>
      <c r="BL4" s="77"/>
      <c r="BM4" s="77"/>
      <c r="BN4" s="77"/>
      <c r="BO4" s="77"/>
      <c r="BP4" s="77" t="s">
        <v>71</v>
      </c>
      <c r="BQ4" s="77"/>
      <c r="BR4" s="77"/>
      <c r="BS4" s="77"/>
      <c r="BT4" s="77"/>
      <c r="BU4" s="77"/>
      <c r="BV4" s="77"/>
      <c r="BW4" s="77"/>
      <c r="BX4" s="77"/>
      <c r="BY4" s="77"/>
      <c r="BZ4" s="77"/>
      <c r="CA4" s="77" t="s">
        <v>72</v>
      </c>
      <c r="CB4" s="77"/>
      <c r="CC4" s="77"/>
      <c r="CD4" s="77"/>
      <c r="CE4" s="77"/>
      <c r="CF4" s="77"/>
      <c r="CG4" s="77"/>
      <c r="CH4" s="77"/>
      <c r="CI4" s="77"/>
      <c r="CJ4" s="77"/>
      <c r="CK4" s="77"/>
      <c r="CL4" s="77" t="s">
        <v>73</v>
      </c>
      <c r="CM4" s="77"/>
      <c r="CN4" s="77"/>
      <c r="CO4" s="77"/>
      <c r="CP4" s="77"/>
      <c r="CQ4" s="77"/>
      <c r="CR4" s="77"/>
      <c r="CS4" s="77"/>
      <c r="CT4" s="77"/>
      <c r="CU4" s="77"/>
      <c r="CV4" s="77"/>
      <c r="CW4" s="77" t="s">
        <v>74</v>
      </c>
      <c r="CX4" s="77"/>
      <c r="CY4" s="77"/>
      <c r="CZ4" s="77"/>
      <c r="DA4" s="77"/>
      <c r="DB4" s="77"/>
      <c r="DC4" s="77"/>
      <c r="DD4" s="77"/>
      <c r="DE4" s="77"/>
      <c r="DF4" s="77"/>
      <c r="DG4" s="77"/>
      <c r="DH4" s="77" t="s">
        <v>75</v>
      </c>
      <c r="DI4" s="77"/>
      <c r="DJ4" s="77"/>
      <c r="DK4" s="77"/>
      <c r="DL4" s="77"/>
      <c r="DM4" s="77"/>
      <c r="DN4" s="77"/>
      <c r="DO4" s="77"/>
      <c r="DP4" s="77"/>
      <c r="DQ4" s="77"/>
      <c r="DR4" s="77"/>
      <c r="DS4" s="77" t="s">
        <v>76</v>
      </c>
      <c r="DT4" s="77"/>
      <c r="DU4" s="77"/>
      <c r="DV4" s="77"/>
      <c r="DW4" s="77"/>
      <c r="DX4" s="77"/>
      <c r="DY4" s="77"/>
      <c r="DZ4" s="77"/>
      <c r="EA4" s="77"/>
      <c r="EB4" s="77"/>
      <c r="EC4" s="77"/>
      <c r="ED4" s="77" t="s">
        <v>77</v>
      </c>
      <c r="EE4" s="77"/>
      <c r="EF4" s="77"/>
      <c r="EG4" s="77"/>
      <c r="EH4" s="77"/>
      <c r="EI4" s="77"/>
      <c r="EJ4" s="77"/>
      <c r="EK4" s="77"/>
      <c r="EL4" s="77"/>
      <c r="EM4" s="77"/>
      <c r="EN4" s="77"/>
    </row>
    <row r="5" spans="1:144">
      <c r="A5" s="29" t="s">
        <v>78</v>
      </c>
      <c r="B5" s="32"/>
      <c r="C5" s="32"/>
      <c r="D5" s="32"/>
      <c r="E5" s="32"/>
      <c r="F5" s="32"/>
      <c r="G5" s="32"/>
      <c r="H5" s="33" t="s">
        <v>79</v>
      </c>
      <c r="I5" s="33" t="s">
        <v>80</v>
      </c>
      <c r="J5" s="33" t="s">
        <v>81</v>
      </c>
      <c r="K5" s="33" t="s">
        <v>82</v>
      </c>
      <c r="L5" s="33" t="s">
        <v>83</v>
      </c>
      <c r="M5" s="33" t="s">
        <v>84</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41</v>
      </c>
      <c r="AI5" s="33" t="s">
        <v>95</v>
      </c>
      <c r="AJ5" s="33" t="s">
        <v>96</v>
      </c>
      <c r="AK5" s="33" t="s">
        <v>97</v>
      </c>
      <c r="AL5" s="33" t="s">
        <v>98</v>
      </c>
      <c r="AM5" s="33" t="s">
        <v>99</v>
      </c>
      <c r="AN5" s="33" t="s">
        <v>100</v>
      </c>
      <c r="AO5" s="33" t="s">
        <v>101</v>
      </c>
      <c r="AP5" s="33" t="s">
        <v>102</v>
      </c>
      <c r="AQ5" s="33" t="s">
        <v>103</v>
      </c>
      <c r="AR5" s="33" t="s">
        <v>104</v>
      </c>
      <c r="AS5" s="33" t="s">
        <v>105</v>
      </c>
      <c r="AT5" s="33" t="s">
        <v>95</v>
      </c>
      <c r="AU5" s="33" t="s">
        <v>96</v>
      </c>
      <c r="AV5" s="33" t="s">
        <v>97</v>
      </c>
      <c r="AW5" s="33" t="s">
        <v>98</v>
      </c>
      <c r="AX5" s="33" t="s">
        <v>99</v>
      </c>
      <c r="AY5" s="33" t="s">
        <v>100</v>
      </c>
      <c r="AZ5" s="33" t="s">
        <v>101</v>
      </c>
      <c r="BA5" s="33" t="s">
        <v>102</v>
      </c>
      <c r="BB5" s="33" t="s">
        <v>103</v>
      </c>
      <c r="BC5" s="33" t="s">
        <v>104</v>
      </c>
      <c r="BD5" s="33" t="s">
        <v>105</v>
      </c>
      <c r="BE5" s="33" t="s">
        <v>95</v>
      </c>
      <c r="BF5" s="33" t="s">
        <v>96</v>
      </c>
      <c r="BG5" s="33" t="s">
        <v>97</v>
      </c>
      <c r="BH5" s="33" t="s">
        <v>98</v>
      </c>
      <c r="BI5" s="33" t="s">
        <v>99</v>
      </c>
      <c r="BJ5" s="33" t="s">
        <v>100</v>
      </c>
      <c r="BK5" s="33" t="s">
        <v>101</v>
      </c>
      <c r="BL5" s="33" t="s">
        <v>102</v>
      </c>
      <c r="BM5" s="33" t="s">
        <v>103</v>
      </c>
      <c r="BN5" s="33" t="s">
        <v>104</v>
      </c>
      <c r="BO5" s="33" t="s">
        <v>105</v>
      </c>
      <c r="BP5" s="33" t="s">
        <v>95</v>
      </c>
      <c r="BQ5" s="33" t="s">
        <v>96</v>
      </c>
      <c r="BR5" s="33" t="s">
        <v>97</v>
      </c>
      <c r="BS5" s="33" t="s">
        <v>98</v>
      </c>
      <c r="BT5" s="33" t="s">
        <v>99</v>
      </c>
      <c r="BU5" s="33" t="s">
        <v>100</v>
      </c>
      <c r="BV5" s="33" t="s">
        <v>101</v>
      </c>
      <c r="BW5" s="33" t="s">
        <v>102</v>
      </c>
      <c r="BX5" s="33" t="s">
        <v>103</v>
      </c>
      <c r="BY5" s="33" t="s">
        <v>104</v>
      </c>
      <c r="BZ5" s="33" t="s">
        <v>105</v>
      </c>
      <c r="CA5" s="33" t="s">
        <v>95</v>
      </c>
      <c r="CB5" s="33" t="s">
        <v>96</v>
      </c>
      <c r="CC5" s="33" t="s">
        <v>97</v>
      </c>
      <c r="CD5" s="33" t="s">
        <v>98</v>
      </c>
      <c r="CE5" s="33" t="s">
        <v>99</v>
      </c>
      <c r="CF5" s="33" t="s">
        <v>100</v>
      </c>
      <c r="CG5" s="33" t="s">
        <v>101</v>
      </c>
      <c r="CH5" s="33" t="s">
        <v>102</v>
      </c>
      <c r="CI5" s="33" t="s">
        <v>103</v>
      </c>
      <c r="CJ5" s="33" t="s">
        <v>104</v>
      </c>
      <c r="CK5" s="33" t="s">
        <v>105</v>
      </c>
      <c r="CL5" s="33" t="s">
        <v>95</v>
      </c>
      <c r="CM5" s="33" t="s">
        <v>96</v>
      </c>
      <c r="CN5" s="33" t="s">
        <v>97</v>
      </c>
      <c r="CO5" s="33" t="s">
        <v>98</v>
      </c>
      <c r="CP5" s="33" t="s">
        <v>99</v>
      </c>
      <c r="CQ5" s="33" t="s">
        <v>100</v>
      </c>
      <c r="CR5" s="33" t="s">
        <v>101</v>
      </c>
      <c r="CS5" s="33" t="s">
        <v>102</v>
      </c>
      <c r="CT5" s="33" t="s">
        <v>103</v>
      </c>
      <c r="CU5" s="33" t="s">
        <v>104</v>
      </c>
      <c r="CV5" s="33" t="s">
        <v>105</v>
      </c>
      <c r="CW5" s="33" t="s">
        <v>95</v>
      </c>
      <c r="CX5" s="33" t="s">
        <v>96</v>
      </c>
      <c r="CY5" s="33" t="s">
        <v>97</v>
      </c>
      <c r="CZ5" s="33" t="s">
        <v>98</v>
      </c>
      <c r="DA5" s="33" t="s">
        <v>99</v>
      </c>
      <c r="DB5" s="33" t="s">
        <v>100</v>
      </c>
      <c r="DC5" s="33" t="s">
        <v>101</v>
      </c>
      <c r="DD5" s="33" t="s">
        <v>102</v>
      </c>
      <c r="DE5" s="33" t="s">
        <v>103</v>
      </c>
      <c r="DF5" s="33" t="s">
        <v>104</v>
      </c>
      <c r="DG5" s="33" t="s">
        <v>105</v>
      </c>
      <c r="DH5" s="33" t="s">
        <v>95</v>
      </c>
      <c r="DI5" s="33" t="s">
        <v>96</v>
      </c>
      <c r="DJ5" s="33" t="s">
        <v>97</v>
      </c>
      <c r="DK5" s="33" t="s">
        <v>98</v>
      </c>
      <c r="DL5" s="33" t="s">
        <v>99</v>
      </c>
      <c r="DM5" s="33" t="s">
        <v>100</v>
      </c>
      <c r="DN5" s="33" t="s">
        <v>101</v>
      </c>
      <c r="DO5" s="33" t="s">
        <v>102</v>
      </c>
      <c r="DP5" s="33" t="s">
        <v>103</v>
      </c>
      <c r="DQ5" s="33" t="s">
        <v>104</v>
      </c>
      <c r="DR5" s="33" t="s">
        <v>105</v>
      </c>
      <c r="DS5" s="33" t="s">
        <v>95</v>
      </c>
      <c r="DT5" s="33" t="s">
        <v>96</v>
      </c>
      <c r="DU5" s="33" t="s">
        <v>97</v>
      </c>
      <c r="DV5" s="33" t="s">
        <v>98</v>
      </c>
      <c r="DW5" s="33" t="s">
        <v>99</v>
      </c>
      <c r="DX5" s="33" t="s">
        <v>100</v>
      </c>
      <c r="DY5" s="33" t="s">
        <v>101</v>
      </c>
      <c r="DZ5" s="33" t="s">
        <v>102</v>
      </c>
      <c r="EA5" s="33" t="s">
        <v>103</v>
      </c>
      <c r="EB5" s="33" t="s">
        <v>104</v>
      </c>
      <c r="EC5" s="33" t="s">
        <v>105</v>
      </c>
      <c r="ED5" s="33" t="s">
        <v>95</v>
      </c>
      <c r="EE5" s="33" t="s">
        <v>96</v>
      </c>
      <c r="EF5" s="33" t="s">
        <v>97</v>
      </c>
      <c r="EG5" s="33" t="s">
        <v>98</v>
      </c>
      <c r="EH5" s="33" t="s">
        <v>99</v>
      </c>
      <c r="EI5" s="33" t="s">
        <v>100</v>
      </c>
      <c r="EJ5" s="33" t="s">
        <v>101</v>
      </c>
      <c r="EK5" s="33" t="s">
        <v>102</v>
      </c>
      <c r="EL5" s="33" t="s">
        <v>103</v>
      </c>
      <c r="EM5" s="33" t="s">
        <v>104</v>
      </c>
      <c r="EN5" s="33" t="s">
        <v>105</v>
      </c>
    </row>
    <row r="6" spans="1:144" s="37" customFormat="1">
      <c r="A6" s="29" t="s">
        <v>106</v>
      </c>
      <c r="B6" s="34">
        <f>B7</f>
        <v>2016</v>
      </c>
      <c r="C6" s="34">
        <f t="shared" ref="C6:W6" si="3">C7</f>
        <v>313700</v>
      </c>
      <c r="D6" s="34">
        <f t="shared" si="3"/>
        <v>47</v>
      </c>
      <c r="E6" s="34">
        <f t="shared" si="3"/>
        <v>1</v>
      </c>
      <c r="F6" s="34">
        <f t="shared" si="3"/>
        <v>0</v>
      </c>
      <c r="G6" s="34">
        <f t="shared" si="3"/>
        <v>0</v>
      </c>
      <c r="H6" s="34" t="str">
        <f t="shared" si="3"/>
        <v>鳥取県　湯梨浜町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15.09</v>
      </c>
      <c r="Q6" s="35">
        <f t="shared" si="3"/>
        <v>2028</v>
      </c>
      <c r="R6" s="35">
        <f t="shared" si="3"/>
        <v>17083</v>
      </c>
      <c r="S6" s="35">
        <f t="shared" si="3"/>
        <v>77.94</v>
      </c>
      <c r="T6" s="35">
        <f t="shared" si="3"/>
        <v>219.18</v>
      </c>
      <c r="U6" s="35">
        <f t="shared" si="3"/>
        <v>2569</v>
      </c>
      <c r="V6" s="35">
        <f t="shared" si="3"/>
        <v>1.7</v>
      </c>
      <c r="W6" s="35">
        <f t="shared" si="3"/>
        <v>1511.18</v>
      </c>
      <c r="X6" s="36">
        <f>IF(X7="",NA(),X7)</f>
        <v>66.900000000000006</v>
      </c>
      <c r="Y6" s="36">
        <f t="shared" ref="Y6:AG6" si="4">IF(Y7="",NA(),Y7)</f>
        <v>100.04</v>
      </c>
      <c r="Z6" s="36">
        <f t="shared" si="4"/>
        <v>96.18</v>
      </c>
      <c r="AA6" s="36">
        <f t="shared" si="4"/>
        <v>86.65</v>
      </c>
      <c r="AB6" s="36">
        <f t="shared" si="4"/>
        <v>82.55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796.67</v>
      </c>
      <c r="BF6" s="36">
        <f t="shared" ref="BF6:BN6" si="7">IF(BF7="",NA(),BF7)</f>
        <v>750.97</v>
      </c>
      <c r="BG6" s="36">
        <f t="shared" si="7"/>
        <v>714.51</v>
      </c>
      <c r="BH6" s="36">
        <f t="shared" si="7"/>
        <v>694.19</v>
      </c>
      <c r="BI6" s="36">
        <f t="shared" si="7"/>
        <v>1197.05</v>
      </c>
      <c r="BJ6" s="36">
        <f t="shared" si="7"/>
        <v>1108.26</v>
      </c>
      <c r="BK6" s="36">
        <f t="shared" si="7"/>
        <v>1113.76</v>
      </c>
      <c r="BL6" s="36">
        <f t="shared" si="7"/>
        <v>1125.69</v>
      </c>
      <c r="BM6" s="36">
        <f t="shared" si="7"/>
        <v>1134.67</v>
      </c>
      <c r="BN6" s="36">
        <f t="shared" si="7"/>
        <v>1144.79</v>
      </c>
      <c r="BO6" s="35" t="str">
        <f>IF(BO7="","",IF(BO7="-","【-】","【"&amp;SUBSTITUTE(TEXT(BO7,"#,##0.00"),"-","△")&amp;"】"))</f>
        <v>【1,280.76】</v>
      </c>
      <c r="BP6" s="36">
        <f>IF(BP7="",NA(),BP7)</f>
        <v>82.18</v>
      </c>
      <c r="BQ6" s="36">
        <f t="shared" ref="BQ6:BY6" si="8">IF(BQ7="",NA(),BQ7)</f>
        <v>83.83</v>
      </c>
      <c r="BR6" s="36">
        <f t="shared" si="8"/>
        <v>84.24</v>
      </c>
      <c r="BS6" s="36">
        <f t="shared" si="8"/>
        <v>78.709999999999994</v>
      </c>
      <c r="BT6" s="36">
        <f t="shared" si="8"/>
        <v>72.64</v>
      </c>
      <c r="BU6" s="36">
        <f t="shared" si="8"/>
        <v>19.77</v>
      </c>
      <c r="BV6" s="36">
        <f t="shared" si="8"/>
        <v>34.25</v>
      </c>
      <c r="BW6" s="36">
        <f t="shared" si="8"/>
        <v>46.48</v>
      </c>
      <c r="BX6" s="36">
        <f t="shared" si="8"/>
        <v>40.6</v>
      </c>
      <c r="BY6" s="36">
        <f t="shared" si="8"/>
        <v>56.04</v>
      </c>
      <c r="BZ6" s="35" t="str">
        <f>IF(BZ7="","",IF(BZ7="-","【-】","【"&amp;SUBSTITUTE(TEXT(BZ7,"#,##0.00"),"-","△")&amp;"】"))</f>
        <v>【53.06】</v>
      </c>
      <c r="CA6" s="36">
        <f>IF(CA7="",NA(),CA7)</f>
        <v>128.01</v>
      </c>
      <c r="CB6" s="36">
        <f t="shared" ref="CB6:CJ6" si="9">IF(CB7="",NA(),CB7)</f>
        <v>131.22</v>
      </c>
      <c r="CC6" s="36">
        <f t="shared" si="9"/>
        <v>136.07</v>
      </c>
      <c r="CD6" s="36">
        <f t="shared" si="9"/>
        <v>138.22999999999999</v>
      </c>
      <c r="CE6" s="36">
        <f t="shared" si="9"/>
        <v>156.46</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47.55</v>
      </c>
      <c r="CM6" s="36">
        <f t="shared" ref="CM6:CU6" si="10">IF(CM7="",NA(),CM7)</f>
        <v>47.37</v>
      </c>
      <c r="CN6" s="36">
        <f t="shared" si="10"/>
        <v>44.43</v>
      </c>
      <c r="CO6" s="36">
        <f t="shared" si="10"/>
        <v>44.61</v>
      </c>
      <c r="CP6" s="36">
        <f t="shared" si="10"/>
        <v>45.05</v>
      </c>
      <c r="CQ6" s="36">
        <f t="shared" si="10"/>
        <v>57.17</v>
      </c>
      <c r="CR6" s="36">
        <f t="shared" si="10"/>
        <v>57.55</v>
      </c>
      <c r="CS6" s="36">
        <f t="shared" si="10"/>
        <v>57.43</v>
      </c>
      <c r="CT6" s="36">
        <f t="shared" si="10"/>
        <v>57.29</v>
      </c>
      <c r="CU6" s="36">
        <f t="shared" si="10"/>
        <v>55.9</v>
      </c>
      <c r="CV6" s="35" t="str">
        <f>IF(CV7="","",IF(CV7="-","【-】","【"&amp;SUBSTITUTE(TEXT(CV7,"#,##0.00"),"-","△")&amp;"】"))</f>
        <v>【56.28】</v>
      </c>
      <c r="CW6" s="36">
        <f>IF(CW7="",NA(),CW7)</f>
        <v>87.23</v>
      </c>
      <c r="CX6" s="36">
        <f t="shared" ref="CX6:DF6" si="11">IF(CX7="",NA(),CX7)</f>
        <v>83.75</v>
      </c>
      <c r="CY6" s="36">
        <f t="shared" si="11"/>
        <v>84.03</v>
      </c>
      <c r="CZ6" s="36">
        <f t="shared" si="11"/>
        <v>87.13</v>
      </c>
      <c r="DA6" s="36">
        <f t="shared" si="11"/>
        <v>80.28</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313700</v>
      </c>
      <c r="D7" s="38">
        <v>47</v>
      </c>
      <c r="E7" s="38">
        <v>1</v>
      </c>
      <c r="F7" s="38">
        <v>0</v>
      </c>
      <c r="G7" s="38">
        <v>0</v>
      </c>
      <c r="H7" s="38" t="s">
        <v>107</v>
      </c>
      <c r="I7" s="38" t="s">
        <v>108</v>
      </c>
      <c r="J7" s="38" t="s">
        <v>109</v>
      </c>
      <c r="K7" s="38" t="s">
        <v>110</v>
      </c>
      <c r="L7" s="38" t="s">
        <v>111</v>
      </c>
      <c r="M7" s="38"/>
      <c r="N7" s="39" t="s">
        <v>112</v>
      </c>
      <c r="O7" s="39" t="s">
        <v>113</v>
      </c>
      <c r="P7" s="39">
        <v>15.09</v>
      </c>
      <c r="Q7" s="39">
        <v>2028</v>
      </c>
      <c r="R7" s="39">
        <v>17083</v>
      </c>
      <c r="S7" s="39">
        <v>77.94</v>
      </c>
      <c r="T7" s="39">
        <v>219.18</v>
      </c>
      <c r="U7" s="39">
        <v>2569</v>
      </c>
      <c r="V7" s="39">
        <v>1.7</v>
      </c>
      <c r="W7" s="39">
        <v>1511.18</v>
      </c>
      <c r="X7" s="39">
        <v>66.900000000000006</v>
      </c>
      <c r="Y7" s="39">
        <v>100.04</v>
      </c>
      <c r="Z7" s="39">
        <v>96.18</v>
      </c>
      <c r="AA7" s="39">
        <v>86.65</v>
      </c>
      <c r="AB7" s="39">
        <v>82.55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796.67</v>
      </c>
      <c r="BF7" s="39">
        <v>750.97</v>
      </c>
      <c r="BG7" s="39">
        <v>714.51</v>
      </c>
      <c r="BH7" s="39">
        <v>694.19</v>
      </c>
      <c r="BI7" s="39">
        <v>1197.05</v>
      </c>
      <c r="BJ7" s="39">
        <v>1108.26</v>
      </c>
      <c r="BK7" s="39">
        <v>1113.76</v>
      </c>
      <c r="BL7" s="39">
        <v>1125.69</v>
      </c>
      <c r="BM7" s="39">
        <v>1134.67</v>
      </c>
      <c r="BN7" s="39">
        <v>1144.79</v>
      </c>
      <c r="BO7" s="39">
        <v>1280.76</v>
      </c>
      <c r="BP7" s="39">
        <v>82.18</v>
      </c>
      <c r="BQ7" s="39">
        <v>83.83</v>
      </c>
      <c r="BR7" s="39">
        <v>84.24</v>
      </c>
      <c r="BS7" s="39">
        <v>78.709999999999994</v>
      </c>
      <c r="BT7" s="39">
        <v>72.64</v>
      </c>
      <c r="BU7" s="39">
        <v>19.77</v>
      </c>
      <c r="BV7" s="39">
        <v>34.25</v>
      </c>
      <c r="BW7" s="39">
        <v>46.48</v>
      </c>
      <c r="BX7" s="39">
        <v>40.6</v>
      </c>
      <c r="BY7" s="39">
        <v>56.04</v>
      </c>
      <c r="BZ7" s="39">
        <v>53.06</v>
      </c>
      <c r="CA7" s="39">
        <v>128.01</v>
      </c>
      <c r="CB7" s="39">
        <v>131.22</v>
      </c>
      <c r="CC7" s="39">
        <v>136.07</v>
      </c>
      <c r="CD7" s="39">
        <v>138.22999999999999</v>
      </c>
      <c r="CE7" s="39">
        <v>156.46</v>
      </c>
      <c r="CF7" s="39">
        <v>878.73</v>
      </c>
      <c r="CG7" s="39">
        <v>501.18</v>
      </c>
      <c r="CH7" s="39">
        <v>376.61</v>
      </c>
      <c r="CI7" s="39">
        <v>440.03</v>
      </c>
      <c r="CJ7" s="39">
        <v>304.35000000000002</v>
      </c>
      <c r="CK7" s="39">
        <v>314.83</v>
      </c>
      <c r="CL7" s="39">
        <v>47.55</v>
      </c>
      <c r="CM7" s="39">
        <v>47.37</v>
      </c>
      <c r="CN7" s="39">
        <v>44.43</v>
      </c>
      <c r="CO7" s="39">
        <v>44.61</v>
      </c>
      <c r="CP7" s="39">
        <v>45.05</v>
      </c>
      <c r="CQ7" s="39">
        <v>57.17</v>
      </c>
      <c r="CR7" s="39">
        <v>57.55</v>
      </c>
      <c r="CS7" s="39">
        <v>57.43</v>
      </c>
      <c r="CT7" s="39">
        <v>57.29</v>
      </c>
      <c r="CU7" s="39">
        <v>55.9</v>
      </c>
      <c r="CV7" s="39">
        <v>56.28</v>
      </c>
      <c r="CW7" s="39">
        <v>87.23</v>
      </c>
      <c r="CX7" s="39">
        <v>83.75</v>
      </c>
      <c r="CY7" s="39">
        <v>84.03</v>
      </c>
      <c r="CZ7" s="39">
        <v>87.13</v>
      </c>
      <c r="DA7" s="39">
        <v>80.28</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114</v>
      </c>
      <c r="C9" s="41" t="s">
        <v>115</v>
      </c>
      <c r="D9" s="41" t="s">
        <v>116</v>
      </c>
      <c r="E9" s="41" t="s">
        <v>117</v>
      </c>
      <c r="F9" s="41" t="s">
        <v>118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57</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2018-02-27T07:57:01Z</cp:lastPrinted>
  <dcterms:created xsi:type="dcterms:W3CDTF">2017-12-25T01:45:44Z</dcterms:created>
  <dcterms:modified xsi:type="dcterms:W3CDTF">2018-02-27T07:57:03Z</dcterms:modified>
</cp:coreProperties>
</file>