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09 三朝町　〇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<sst xmlns="http://schemas.openxmlformats.org/spreadsheetml/2006/main" count="243" uniqueCount="126">
  <si>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</si>
  <si>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</si>
  <si>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</si>
  <si>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</si>
  <si>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</si>
  <si>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</si>
  <si>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</si>
  <si>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</si>
  <si>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</si>
  <si>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</si>
  <si>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</si>
  <si>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</si>
  <si>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</si>
  <si>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</si>
  <si>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</si>
  <si>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</si>
  <si>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</si>
  <si>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</si>
  <si>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</si>
  <si>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</si>
  <si>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</si>
  <si>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</si>
  <si>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</si>
  <si>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</si>
  <si>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</si>
  <si>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</si>
  <si>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</si>
  <si>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</si>
  <si>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</si>
  <si>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</si>
  <si>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</si>
  <si>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</si>
  <si>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</si>
  <si>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</si>
  <si>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</si>
  <si>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</si>
  <si>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</si>
  <si>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</si>
  <si>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</si>
  <si>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</si>
  <si>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</si>
  <si>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</si>
  <si>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</si>
  <si>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</si>
  <si>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</si>
  <si>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</si>
  <si>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</si>
  <si>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</si>
  <si>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</si>
  <si>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</si>
  <si>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</si>
  <si>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</si>
  <si>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</si>
  <si>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</si>
  <si>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</si>
  <si>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</si>
  <si>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</si>
  <si>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</si>
  <si>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</si>
  <si>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</si>
  <si>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</si>
  <si>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</si>
  <si>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</si>
  <si>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</si>
  <si>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</si>
  <si>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</si>
  <si>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</si>
  <si>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</si>
  <si>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</si>
  <si>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</si>
  <si>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</si>
  <si>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</si>
  <si>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</si>
  <si>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</si>
  <si>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</si>
  <si>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</si>
  <si>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</si>
  <si>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</si>
  <si>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</si>
  <si>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</si>
  <si>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</si>
  <si>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</si>
  <si>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</si>
  <si>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</si>
  <si>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</si>
  <si>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</si>
  <si>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</si>
  <si>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</si>
  <si>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</si>
  <si>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</si>
  <si>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</si>
  <si>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</si>
  <si>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</si>
  <si>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</si>
  <si>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</si>
  <si>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</si>
  <si>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</si>
  <si>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</si>
  <si>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</si>
  <si>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</si>
  <si>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</si>
  <si>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</si>
  <si>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</si>
  <si>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</si>
  <si>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</si>
  <si>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</si>
  <si>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</si>
  <si>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</si>
  <si>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</si>
  <si>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</si>
  <si>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三朝町</t>
  </si>
  <si>
    <t>法非適用</t>
  </si>
  <si>
    <t>下水道事業</t>
  </si>
  <si>
    <t>林業集落排水</t>
  </si>
  <si>
    <t>G2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</si>
  <si>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</si>
  <si>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</si>
  <si>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</si>
  <si>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</si>
  <si>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</si>
  <si>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</si>
  <si>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</si>
  <si>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老朽化の対策については、施設管理記録（過去の修繕状況）等に基づき施設の更新等を計画的に行う必要がある。</t>
    <rPh sb="1" eb="4">
      <t>ロウキュウカ</t>
    </rPh>
    <rPh sb="5" eb="7">
      <t>タイサク</t>
    </rPh>
    <rPh sb="13" eb="15">
      <t>シセツ</t>
    </rPh>
    <rPh sb="15" eb="17">
      <t>カンリ</t>
    </rPh>
    <rPh sb="17" eb="19">
      <t>キロク</t>
    </rPh>
    <rPh sb="20" eb="22">
      <t>カコ</t>
    </rPh>
    <rPh sb="23" eb="25">
      <t>シュウゼン</t>
    </rPh>
    <rPh sb="25" eb="27">
      <t>ジョウキョウ</t>
    </rPh>
    <rPh sb="28" eb="29">
      <t>トウ</t>
    </rPh>
    <rPh sb="30" eb="31">
      <t>モト</t>
    </rPh>
    <rPh sb="33" eb="35">
      <t>シセツ</t>
    </rPh>
    <rPh sb="36" eb="38">
      <t>コウシン</t>
    </rPh>
    <rPh sb="38" eb="39">
      <t>トウ</t>
    </rPh>
    <rPh sb="40" eb="43">
      <t>ケイカクテキ</t>
    </rPh>
    <rPh sb="44" eb="45">
      <t>オコナ</t>
    </rPh>
    <rPh sb="46" eb="48">
      <t>ヒツヨウ</t>
    </rPh>
    <phoneticPr fontId="4"/>
  </si>
  <si>
    <t>　経営環境が厳しさを増す中で、長期的かつ安定した経営基盤の強化を図ることが必要である。
１　人口が減少する中で、料金収入を確保するため徴収率を高めるとともに、料金体系の見直しを図る。
２　維持管理経費を抑制するなど、経費の削減を図る。</t>
    <rPh sb="1" eb="3">
      <t>ケイエイ</t>
    </rPh>
    <rPh sb="3" eb="5">
      <t>カンキョウ</t>
    </rPh>
    <rPh sb="6" eb="7">
      <t>キビ</t>
    </rPh>
    <rPh sb="10" eb="11">
      <t>マ</t>
    </rPh>
    <rPh sb="12" eb="13">
      <t>ナカ</t>
    </rPh>
    <rPh sb="15" eb="18">
      <t>チョウキテキ</t>
    </rPh>
    <rPh sb="20" eb="22">
      <t>アンテイ</t>
    </rPh>
    <rPh sb="24" eb="26">
      <t>ケイエイ</t>
    </rPh>
    <rPh sb="26" eb="28">
      <t>キバン</t>
    </rPh>
    <rPh sb="29" eb="31">
      <t>キョウカ</t>
    </rPh>
    <rPh sb="32" eb="33">
      <t>ハカ</t>
    </rPh>
    <rPh sb="37" eb="39">
      <t>ヒツヨウ</t>
    </rPh>
    <rPh sb="46" eb="48">
      <t>ジンコウ</t>
    </rPh>
    <rPh sb="49" eb="51">
      <t>ゲンショウ</t>
    </rPh>
    <rPh sb="53" eb="54">
      <t>ナカ</t>
    </rPh>
    <rPh sb="56" eb="58">
      <t>リョウキン</t>
    </rPh>
    <rPh sb="58" eb="60">
      <t>シュウニュウ</t>
    </rPh>
    <rPh sb="61" eb="63">
      <t>カクホ</t>
    </rPh>
    <rPh sb="67" eb="69">
      <t>チョウシュウ</t>
    </rPh>
    <rPh sb="69" eb="70">
      <t>リツ</t>
    </rPh>
    <rPh sb="71" eb="72">
      <t>タカ</t>
    </rPh>
    <rPh sb="79" eb="81">
      <t>リョウキン</t>
    </rPh>
    <rPh sb="81" eb="83">
      <t>タイケイ</t>
    </rPh>
    <rPh sb="84" eb="86">
      <t>ミナオ</t>
    </rPh>
    <rPh sb="88" eb="89">
      <t>ハカ</t>
    </rPh>
    <rPh sb="94" eb="96">
      <t>イジ</t>
    </rPh>
    <rPh sb="96" eb="98">
      <t>カンリ</t>
    </rPh>
    <rPh sb="98" eb="100">
      <t>ケイヒ</t>
    </rPh>
    <rPh sb="101" eb="103">
      <t>ヨクセイ</t>
    </rPh>
    <rPh sb="108" eb="110">
      <t>ケイヒ</t>
    </rPh>
    <rPh sb="111" eb="113">
      <t>サクゲン</t>
    </rPh>
    <rPh sb="114" eb="115">
      <t>ハカ</t>
    </rPh>
    <phoneticPr fontId="4"/>
  </si>
  <si>
    <t>収入：処理人口は24人と極めて少ない状態である。人口の増加が見込めず料金収入の増加も見込めないため、徴収率を高めるとともに、人口推移を考慮した料金体系の見直しを図る必要がある。
支出：施設の修繕は出来る限り職員が直営で対応し、維持管理経費の節減に努めている。今後、老朽化を見越した施設の更新等を計画的に行う必要がある。</t>
    <rPh sb="0" eb="2">
      <t>シュウニュウ</t>
    </rPh>
    <rPh sb="3" eb="5">
      <t>ショリ</t>
    </rPh>
    <rPh sb="5" eb="7">
      <t>ジンコウ</t>
    </rPh>
    <rPh sb="10" eb="11">
      <t>ニン</t>
    </rPh>
    <rPh sb="12" eb="13">
      <t>キワ</t>
    </rPh>
    <rPh sb="15" eb="16">
      <t>スク</t>
    </rPh>
    <rPh sb="18" eb="20">
      <t>ジョウタイ</t>
    </rPh>
    <rPh sb="24" eb="26">
      <t>ジンコウ</t>
    </rPh>
    <rPh sb="27" eb="29">
      <t>ゾウカ</t>
    </rPh>
    <rPh sb="30" eb="32">
      <t>ミコ</t>
    </rPh>
    <rPh sb="34" eb="36">
      <t>リョウキン</t>
    </rPh>
    <rPh sb="36" eb="38">
      <t>シュウニュウ</t>
    </rPh>
    <rPh sb="39" eb="41">
      <t>ゾウカ</t>
    </rPh>
    <rPh sb="42" eb="44">
      <t>ミコ</t>
    </rPh>
    <rPh sb="50" eb="52">
      <t>チョウシュウ</t>
    </rPh>
    <rPh sb="52" eb="53">
      <t>リツ</t>
    </rPh>
    <rPh sb="54" eb="55">
      <t>タカ</t>
    </rPh>
    <rPh sb="62" eb="64">
      <t>ジンコウ</t>
    </rPh>
    <rPh sb="64" eb="66">
      <t>スイイ</t>
    </rPh>
    <rPh sb="67" eb="69">
      <t>コウリョ</t>
    </rPh>
    <rPh sb="71" eb="73">
      <t>リョウキン</t>
    </rPh>
    <rPh sb="73" eb="75">
      <t>タイケイ</t>
    </rPh>
    <rPh sb="76" eb="78">
      <t>ミナオ</t>
    </rPh>
    <rPh sb="80" eb="81">
      <t>ハカ</t>
    </rPh>
    <rPh sb="82" eb="84">
      <t>ヒツヨウ</t>
    </rPh>
    <rPh sb="90" eb="92">
      <t>シシュツ</t>
    </rPh>
    <rPh sb="130" eb="132">
      <t>コンゴ</t>
    </rPh>
    <rPh sb="133" eb="136">
      <t>ロウキュウカ</t>
    </rPh>
    <rPh sb="137" eb="139">
      <t>ミコ</t>
    </rPh>
    <rPh sb="141" eb="143">
      <t>シセツ</t>
    </rPh>
    <rPh sb="144" eb="146">
      <t>コウシン</t>
    </rPh>
    <rPh sb="146" eb="147">
      <t>トウ</t>
    </rPh>
    <rPh sb="148" eb="151">
      <t>ケイカクテキ</t>
    </rPh>
    <rPh sb="152" eb="153">
      <t>オコナ</t>
    </rPh>
    <rPh sb="154" eb="156">
      <t>ヒツヨウ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</si>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</sst>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992888"/>
        <c:axId val="32699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92888"/>
        <c:axId val="326991712"/>
      </c:lineChart>
      <c:dateAx>
        <c:axId val="32699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991712"/>
        <c:crosses val="autoZero"/>
        <c:auto val="1"/>
        <c:lblOffset val="100"/>
        <c:baseTimeUnit val="years"/>
      </c:dateAx>
      <c:valAx>
        <c:axId val="32699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99288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57.14</c:v>
                </c:pt>
                <c:pt idx="1">
                  <c:v>28.57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11160"/>
        <c:axId val="32770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47.83</c:v>
                </c:pt>
                <c:pt idx="1">
                  <c:v>58.58</c:v>
                </c:pt>
                <c:pt idx="2">
                  <c:v>56.52</c:v>
                </c:pt>
                <c:pt idx="3">
                  <c:v>53.97</c:v>
                </c:pt>
                <c:pt idx="4">
                  <c:v>40.53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11160"/>
        <c:axId val="327706848"/>
      </c:lineChart>
      <c:dateAx>
        <c:axId val="327711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06848"/>
        <c:crosses val="autoZero"/>
        <c:auto val="1"/>
        <c:lblOffset val="100"/>
        <c:baseTimeUnit val="years"/>
      </c:dateAx>
      <c:valAx>
        <c:axId val="32770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11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71.88</c:v>
                </c:pt>
                <c:pt idx="1">
                  <c:v>74.19</c:v>
                </c:pt>
                <c:pt idx="2">
                  <c:v>77.42</c:v>
                </c:pt>
                <c:pt idx="3">
                  <c:v>75</c:v>
                </c:pt>
                <c:pt idx="4">
                  <c:v>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10768"/>
        <c:axId val="327712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84.46</c:v>
                </c:pt>
                <c:pt idx="1">
                  <c:v>89.31</c:v>
                </c:pt>
                <c:pt idx="2">
                  <c:v>91.27</c:v>
                </c:pt>
                <c:pt idx="3">
                  <c:v>92.01</c:v>
                </c:pt>
                <c:pt idx="4">
                  <c:v>90.28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10768"/>
        <c:axId val="327712728"/>
      </c:lineChart>
      <c:dateAx>
        <c:axId val="32771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12728"/>
        <c:crosses val="autoZero"/>
        <c:auto val="1"/>
        <c:lblOffset val="100"/>
        <c:baseTimeUnit val="years"/>
      </c:dateAx>
      <c:valAx>
        <c:axId val="327712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10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56.77</c:v>
                </c:pt>
                <c:pt idx="1">
                  <c:v>57.81</c:v>
                </c:pt>
                <c:pt idx="2">
                  <c:v>56.71</c:v>
                </c:pt>
                <c:pt idx="3">
                  <c:v>53.94</c:v>
                </c:pt>
                <c:pt idx="4">
                  <c:v>53.59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994064"/>
        <c:axId val="326992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94064"/>
        <c:axId val="326992104"/>
      </c:lineChart>
      <c:dateAx>
        <c:axId val="32699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992104"/>
        <c:crosses val="autoZero"/>
        <c:auto val="1"/>
        <c:lblOffset val="100"/>
        <c:baseTimeUnit val="years"/>
      </c:dateAx>
      <c:valAx>
        <c:axId val="326992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99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994456"/>
        <c:axId val="32779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94456"/>
        <c:axId val="327797808"/>
      </c:lineChart>
      <c:dateAx>
        <c:axId val="326994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97808"/>
        <c:crosses val="autoZero"/>
        <c:auto val="1"/>
        <c:lblOffset val="100"/>
        <c:baseTimeUnit val="years"/>
      </c:dateAx>
      <c:valAx>
        <c:axId val="32779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6994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98592"/>
        <c:axId val="32779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98592"/>
        <c:axId val="327798984"/>
      </c:lineChart>
      <c:dateAx>
        <c:axId val="3277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98984"/>
        <c:crosses val="autoZero"/>
        <c:auto val="1"/>
        <c:lblOffset val="100"/>
        <c:baseTimeUnit val="years"/>
      </c:dateAx>
      <c:valAx>
        <c:axId val="327798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9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00552"/>
        <c:axId val="327802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00552"/>
        <c:axId val="327802904"/>
      </c:lineChart>
      <c:dateAx>
        <c:axId val="32780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02904"/>
        <c:crosses val="autoZero"/>
        <c:auto val="1"/>
        <c:lblOffset val="100"/>
        <c:baseTimeUnit val="years"/>
      </c:dateAx>
      <c:valAx>
        <c:axId val="327802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0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803296"/>
        <c:axId val="327803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803296"/>
        <c:axId val="327803688"/>
      </c:lineChart>
      <c:dateAx>
        <c:axId val="32780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803688"/>
        <c:crosses val="autoZero"/>
        <c:auto val="1"/>
        <c:lblOffset val="100"/>
        <c:baseTimeUnit val="years"/>
      </c:dateAx>
      <c:valAx>
        <c:axId val="327803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80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215.4</c:v>
                </c:pt>
                <c:pt idx="1">
                  <c:v>362.47</c:v>
                </c:pt>
                <c:pt idx="2">
                  <c:v>614.29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09984"/>
        <c:axId val="327709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1844.55</c:v>
                </c:pt>
                <c:pt idx="1">
                  <c:v>1156.78</c:v>
                </c:pt>
                <c:pt idx="2">
                  <c:v>1239.21</c:v>
                </c:pt>
                <c:pt idx="3">
                  <c:v>1196.58</c:v>
                </c:pt>
                <c:pt idx="4">
                  <c:v>776.75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09984"/>
        <c:axId val="327709200"/>
      </c:lineChart>
      <c:dateAx>
        <c:axId val="32770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09200"/>
        <c:crosses val="autoZero"/>
        <c:auto val="1"/>
        <c:lblOffset val="100"/>
        <c:baseTimeUnit val="years"/>
      </c:dateAx>
      <c:valAx>
        <c:axId val="327709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0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42.06</c:v>
                </c:pt>
                <c:pt idx="1">
                  <c:v>42.51</c:v>
                </c:pt>
                <c:pt idx="2">
                  <c:v>41.74</c:v>
                </c:pt>
                <c:pt idx="3">
                  <c:v>38.909999999999997</c:v>
                </c:pt>
                <c:pt idx="4">
                  <c:v>38.29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12336"/>
        <c:axId val="327708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22.93</c:v>
                </c:pt>
                <c:pt idx="1">
                  <c:v>33.82</c:v>
                </c:pt>
                <c:pt idx="2">
                  <c:v>38.14</c:v>
                </c:pt>
                <c:pt idx="3">
                  <c:v>38.28</c:v>
                </c:pt>
                <c:pt idx="4">
                  <c:v>38.49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12336"/>
        <c:axId val="327708808"/>
      </c:lineChart>
      <c:dateAx>
        <c:axId val="32771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08808"/>
        <c:crosses val="autoZero"/>
        <c:auto val="1"/>
        <c:lblOffset val="100"/>
        <c:baseTimeUnit val="years"/>
      </c:dateAx>
      <c:valAx>
        <c:axId val="327708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1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420.02</c:v>
                </c:pt>
                <c:pt idx="1">
                  <c:v>421.5</c:v>
                </c:pt>
                <c:pt idx="2">
                  <c:v>450.84</c:v>
                </c:pt>
                <c:pt idx="3">
                  <c:v>490.76</c:v>
                </c:pt>
                <c:pt idx="4">
                  <c:v>459.24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714296"/>
        <c:axId val="32770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690.86</c:v>
                </c:pt>
                <c:pt idx="1">
                  <c:v>525.1</c:v>
                </c:pt>
                <c:pt idx="2">
                  <c:v>471.79</c:v>
                </c:pt>
                <c:pt idx="3">
                  <c:v>468.36</c:v>
                </c:pt>
                <c:pt idx="4">
                  <c:v>479.21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14296"/>
        <c:axId val="327708416"/>
      </c:lineChart>
      <c:dateAx>
        <c:axId val="327714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7708416"/>
        <c:crosses val="autoZero"/>
        <c:auto val="1"/>
        <c:lblOffset val="100"/>
        <c:baseTimeUnit val="years"/>
      </c:dateAx>
      <c:valAx>
        <c:axId val="32770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714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【644.02】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鳥取県　三朝町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林業集落排水</v>
      </c>
      <c r="Q8" s="72"/>
      <c r="R8" s="72"/>
      <c r="S8" s="72"/>
      <c r="T8" s="72"/>
      <c r="U8" s="72"/>
      <c r="V8" s="72"/>
      <c r="W8" s="72" t="str">
        <f>データ!L6</f>
        <v>G2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6720</v>
      </c>
      <c r="AM8" s="67"/>
      <c r="AN8" s="67"/>
      <c r="AO8" s="67"/>
      <c r="AP8" s="67"/>
      <c r="AQ8" s="67"/>
      <c r="AR8" s="67"/>
      <c r="AS8" s="67"/>
      <c r="AT8" s="66">
        <f>データ!T6</f>
        <v>233.52</v>
      </c>
      <c r="AU8" s="66"/>
      <c r="AV8" s="66"/>
      <c r="AW8" s="66"/>
      <c r="AX8" s="66"/>
      <c r="AY8" s="66"/>
      <c r="AZ8" s="66"/>
      <c r="BA8" s="66"/>
      <c r="BB8" s="66">
        <f>データ!U6</f>
        <v>28.78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0.37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3456</v>
      </c>
      <c r="AE10" s="67"/>
      <c r="AF10" s="67"/>
      <c r="AG10" s="67"/>
      <c r="AH10" s="67"/>
      <c r="AI10" s="67"/>
      <c r="AJ10" s="67"/>
      <c r="AK10" s="2"/>
      <c r="AL10" s="67">
        <f>データ!V6</f>
        <v>25</v>
      </c>
      <c r="AM10" s="67"/>
      <c r="AN10" s="67"/>
      <c r="AO10" s="67"/>
      <c r="AP10" s="67"/>
      <c r="AQ10" s="67"/>
      <c r="AR10" s="67"/>
      <c r="AS10" s="67"/>
      <c r="AT10" s="66">
        <f>データ!W6</f>
        <v>0.02</v>
      </c>
      <c r="AU10" s="66"/>
      <c r="AV10" s="66"/>
      <c r="AW10" s="66"/>
      <c r="AX10" s="66"/>
      <c r="AY10" s="66"/>
      <c r="AZ10" s="66"/>
      <c r="BA10" s="66"/>
      <c r="BB10" s="66">
        <f>データ!X6</f>
        <v>1250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48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50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【644.02】</v>
      </c>
      <c r="I86" s="26" t="str">
        <f>データ!CA6</f>
        <v>【32.93】</v>
      </c>
      <c r="J86" s="26" t="str">
        <f>データ!CL6</f>
        <v>【547.82】</v>
      </c>
      <c r="K86" s="26" t="str">
        <f>データ!CW6</f>
        <v>【39.10】</v>
      </c>
      <c r="L86" s="26" t="str">
        <f>データ!DH6</f>
        <v>【89.88】</v>
      </c>
      <c r="M86" s="26" t="s">
        <v>56</v>
      </c>
      <c r="N86" s="26" t="s">
        <v>56</v>
      </c>
      <c r="O86" s="26" t="str">
        <f>データ!EO6</f>
        <v>【0.02】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313645</v>
      </c>
      <c r="D6" s="33">
        <f t="shared" si="3"/>
        <v>47</v>
      </c>
      <c r="E6" s="33">
        <f t="shared" si="3"/>
        <v>17</v>
      </c>
      <c r="F6" s="33">
        <f t="shared" si="3"/>
        <v>7</v>
      </c>
      <c r="G6" s="33">
        <f t="shared" si="3"/>
        <v>0</v>
      </c>
      <c r="H6" s="33" t="str">
        <f t="shared" si="3"/>
        <v>鳥取県　三朝町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林業集落排水</v>
      </c>
      <c r="L6" s="33" t="str">
        <f t="shared" si="3"/>
        <v>G2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0.37</v>
      </c>
      <c r="Q6" s="34">
        <f t="shared" si="3"/>
        <v>100</v>
      </c>
      <c r="R6" s="34">
        <f t="shared" si="3"/>
        <v>3456</v>
      </c>
      <c r="S6" s="34">
        <f t="shared" si="3"/>
        <v>6720</v>
      </c>
      <c r="T6" s="34">
        <f t="shared" si="3"/>
        <v>233.52</v>
      </c>
      <c r="U6" s="34">
        <f t="shared" si="3"/>
        <v>28.78</v>
      </c>
      <c r="V6" s="34">
        <f t="shared" si="3"/>
        <v>25</v>
      </c>
      <c r="W6" s="34">
        <f t="shared" si="3"/>
        <v>0.02</v>
      </c>
      <c r="X6" s="34">
        <f t="shared" si="3"/>
        <v>1250</v>
      </c>
      <c r="Y6" s="35">
        <f>IF(Y7="",NA(),Y7)</f>
        <v>56.77</v>
      </c>
      <c r="Z6" s="35">
        <f t="shared" ref="Z6:AH6" si="4">IF(Z7="",NA(),Z7)</f>
        <v>57.81</v>
      </c>
      <c r="AA6" s="35">
        <f t="shared" si="4"/>
        <v>56.71</v>
      </c>
      <c r="AB6" s="35">
        <f t="shared" si="4"/>
        <v>53.94</v>
      </c>
      <c r="AC6" s="35">
        <f t="shared" si="4"/>
        <v>53.59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215.4</v>
      </c>
      <c r="BG6" s="35">
        <f t="shared" ref="BG6:BO6" si="7">IF(BG7="",NA(),BG7)</f>
        <v>362.47</v>
      </c>
      <c r="BH6" s="35">
        <f t="shared" si="7"/>
        <v>614.29</v>
      </c>
      <c r="BI6" s="34">
        <f t="shared" si="7"/>
        <v>0</v>
      </c>
      <c r="BJ6" s="34">
        <f t="shared" si="7"/>
        <v>0</v>
      </c>
      <c r="BK6" s="35">
        <f t="shared" si="7"/>
        <v>1844.55</v>
      </c>
      <c r="BL6" s="35">
        <f t="shared" si="7"/>
        <v>1156.78</v>
      </c>
      <c r="BM6" s="35">
        <f t="shared" si="7"/>
        <v>1239.21</v>
      </c>
      <c r="BN6" s="35">
        <f t="shared" si="7"/>
        <v>1196.58</v>
      </c>
      <c r="BO6" s="35">
        <f t="shared" si="7"/>
        <v>776.75</v>
      </c>
      <c r="BP6" s="34" t="str">
        <f>IF(BP7="","",IF(BP7="-","【-】","【"&amp;SUBSTITUTE(TEXT(BP7,"#,##0.00"),"-","△")&amp;"】"))</f>
        <v>【644.02】</v>
      </c>
      <c r="BQ6" s="35">
        <f>IF(BQ7="",NA(),BQ7)</f>
        <v>42.06</v>
      </c>
      <c r="BR6" s="35">
        <f t="shared" ref="BR6:BZ6" si="8">IF(BR7="",NA(),BR7)</f>
        <v>42.51</v>
      </c>
      <c r="BS6" s="35">
        <f t="shared" si="8"/>
        <v>41.74</v>
      </c>
      <c r="BT6" s="35">
        <f t="shared" si="8"/>
        <v>38.909999999999997</v>
      </c>
      <c r="BU6" s="35">
        <f t="shared" si="8"/>
        <v>38.29</v>
      </c>
      <c r="BV6" s="35">
        <f t="shared" si="8"/>
        <v>22.93</v>
      </c>
      <c r="BW6" s="35">
        <f t="shared" si="8"/>
        <v>33.82</v>
      </c>
      <c r="BX6" s="35">
        <f t="shared" si="8"/>
        <v>38.14</v>
      </c>
      <c r="BY6" s="35">
        <f t="shared" si="8"/>
        <v>38.28</v>
      </c>
      <c r="BZ6" s="35">
        <f t="shared" si="8"/>
        <v>38.49</v>
      </c>
      <c r="CA6" s="34" t="str">
        <f>IF(CA7="","",IF(CA7="-","【-】","【"&amp;SUBSTITUTE(TEXT(CA7,"#,##0.00"),"-","△")&amp;"】"))</f>
        <v>【32.93】</v>
      </c>
      <c r="CB6" s="35">
        <f>IF(CB7="",NA(),CB7)</f>
        <v>420.02</v>
      </c>
      <c r="CC6" s="35">
        <f t="shared" ref="CC6:CK6" si="9">IF(CC7="",NA(),CC7)</f>
        <v>421.5</v>
      </c>
      <c r="CD6" s="35">
        <f t="shared" si="9"/>
        <v>450.84</v>
      </c>
      <c r="CE6" s="35">
        <f t="shared" si="9"/>
        <v>490.76</v>
      </c>
      <c r="CF6" s="35">
        <f t="shared" si="9"/>
        <v>459.24</v>
      </c>
      <c r="CG6" s="35">
        <f t="shared" si="9"/>
        <v>690.86</v>
      </c>
      <c r="CH6" s="35">
        <f t="shared" si="9"/>
        <v>525.1</v>
      </c>
      <c r="CI6" s="35">
        <f t="shared" si="9"/>
        <v>471.79</v>
      </c>
      <c r="CJ6" s="35">
        <f t="shared" si="9"/>
        <v>468.36</v>
      </c>
      <c r="CK6" s="35">
        <f t="shared" si="9"/>
        <v>479.21</v>
      </c>
      <c r="CL6" s="34" t="str">
        <f>IF(CL7="","",IF(CL7="-","【-】","【"&amp;SUBSTITUTE(TEXT(CL7,"#,##0.00"),"-","△")&amp;"】"))</f>
        <v>【547.82】</v>
      </c>
      <c r="CM6" s="35">
        <f>IF(CM7="",NA(),CM7)</f>
        <v>57.14</v>
      </c>
      <c r="CN6" s="35">
        <f t="shared" ref="CN6:CV6" si="10">IF(CN7="",NA(),CN7)</f>
        <v>28.57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47.83</v>
      </c>
      <c r="CS6" s="35">
        <f t="shared" si="10"/>
        <v>58.58</v>
      </c>
      <c r="CT6" s="35">
        <f t="shared" si="10"/>
        <v>56.52</v>
      </c>
      <c r="CU6" s="35">
        <f t="shared" si="10"/>
        <v>53.97</v>
      </c>
      <c r="CV6" s="35">
        <f t="shared" si="10"/>
        <v>40.53</v>
      </c>
      <c r="CW6" s="34" t="str">
        <f>IF(CW7="","",IF(CW7="-","【-】","【"&amp;SUBSTITUTE(TEXT(CW7,"#,##0.00"),"-","△")&amp;"】"))</f>
        <v>【39.10】</v>
      </c>
      <c r="CX6" s="35">
        <f>IF(CX7="",NA(),CX7)</f>
        <v>71.88</v>
      </c>
      <c r="CY6" s="35">
        <f t="shared" ref="CY6:DG6" si="11">IF(CY7="",NA(),CY7)</f>
        <v>74.19</v>
      </c>
      <c r="CZ6" s="35">
        <f t="shared" si="11"/>
        <v>77.42</v>
      </c>
      <c r="DA6" s="35">
        <f t="shared" si="11"/>
        <v>75</v>
      </c>
      <c r="DB6" s="35">
        <f t="shared" si="11"/>
        <v>72</v>
      </c>
      <c r="DC6" s="35">
        <f t="shared" si="11"/>
        <v>84.46</v>
      </c>
      <c r="DD6" s="35">
        <f t="shared" si="11"/>
        <v>89.31</v>
      </c>
      <c r="DE6" s="35">
        <f t="shared" si="11"/>
        <v>91.27</v>
      </c>
      <c r="DF6" s="35">
        <f t="shared" si="11"/>
        <v>92.01</v>
      </c>
      <c r="DG6" s="35">
        <f t="shared" si="11"/>
        <v>90.28</v>
      </c>
      <c r="DH6" s="34" t="str">
        <f>IF(DH7="","",IF(DH7="-","【-】","【"&amp;SUBSTITUTE(TEXT(DH7,"#,##0.00"),"-","△")&amp;"】"))</f>
        <v>【89.88】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>
      <c r="A7" s="28"/>
      <c r="B7" s="37">
        <v>2016</v>
      </c>
      <c r="C7" s="37">
        <v>313645</v>
      </c>
      <c r="D7" s="37">
        <v>47</v>
      </c>
      <c r="E7" s="37">
        <v>17</v>
      </c>
      <c r="F7" s="37">
        <v>7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0.37</v>
      </c>
      <c r="Q7" s="38">
        <v>100</v>
      </c>
      <c r="R7" s="38">
        <v>3456</v>
      </c>
      <c r="S7" s="38">
        <v>6720</v>
      </c>
      <c r="T7" s="38">
        <v>233.52</v>
      </c>
      <c r="U7" s="38">
        <v>28.78</v>
      </c>
      <c r="V7" s="38">
        <v>25</v>
      </c>
      <c r="W7" s="38">
        <v>0.02</v>
      </c>
      <c r="X7" s="38">
        <v>1250</v>
      </c>
      <c r="Y7" s="38">
        <v>56.77</v>
      </c>
      <c r="Z7" s="38">
        <v>57.81</v>
      </c>
      <c r="AA7" s="38">
        <v>56.71</v>
      </c>
      <c r="AB7" s="38">
        <v>53.94</v>
      </c>
      <c r="AC7" s="38">
        <v>53.59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215.4</v>
      </c>
      <c r="BG7" s="38">
        <v>362.47</v>
      </c>
      <c r="BH7" s="38">
        <v>614.29</v>
      </c>
      <c r="BI7" s="38">
        <v>0</v>
      </c>
      <c r="BJ7" s="38">
        <v>0</v>
      </c>
      <c r="BK7" s="38">
        <v>1844.55</v>
      </c>
      <c r="BL7" s="38">
        <v>1156.78</v>
      </c>
      <c r="BM7" s="38">
        <v>1239.21</v>
      </c>
      <c r="BN7" s="38">
        <v>1196.58</v>
      </c>
      <c r="BO7" s="38">
        <v>776.75</v>
      </c>
      <c r="BP7" s="38">
        <v>644.02</v>
      </c>
      <c r="BQ7" s="38">
        <v>42.06</v>
      </c>
      <c r="BR7" s="38">
        <v>42.51</v>
      </c>
      <c r="BS7" s="38">
        <v>41.74</v>
      </c>
      <c r="BT7" s="38">
        <v>38.909999999999997</v>
      </c>
      <c r="BU7" s="38">
        <v>38.29</v>
      </c>
      <c r="BV7" s="38">
        <v>22.93</v>
      </c>
      <c r="BW7" s="38">
        <v>33.82</v>
      </c>
      <c r="BX7" s="38">
        <v>38.14</v>
      </c>
      <c r="BY7" s="38">
        <v>38.28</v>
      </c>
      <c r="BZ7" s="38">
        <v>38.49</v>
      </c>
      <c r="CA7" s="38">
        <v>32.93</v>
      </c>
      <c r="CB7" s="38">
        <v>420.02</v>
      </c>
      <c r="CC7" s="38">
        <v>421.5</v>
      </c>
      <c r="CD7" s="38">
        <v>450.84</v>
      </c>
      <c r="CE7" s="38">
        <v>490.76</v>
      </c>
      <c r="CF7" s="38">
        <v>459.24</v>
      </c>
      <c r="CG7" s="38">
        <v>690.86</v>
      </c>
      <c r="CH7" s="38">
        <v>525.1</v>
      </c>
      <c r="CI7" s="38">
        <v>471.79</v>
      </c>
      <c r="CJ7" s="38">
        <v>468.36</v>
      </c>
      <c r="CK7" s="38">
        <v>479.21</v>
      </c>
      <c r="CL7" s="38">
        <v>547.82000000000005</v>
      </c>
      <c r="CM7" s="38">
        <v>57.14</v>
      </c>
      <c r="CN7" s="38">
        <v>28.57</v>
      </c>
      <c r="CO7" s="38" t="s">
        <v>115</v>
      </c>
      <c r="CP7" s="38" t="s">
        <v>115</v>
      </c>
      <c r="CQ7" s="38" t="s">
        <v>115</v>
      </c>
      <c r="CR7" s="38">
        <v>47.83</v>
      </c>
      <c r="CS7" s="38">
        <v>58.58</v>
      </c>
      <c r="CT7" s="38">
        <v>56.52</v>
      </c>
      <c r="CU7" s="38">
        <v>53.97</v>
      </c>
      <c r="CV7" s="38">
        <v>40.53</v>
      </c>
      <c r="CW7" s="38">
        <v>39.1</v>
      </c>
      <c r="CX7" s="38">
        <v>71.88</v>
      </c>
      <c r="CY7" s="38">
        <v>74.19</v>
      </c>
      <c r="CZ7" s="38">
        <v>77.42</v>
      </c>
      <c r="DA7" s="38">
        <v>75</v>
      </c>
      <c r="DB7" s="38">
        <v>72</v>
      </c>
      <c r="DC7" s="38">
        <v>84.46</v>
      </c>
      <c r="DD7" s="38">
        <v>89.31</v>
      </c>
      <c r="DE7" s="38">
        <v>91.27</v>
      </c>
      <c r="DF7" s="38">
        <v>92.01</v>
      </c>
      <c r="DG7" s="38">
        <v>90.28</v>
      </c>
      <c r="DH7" s="38">
        <v>89.88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0.02</v>
      </c>
      <c r="EO7" s="38">
        <v>0.02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2018-02-27T07:48:29Z</cp:lastPrinted>
  <dcterms:modified xsi:type="dcterms:W3CDTF">2018-02-27T07:48:31Z</dcterms:modified>
</cp:coreProperties>
</file>