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07 智頭町　〇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AT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<sst xmlns="http://schemas.openxmlformats.org/spreadsheetml/2006/main" count="232" uniqueCount="120">
  <si>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</si>
  <si>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</si>
  <si>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</si>
  <si>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</si>
  <si>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</si>
  <si>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</si>
  <si>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</si>
  <si>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</si>
  <si>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</si>
  <si>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</si>
  <si>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</si>
  <si>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</si>
  <si>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</si>
  <si>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</si>
  <si>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</si>
  <si>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</si>
  <si>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</si>
  <si>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</si>
  <si>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</si>
  <si>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</si>
  <si>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</si>
  <si>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</si>
  <si>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</si>
  <si>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</si>
  <si>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</si>
  <si>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</si>
  <si>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</si>
  <si>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</si>
  <si>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</si>
  <si>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</si>
  <si>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</si>
  <si>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</si>
  <si>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</si>
  <si>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</si>
  <si>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</si>
  <si>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</si>
  <si>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</si>
  <si>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</si>
  <si>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</si>
  <si>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</si>
  <si>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</si>
  <si>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</si>
  <si>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</si>
  <si>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</si>
  <si>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</si>
  <si>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</si>
  <si>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</si>
  <si>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</si>
  <si>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</si>
  <si>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</si>
  <si>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</si>
  <si>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</si>
  <si>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</si>
  <si>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</si>
  <si>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</si>
  <si>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</si>
  <si>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</si>
  <si>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</si>
  <si>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</si>
  <si>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</si>
  <si>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</si>
  <si>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</si>
  <si>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</si>
  <si>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</si>
  <si>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</si>
  <si>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</si>
  <si>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</si>
  <si>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</si>
  <si>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</si>
  <si>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</si>
  <si>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</si>
  <si>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</si>
  <si>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</si>
  <si>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</si>
  <si>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</si>
  <si>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</si>
  <si>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</si>
  <si>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</si>
  <si>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</si>
  <si>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</si>
  <si>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</si>
  <si>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</si>
  <si>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</si>
  <si>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</si>
  <si>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</si>
  <si>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</si>
  <si>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</si>
  <si>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</si>
  <si>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</si>
  <si>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</si>
  <si>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</si>
  <si>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</si>
  <si>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</si>
  <si>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</si>
  <si>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</si>
  <si>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</si>
  <si>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</si>
  <si>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</si>
  <si>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</si>
  <si>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</si>
  <si>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</si>
  <si>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</si>
  <si>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</si>
  <si>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</si>
  <si>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</si>
  <si>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智頭町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</si>
  <si>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</si>
  <si>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</si>
  <si>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</si>
  <si>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</si>
  <si>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</si>
  <si>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</si>
  <si>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</si>
  <si>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</si>
  <si>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</si>
  <si>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</si>
  <si>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予定外の委託料等のため、平成25年度が単年度赤字となったが、累積欠損金もなく例年は黒字であり、収入と支出のバランスは取れていると思われる。
　短期の支払能力についても、ここ数年は減少傾向にあるものの、類似団体と比較しても非常に高く十分な支払能力を持っている。
　負債については、近年新たな企業債を借りることなく償還のみのであるため、企業債残高は毎年減少している。給水収益も減少傾向ではあるが、類似団体と比較しても十分であり、他会計繰入金を受けていない。
　給水原価については全国平均と比較して、ほぼ同額である。
　有収率については、近年向上していたが、平成27年度は新たな漏水の増加等もあり低下している。類似他団体と比較しても低いため、早期発見、修理することで漏水を減少させて、さらに向上させていきたい。
</t>
    <rPh sb="87" eb="89">
      <t>スウネン</t>
    </rPh>
    <rPh sb="238" eb="240">
      <t>ゼンコク</t>
    </rPh>
    <rPh sb="277" eb="279">
      <t>ヘイセイ</t>
    </rPh>
    <rPh sb="281" eb="283">
      <t>ネンド</t>
    </rPh>
    <rPh sb="284" eb="285">
      <t>アラ</t>
    </rPh>
    <rPh sb="287" eb="289">
      <t>ロウスイ</t>
    </rPh>
    <rPh sb="290" eb="292">
      <t>ゾウカ</t>
    </rPh>
    <rPh sb="292" eb="293">
      <t>トウ</t>
    </rPh>
    <rPh sb="296" eb="298">
      <t>テイカ</t>
    </rPh>
    <phoneticPr fontId="4"/>
  </si>
  <si>
    <t>　平成26年度に大規模な施設の増設を行ったため、管路経年化率が大きく減少したが、それでも類似他団体と比べると、高い数値であり老朽管の更新が十分とは言えない状況である。
　平成10年度頃から下水道工事に併せて管路更新を行っているが、近年はペースダウンしているため、早急に老朽化、耐震化に対応していきたい。しかし、近年の集中的な投資のため、減価償却費が上昇しており、経営計画等と照らし合わせながらの計画的な更新をしていきたい。</t>
    <phoneticPr fontId="4"/>
  </si>
  <si>
    <t>　老朽管更新、耐震化、老朽施設更新には多額の費用がかかるため、自己財源のみではなく、企業債、補助金、繰入金等を十分に考慮した計画を作成し、なおかつ経営に負担をかけないよう、バランスの取れた更新を行っていきたい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</si>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</sst>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1.17</c:v>
                </c:pt>
                <c:pt idx="2" formatCode="#,##0.00;&quot;△&quot;#,##0.00">
                  <c:v>0</c:v>
                </c:pt>
                <c:pt idx="3">
                  <c:v>3.07</c:v>
                </c:pt>
                <c:pt idx="4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98984"/>
        <c:axId val="3186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0.23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8984"/>
        <c:axId val="318600160"/>
      </c:lineChart>
      <c:dateAx>
        <c:axId val="318598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600160"/>
        <c:crosses val="autoZero"/>
        <c:auto val="1"/>
        <c:lblOffset val="100"/>
        <c:baseTimeUnit val="years"/>
      </c:dateAx>
      <c:valAx>
        <c:axId val="3186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98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63.08</c:v>
                </c:pt>
                <c:pt idx="1">
                  <c:v>45.7</c:v>
                </c:pt>
                <c:pt idx="2">
                  <c:v>42.07</c:v>
                </c:pt>
                <c:pt idx="3">
                  <c:v>41.89</c:v>
                </c:pt>
                <c:pt idx="4">
                  <c:v>46.54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99768"/>
        <c:axId val="318603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40.119999999999997</c:v>
                </c:pt>
                <c:pt idx="1">
                  <c:v>41.24</c:v>
                </c:pt>
                <c:pt idx="2">
                  <c:v>40.700000000000003</c:v>
                </c:pt>
                <c:pt idx="3">
                  <c:v>39.909999999999997</c:v>
                </c:pt>
                <c:pt idx="4">
                  <c:v>41.09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9768"/>
        <c:axId val="318603688"/>
      </c:lineChart>
      <c:dateAx>
        <c:axId val="318599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603688"/>
        <c:crosses val="autoZero"/>
        <c:auto val="1"/>
        <c:lblOffset val="100"/>
        <c:baseTimeUnit val="years"/>
      </c:dateAx>
      <c:valAx>
        <c:axId val="318603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99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47.71</c:v>
                </c:pt>
                <c:pt idx="1">
                  <c:v>64.87</c:v>
                </c:pt>
                <c:pt idx="2">
                  <c:v>69.48</c:v>
                </c:pt>
                <c:pt idx="3">
                  <c:v>69.59</c:v>
                </c:pt>
                <c:pt idx="4">
                  <c:v>62.79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21712"/>
        <c:axId val="3197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76.87</c:v>
                </c:pt>
                <c:pt idx="1">
                  <c:v>74.900000000000006</c:v>
                </c:pt>
                <c:pt idx="2">
                  <c:v>74.61</c:v>
                </c:pt>
                <c:pt idx="3">
                  <c:v>75.62</c:v>
                </c:pt>
                <c:pt idx="4">
                  <c:v>75.91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721712"/>
        <c:axId val="319717792"/>
      </c:lineChart>
      <c:dateAx>
        <c:axId val="31972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717792"/>
        <c:crosses val="autoZero"/>
        <c:auto val="1"/>
        <c:lblOffset val="100"/>
        <c:baseTimeUnit val="years"/>
      </c:dateAx>
      <c:valAx>
        <c:axId val="3197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72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100.21</c:v>
                </c:pt>
                <c:pt idx="1">
                  <c:v>91.39</c:v>
                </c:pt>
                <c:pt idx="2">
                  <c:v>106.49</c:v>
                </c:pt>
                <c:pt idx="3">
                  <c:v>122.12</c:v>
                </c:pt>
                <c:pt idx="4">
                  <c:v>119.72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97416"/>
        <c:axId val="31860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100.73</c:v>
                </c:pt>
                <c:pt idx="1">
                  <c:v>109.5</c:v>
                </c:pt>
                <c:pt idx="2">
                  <c:v>106.28</c:v>
                </c:pt>
                <c:pt idx="3">
                  <c:v>108.35</c:v>
                </c:pt>
                <c:pt idx="4">
                  <c:v>114.74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7416"/>
        <c:axId val="318600944"/>
      </c:lineChart>
      <c:dateAx>
        <c:axId val="318597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600944"/>
        <c:crosses val="autoZero"/>
        <c:auto val="1"/>
        <c:lblOffset val="100"/>
        <c:baseTimeUnit val="years"/>
      </c:dateAx>
      <c:valAx>
        <c:axId val="318600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97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43.53</c:v>
                </c:pt>
                <c:pt idx="1">
                  <c:v>45.98</c:v>
                </c:pt>
                <c:pt idx="2">
                  <c:v>41.74</c:v>
                </c:pt>
                <c:pt idx="3">
                  <c:v>43.26</c:v>
                </c:pt>
                <c:pt idx="4">
                  <c:v>44.86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601728"/>
        <c:axId val="31860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39.049999999999997</c:v>
                </c:pt>
                <c:pt idx="2">
                  <c:v>50.44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601728"/>
        <c:axId val="318602904"/>
      </c:lineChart>
      <c:dateAx>
        <c:axId val="31860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602904"/>
        <c:crosses val="autoZero"/>
        <c:auto val="1"/>
        <c:lblOffset val="100"/>
        <c:baseTimeUnit val="years"/>
      </c:dateAx>
      <c:valAx>
        <c:axId val="31860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60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24.43</c:v>
                </c:pt>
                <c:pt idx="1">
                  <c:v>23.85</c:v>
                </c:pt>
                <c:pt idx="2">
                  <c:v>14.96</c:v>
                </c:pt>
                <c:pt idx="3">
                  <c:v>9.56</c:v>
                </c:pt>
                <c:pt idx="4">
                  <c:v>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98200"/>
        <c:axId val="31859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6.76</c:v>
                </c:pt>
                <c:pt idx="1">
                  <c:v>8.18</c:v>
                </c:pt>
                <c:pt idx="2">
                  <c:v>9.64</c:v>
                </c:pt>
                <c:pt idx="3">
                  <c:v>11.68</c:v>
                </c:pt>
                <c:pt idx="4">
                  <c:v>14.01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98200"/>
        <c:axId val="318598592"/>
      </c:lineChart>
      <c:dateAx>
        <c:axId val="31859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598592"/>
        <c:crosses val="autoZero"/>
        <c:auto val="1"/>
        <c:lblOffset val="100"/>
        <c:baseTimeUnit val="years"/>
      </c:dateAx>
      <c:valAx>
        <c:axId val="31859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9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422848"/>
        <c:axId val="31941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44.3</c:v>
                </c:pt>
                <c:pt idx="2">
                  <c:v>32.31</c:v>
                </c:pt>
                <c:pt idx="3">
                  <c:v>26.85</c:v>
                </c:pt>
                <c:pt idx="4">
                  <c:v>27.19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22848"/>
        <c:axId val="319419712"/>
      </c:lineChart>
      <c:dateAx>
        <c:axId val="3194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419712"/>
        <c:crosses val="autoZero"/>
        <c:auto val="1"/>
        <c:lblOffset val="100"/>
        <c:baseTimeUnit val="years"/>
      </c:dateAx>
      <c:valAx>
        <c:axId val="319419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42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79228.06</c:v>
                </c:pt>
                <c:pt idx="1">
                  <c:v>7511.43</c:v>
                </c:pt>
                <c:pt idx="2">
                  <c:v>1298.46</c:v>
                </c:pt>
                <c:pt idx="3">
                  <c:v>1283.81</c:v>
                </c:pt>
                <c:pt idx="4">
                  <c:v>1365.51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422456"/>
        <c:axId val="319420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2322.9699999999998</c:v>
                </c:pt>
                <c:pt idx="1">
                  <c:v>2098.87</c:v>
                </c:pt>
                <c:pt idx="2">
                  <c:v>571.29999999999995</c:v>
                </c:pt>
                <c:pt idx="3">
                  <c:v>527.82000000000005</c:v>
                </c:pt>
                <c:pt idx="4">
                  <c:v>477.44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22456"/>
        <c:axId val="319420104"/>
      </c:lineChart>
      <c:dateAx>
        <c:axId val="319422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420104"/>
        <c:crosses val="autoZero"/>
        <c:auto val="1"/>
        <c:lblOffset val="100"/>
        <c:baseTimeUnit val="years"/>
      </c:dateAx>
      <c:valAx>
        <c:axId val="319420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422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180.5</c:v>
                </c:pt>
                <c:pt idx="1">
                  <c:v>160.93</c:v>
                </c:pt>
                <c:pt idx="2">
                  <c:v>142.13999999999999</c:v>
                </c:pt>
                <c:pt idx="3">
                  <c:v>118.24</c:v>
                </c:pt>
                <c:pt idx="4">
                  <c:v>93.54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420888"/>
        <c:axId val="31942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547.41999999999996</c:v>
                </c:pt>
                <c:pt idx="1">
                  <c:v>536.9</c:v>
                </c:pt>
                <c:pt idx="2">
                  <c:v>495.43</c:v>
                </c:pt>
                <c:pt idx="3">
                  <c:v>488.5</c:v>
                </c:pt>
                <c:pt idx="4">
                  <c:v>485.75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20888"/>
        <c:axId val="319422064"/>
      </c:lineChart>
      <c:dateAx>
        <c:axId val="31942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422064"/>
        <c:crosses val="autoZero"/>
        <c:auto val="1"/>
        <c:lblOffset val="100"/>
        <c:baseTimeUnit val="years"/>
      </c:dateAx>
      <c:valAx>
        <c:axId val="319422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42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98.5</c:v>
                </c:pt>
                <c:pt idx="1">
                  <c:v>89.7</c:v>
                </c:pt>
                <c:pt idx="2">
                  <c:v>104.85</c:v>
                </c:pt>
                <c:pt idx="3">
                  <c:v>129.31</c:v>
                </c:pt>
                <c:pt idx="4">
                  <c:v>124.88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415792"/>
        <c:axId val="31941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80.62</c:v>
                </c:pt>
                <c:pt idx="1">
                  <c:v>80.010000000000005</c:v>
                </c:pt>
                <c:pt idx="2">
                  <c:v>81.900000000000006</c:v>
                </c:pt>
                <c:pt idx="3">
                  <c:v>82.42</c:v>
                </c:pt>
                <c:pt idx="4">
                  <c:v>83.59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15792"/>
        <c:axId val="319418928"/>
      </c:lineChart>
      <c:dateAx>
        <c:axId val="31941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418928"/>
        <c:crosses val="autoZero"/>
        <c:auto val="1"/>
        <c:lblOffset val="100"/>
        <c:baseTimeUnit val="years"/>
      </c:dateAx>
      <c:valAx>
        <c:axId val="31941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41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229.25</c:v>
                </c:pt>
                <c:pt idx="1">
                  <c:v>252.79</c:v>
                </c:pt>
                <c:pt idx="2">
                  <c:v>214.21</c:v>
                </c:pt>
                <c:pt idx="3">
                  <c:v>174.5</c:v>
                </c:pt>
                <c:pt idx="4">
                  <c:v>182.31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416968"/>
        <c:axId val="3194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229.31</c:v>
                </c:pt>
                <c:pt idx="1">
                  <c:v>232.46</c:v>
                </c:pt>
                <c:pt idx="2">
                  <c:v>227.97</c:v>
                </c:pt>
                <c:pt idx="3">
                  <c:v>226.99</c:v>
                </c:pt>
                <c:pt idx="4">
                  <c:v>230.22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416968"/>
        <c:axId val="319418144"/>
      </c:lineChart>
      <c:dateAx>
        <c:axId val="31941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418144"/>
        <c:crosses val="autoZero"/>
        <c:auto val="1"/>
        <c:lblOffset val="100"/>
        <c:baseTimeUnit val="years"/>
      </c:dateAx>
      <c:valAx>
        <c:axId val="31941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41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鳥取県　智頭町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A9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7398</v>
      </c>
      <c r="AM8" s="61"/>
      <c r="AN8" s="61"/>
      <c r="AO8" s="61"/>
      <c r="AP8" s="61"/>
      <c r="AQ8" s="61"/>
      <c r="AR8" s="61"/>
      <c r="AS8" s="61"/>
      <c r="AT8" s="51">
        <f>データ!$S$6</f>
        <v>224.7</v>
      </c>
      <c r="AU8" s="52"/>
      <c r="AV8" s="52"/>
      <c r="AW8" s="52"/>
      <c r="AX8" s="52"/>
      <c r="AY8" s="52"/>
      <c r="AZ8" s="52"/>
      <c r="BA8" s="52"/>
      <c r="BB8" s="53">
        <f>データ!$T$6</f>
        <v>32.92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93.72</v>
      </c>
      <c r="J10" s="52"/>
      <c r="K10" s="52"/>
      <c r="L10" s="52"/>
      <c r="M10" s="52"/>
      <c r="N10" s="52"/>
      <c r="O10" s="64"/>
      <c r="P10" s="53">
        <f>データ!$P$6</f>
        <v>34.840000000000003</v>
      </c>
      <c r="Q10" s="53"/>
      <c r="R10" s="53"/>
      <c r="S10" s="53"/>
      <c r="T10" s="53"/>
      <c r="U10" s="53"/>
      <c r="V10" s="53"/>
      <c r="W10" s="61">
        <f>データ!$Q$6</f>
        <v>3780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2564</v>
      </c>
      <c r="AM10" s="61"/>
      <c r="AN10" s="61"/>
      <c r="AO10" s="61"/>
      <c r="AP10" s="61"/>
      <c r="AQ10" s="61"/>
      <c r="AR10" s="61"/>
      <c r="AS10" s="61"/>
      <c r="AT10" s="51">
        <f>データ!$V$6</f>
        <v>2.0099999999999998</v>
      </c>
      <c r="AU10" s="52"/>
      <c r="AV10" s="52"/>
      <c r="AW10" s="52"/>
      <c r="AX10" s="52"/>
      <c r="AY10" s="52"/>
      <c r="AZ10" s="52"/>
      <c r="BA10" s="52"/>
      <c r="BB10" s="53">
        <f>データ!$W$6</f>
        <v>1275.6199999999999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313289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鳥取県　智頭町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>
        <f t="shared" si="3"/>
        <v>0</v>
      </c>
      <c r="N6" s="35" t="str">
        <f t="shared" si="3"/>
        <v>-</v>
      </c>
      <c r="O6" s="35">
        <f t="shared" si="3"/>
        <v>93.72</v>
      </c>
      <c r="P6" s="35">
        <f t="shared" si="3"/>
        <v>34.840000000000003</v>
      </c>
      <c r="Q6" s="35">
        <f t="shared" si="3"/>
        <v>3780</v>
      </c>
      <c r="R6" s="35">
        <f t="shared" si="3"/>
        <v>7398</v>
      </c>
      <c r="S6" s="35">
        <f t="shared" si="3"/>
        <v>224.7</v>
      </c>
      <c r="T6" s="35">
        <f t="shared" si="3"/>
        <v>32.92</v>
      </c>
      <c r="U6" s="35">
        <f t="shared" si="3"/>
        <v>2564</v>
      </c>
      <c r="V6" s="35">
        <f t="shared" si="3"/>
        <v>2.0099999999999998</v>
      </c>
      <c r="W6" s="35">
        <f t="shared" si="3"/>
        <v>1275.6199999999999</v>
      </c>
      <c r="X6" s="36">
        <f>IF(X7="",NA(),X7)</f>
        <v>100.21</v>
      </c>
      <c r="Y6" s="36">
        <f t="shared" ref="Y6:AG6" si="4">IF(Y7="",NA(),Y7)</f>
        <v>91.39</v>
      </c>
      <c r="Z6" s="36">
        <f t="shared" si="4"/>
        <v>106.49</v>
      </c>
      <c r="AA6" s="36">
        <f t="shared" si="4"/>
        <v>122.12</v>
      </c>
      <c r="AB6" s="36">
        <f t="shared" si="4"/>
        <v>119.72</v>
      </c>
      <c r="AC6" s="36">
        <f t="shared" si="4"/>
        <v>100.73</v>
      </c>
      <c r="AD6" s="36">
        <f t="shared" si="4"/>
        <v>109.5</v>
      </c>
      <c r="AE6" s="36">
        <f t="shared" si="4"/>
        <v>106.28</v>
      </c>
      <c r="AF6" s="36">
        <f t="shared" si="4"/>
        <v>108.35</v>
      </c>
      <c r="AG6" s="36">
        <f t="shared" si="4"/>
        <v>114.74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50.06</v>
      </c>
      <c r="AO6" s="36">
        <f t="shared" si="5"/>
        <v>44.3</v>
      </c>
      <c r="AP6" s="36">
        <f t="shared" si="5"/>
        <v>32.31</v>
      </c>
      <c r="AQ6" s="36">
        <f t="shared" si="5"/>
        <v>26.85</v>
      </c>
      <c r="AR6" s="36">
        <f t="shared" si="5"/>
        <v>27.19</v>
      </c>
      <c r="AS6" s="35" t="str">
        <f>IF(AS7="","",IF(AS7="-","【-】","【"&amp;SUBSTITUTE(TEXT(AS7,"#,##0.00"),"-","△")&amp;"】"))</f>
        <v>【0.79】</v>
      </c>
      <c r="AT6" s="36">
        <f>IF(AT7="",NA(),AT7)</f>
        <v>79228.06</v>
      </c>
      <c r="AU6" s="36">
        <f t="shared" ref="AU6:BC6" si="6">IF(AU7="",NA(),AU7)</f>
        <v>7511.43</v>
      </c>
      <c r="AV6" s="36">
        <f t="shared" si="6"/>
        <v>1298.46</v>
      </c>
      <c r="AW6" s="36">
        <f t="shared" si="6"/>
        <v>1283.81</v>
      </c>
      <c r="AX6" s="36">
        <f t="shared" si="6"/>
        <v>1365.51</v>
      </c>
      <c r="AY6" s="36">
        <f t="shared" si="6"/>
        <v>2322.9699999999998</v>
      </c>
      <c r="AZ6" s="36">
        <f t="shared" si="6"/>
        <v>2098.87</v>
      </c>
      <c r="BA6" s="36">
        <f t="shared" si="6"/>
        <v>571.29999999999995</v>
      </c>
      <c r="BB6" s="36">
        <f t="shared" si="6"/>
        <v>527.82000000000005</v>
      </c>
      <c r="BC6" s="36">
        <f t="shared" si="6"/>
        <v>477.44</v>
      </c>
      <c r="BD6" s="35" t="str">
        <f>IF(BD7="","",IF(BD7="-","【-】","【"&amp;SUBSTITUTE(TEXT(BD7,"#,##0.00"),"-","△")&amp;"】"))</f>
        <v>【262.87】</v>
      </c>
      <c r="BE6" s="36">
        <f>IF(BE7="",NA(),BE7)</f>
        <v>180.5</v>
      </c>
      <c r="BF6" s="36">
        <f t="shared" ref="BF6:BN6" si="7">IF(BF7="",NA(),BF7)</f>
        <v>160.93</v>
      </c>
      <c r="BG6" s="36">
        <f t="shared" si="7"/>
        <v>142.13999999999999</v>
      </c>
      <c r="BH6" s="36">
        <f t="shared" si="7"/>
        <v>118.24</v>
      </c>
      <c r="BI6" s="36">
        <f t="shared" si="7"/>
        <v>93.54</v>
      </c>
      <c r="BJ6" s="36">
        <f t="shared" si="7"/>
        <v>547.41999999999996</v>
      </c>
      <c r="BK6" s="36">
        <f t="shared" si="7"/>
        <v>536.9</v>
      </c>
      <c r="BL6" s="36">
        <f t="shared" si="7"/>
        <v>495.43</v>
      </c>
      <c r="BM6" s="36">
        <f t="shared" si="7"/>
        <v>488.5</v>
      </c>
      <c r="BN6" s="36">
        <f t="shared" si="7"/>
        <v>485.75</v>
      </c>
      <c r="BO6" s="35" t="str">
        <f>IF(BO7="","",IF(BO7="-","【-】","【"&amp;SUBSTITUTE(TEXT(BO7,"#,##0.00"),"-","△")&amp;"】"))</f>
        <v>【270.87】</v>
      </c>
      <c r="BP6" s="36">
        <f>IF(BP7="",NA(),BP7)</f>
        <v>98.5</v>
      </c>
      <c r="BQ6" s="36">
        <f t="shared" ref="BQ6:BY6" si="8">IF(BQ7="",NA(),BQ7)</f>
        <v>89.7</v>
      </c>
      <c r="BR6" s="36">
        <f t="shared" si="8"/>
        <v>104.85</v>
      </c>
      <c r="BS6" s="36">
        <f t="shared" si="8"/>
        <v>129.31</v>
      </c>
      <c r="BT6" s="36">
        <f t="shared" si="8"/>
        <v>124.88</v>
      </c>
      <c r="BU6" s="36">
        <f t="shared" si="8"/>
        <v>80.62</v>
      </c>
      <c r="BV6" s="36">
        <f t="shared" si="8"/>
        <v>80.010000000000005</v>
      </c>
      <c r="BW6" s="36">
        <f t="shared" si="8"/>
        <v>81.900000000000006</v>
      </c>
      <c r="BX6" s="36">
        <f t="shared" si="8"/>
        <v>82.42</v>
      </c>
      <c r="BY6" s="36">
        <f t="shared" si="8"/>
        <v>83.59</v>
      </c>
      <c r="BZ6" s="35" t="str">
        <f>IF(BZ7="","",IF(BZ7="-","【-】","【"&amp;SUBSTITUTE(TEXT(BZ7,"#,##0.00"),"-","△")&amp;"】"))</f>
        <v>【105.59】</v>
      </c>
      <c r="CA6" s="36">
        <f>IF(CA7="",NA(),CA7)</f>
        <v>229.25</v>
      </c>
      <c r="CB6" s="36">
        <f t="shared" ref="CB6:CJ6" si="9">IF(CB7="",NA(),CB7)</f>
        <v>252.79</v>
      </c>
      <c r="CC6" s="36">
        <f t="shared" si="9"/>
        <v>214.21</v>
      </c>
      <c r="CD6" s="36">
        <f t="shared" si="9"/>
        <v>174.5</v>
      </c>
      <c r="CE6" s="36">
        <f t="shared" si="9"/>
        <v>182.31</v>
      </c>
      <c r="CF6" s="36">
        <f t="shared" si="9"/>
        <v>229.31</v>
      </c>
      <c r="CG6" s="36">
        <f t="shared" si="9"/>
        <v>232.46</v>
      </c>
      <c r="CH6" s="36">
        <f t="shared" si="9"/>
        <v>227.97</v>
      </c>
      <c r="CI6" s="36">
        <f t="shared" si="9"/>
        <v>226.99</v>
      </c>
      <c r="CJ6" s="36">
        <f t="shared" si="9"/>
        <v>230.22</v>
      </c>
      <c r="CK6" s="35" t="str">
        <f>IF(CK7="","",IF(CK7="-","【-】","【"&amp;SUBSTITUTE(TEXT(CK7,"#,##0.00"),"-","△")&amp;"】"))</f>
        <v>【163.27】</v>
      </c>
      <c r="CL6" s="36">
        <f>IF(CL7="",NA(),CL7)</f>
        <v>63.08</v>
      </c>
      <c r="CM6" s="36">
        <f t="shared" ref="CM6:CU6" si="10">IF(CM7="",NA(),CM7)</f>
        <v>45.7</v>
      </c>
      <c r="CN6" s="36">
        <f t="shared" si="10"/>
        <v>42.07</v>
      </c>
      <c r="CO6" s="36">
        <f t="shared" si="10"/>
        <v>41.89</v>
      </c>
      <c r="CP6" s="36">
        <f t="shared" si="10"/>
        <v>46.54</v>
      </c>
      <c r="CQ6" s="36">
        <f t="shared" si="10"/>
        <v>40.119999999999997</v>
      </c>
      <c r="CR6" s="36">
        <f t="shared" si="10"/>
        <v>41.24</v>
      </c>
      <c r="CS6" s="36">
        <f t="shared" si="10"/>
        <v>40.700000000000003</v>
      </c>
      <c r="CT6" s="36">
        <f t="shared" si="10"/>
        <v>39.909999999999997</v>
      </c>
      <c r="CU6" s="36">
        <f t="shared" si="10"/>
        <v>41.09</v>
      </c>
      <c r="CV6" s="35" t="str">
        <f>IF(CV7="","",IF(CV7="-","【-】","【"&amp;SUBSTITUTE(TEXT(CV7,"#,##0.00"),"-","△")&amp;"】"))</f>
        <v>【59.94】</v>
      </c>
      <c r="CW6" s="36">
        <f>IF(CW7="",NA(),CW7)</f>
        <v>47.71</v>
      </c>
      <c r="CX6" s="36">
        <f t="shared" ref="CX6:DF6" si="11">IF(CX7="",NA(),CX7)</f>
        <v>64.87</v>
      </c>
      <c r="CY6" s="36">
        <f t="shared" si="11"/>
        <v>69.48</v>
      </c>
      <c r="CZ6" s="36">
        <f t="shared" si="11"/>
        <v>69.59</v>
      </c>
      <c r="DA6" s="36">
        <f t="shared" si="11"/>
        <v>62.79</v>
      </c>
      <c r="DB6" s="36">
        <f t="shared" si="11"/>
        <v>76.87</v>
      </c>
      <c r="DC6" s="36">
        <f t="shared" si="11"/>
        <v>74.900000000000006</v>
      </c>
      <c r="DD6" s="36">
        <f t="shared" si="11"/>
        <v>74.61</v>
      </c>
      <c r="DE6" s="36">
        <f t="shared" si="11"/>
        <v>75.62</v>
      </c>
      <c r="DF6" s="36">
        <f t="shared" si="11"/>
        <v>75.91</v>
      </c>
      <c r="DG6" s="35" t="str">
        <f>IF(DG7="","",IF(DG7="-","【-】","【"&amp;SUBSTITUTE(TEXT(DG7,"#,##0.00"),"-","△")&amp;"】"))</f>
        <v>【90.22】</v>
      </c>
      <c r="DH6" s="36">
        <f>IF(DH7="",NA(),DH7)</f>
        <v>43.53</v>
      </c>
      <c r="DI6" s="36">
        <f t="shared" ref="DI6:DQ6" si="12">IF(DI7="",NA(),DI7)</f>
        <v>45.98</v>
      </c>
      <c r="DJ6" s="36">
        <f t="shared" si="12"/>
        <v>41.74</v>
      </c>
      <c r="DK6" s="36">
        <f t="shared" si="12"/>
        <v>43.26</v>
      </c>
      <c r="DL6" s="36">
        <f t="shared" si="12"/>
        <v>44.86</v>
      </c>
      <c r="DM6" s="36">
        <f t="shared" si="12"/>
        <v>38.520000000000003</v>
      </c>
      <c r="DN6" s="36">
        <f t="shared" si="12"/>
        <v>39.049999999999997</v>
      </c>
      <c r="DO6" s="36">
        <f t="shared" si="12"/>
        <v>50.44</v>
      </c>
      <c r="DP6" s="36">
        <f t="shared" si="12"/>
        <v>51.44</v>
      </c>
      <c r="DQ6" s="36">
        <f t="shared" si="12"/>
        <v>52.4</v>
      </c>
      <c r="DR6" s="35" t="str">
        <f>IF(DR7="","",IF(DR7="-","【-】","【"&amp;SUBSTITUTE(TEXT(DR7,"#,##0.00"),"-","△")&amp;"】"))</f>
        <v>【47.91】</v>
      </c>
      <c r="DS6" s="36">
        <f>IF(DS7="",NA(),DS7)</f>
        <v>24.43</v>
      </c>
      <c r="DT6" s="36">
        <f t="shared" ref="DT6:EB6" si="13">IF(DT7="",NA(),DT7)</f>
        <v>23.85</v>
      </c>
      <c r="DU6" s="36">
        <f t="shared" si="13"/>
        <v>14.96</v>
      </c>
      <c r="DV6" s="36">
        <f t="shared" si="13"/>
        <v>9.56</v>
      </c>
      <c r="DW6" s="36">
        <f t="shared" si="13"/>
        <v>9.27</v>
      </c>
      <c r="DX6" s="36">
        <f t="shared" si="13"/>
        <v>6.76</v>
      </c>
      <c r="DY6" s="36">
        <f t="shared" si="13"/>
        <v>8.18</v>
      </c>
      <c r="DZ6" s="36">
        <f t="shared" si="13"/>
        <v>9.64</v>
      </c>
      <c r="EA6" s="36">
        <f t="shared" si="13"/>
        <v>11.68</v>
      </c>
      <c r="EB6" s="36">
        <f t="shared" si="13"/>
        <v>14.01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6">
        <f t="shared" ref="EE6:EM6" si="14">IF(EE7="",NA(),EE7)</f>
        <v>1.17</v>
      </c>
      <c r="EF6" s="35">
        <f t="shared" si="14"/>
        <v>0</v>
      </c>
      <c r="EG6" s="36">
        <f t="shared" si="14"/>
        <v>3.07</v>
      </c>
      <c r="EH6" s="36">
        <f t="shared" si="14"/>
        <v>7.0000000000000007E-2</v>
      </c>
      <c r="EI6" s="36">
        <f t="shared" si="14"/>
        <v>0.62</v>
      </c>
      <c r="EJ6" s="36">
        <f t="shared" si="14"/>
        <v>0.23</v>
      </c>
      <c r="EK6" s="36">
        <f t="shared" si="14"/>
        <v>0.34</v>
      </c>
      <c r="EL6" s="36">
        <f t="shared" si="14"/>
        <v>0.28999999999999998</v>
      </c>
      <c r="EM6" s="36">
        <f t="shared" si="14"/>
        <v>0.41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313289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93.72</v>
      </c>
      <c r="P7" s="39">
        <v>34.840000000000003</v>
      </c>
      <c r="Q7" s="39">
        <v>3780</v>
      </c>
      <c r="R7" s="39">
        <v>7398</v>
      </c>
      <c r="S7" s="39">
        <v>224.7</v>
      </c>
      <c r="T7" s="39">
        <v>32.92</v>
      </c>
      <c r="U7" s="39">
        <v>2564</v>
      </c>
      <c r="V7" s="39">
        <v>2.0099999999999998</v>
      </c>
      <c r="W7" s="39">
        <v>1275.6199999999999</v>
      </c>
      <c r="X7" s="39">
        <v>100.21</v>
      </c>
      <c r="Y7" s="39">
        <v>91.39</v>
      </c>
      <c r="Z7" s="39">
        <v>106.49</v>
      </c>
      <c r="AA7" s="39">
        <v>122.12</v>
      </c>
      <c r="AB7" s="39">
        <v>119.72</v>
      </c>
      <c r="AC7" s="39">
        <v>100.73</v>
      </c>
      <c r="AD7" s="39">
        <v>109.5</v>
      </c>
      <c r="AE7" s="39">
        <v>106.28</v>
      </c>
      <c r="AF7" s="39">
        <v>108.35</v>
      </c>
      <c r="AG7" s="39">
        <v>114.74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50.06</v>
      </c>
      <c r="AO7" s="39">
        <v>44.3</v>
      </c>
      <c r="AP7" s="39">
        <v>32.31</v>
      </c>
      <c r="AQ7" s="39">
        <v>26.85</v>
      </c>
      <c r="AR7" s="39">
        <v>27.19</v>
      </c>
      <c r="AS7" s="39">
        <v>0.79</v>
      </c>
      <c r="AT7" s="39">
        <v>79228.06</v>
      </c>
      <c r="AU7" s="39">
        <v>7511.43</v>
      </c>
      <c r="AV7" s="39">
        <v>1298.46</v>
      </c>
      <c r="AW7" s="39">
        <v>1283.81</v>
      </c>
      <c r="AX7" s="39">
        <v>1365.51</v>
      </c>
      <c r="AY7" s="39">
        <v>2322.9699999999998</v>
      </c>
      <c r="AZ7" s="39">
        <v>2098.87</v>
      </c>
      <c r="BA7" s="39">
        <v>571.29999999999995</v>
      </c>
      <c r="BB7" s="39">
        <v>527.82000000000005</v>
      </c>
      <c r="BC7" s="39">
        <v>477.44</v>
      </c>
      <c r="BD7" s="39">
        <v>262.87</v>
      </c>
      <c r="BE7" s="39">
        <v>180.5</v>
      </c>
      <c r="BF7" s="39">
        <v>160.93</v>
      </c>
      <c r="BG7" s="39">
        <v>142.13999999999999</v>
      </c>
      <c r="BH7" s="39">
        <v>118.24</v>
      </c>
      <c r="BI7" s="39">
        <v>93.54</v>
      </c>
      <c r="BJ7" s="39">
        <v>547.41999999999996</v>
      </c>
      <c r="BK7" s="39">
        <v>536.9</v>
      </c>
      <c r="BL7" s="39">
        <v>495.43</v>
      </c>
      <c r="BM7" s="39">
        <v>488.5</v>
      </c>
      <c r="BN7" s="39">
        <v>485.75</v>
      </c>
      <c r="BO7" s="39">
        <v>270.87</v>
      </c>
      <c r="BP7" s="39">
        <v>98.5</v>
      </c>
      <c r="BQ7" s="39">
        <v>89.7</v>
      </c>
      <c r="BR7" s="39">
        <v>104.85</v>
      </c>
      <c r="BS7" s="39">
        <v>129.31</v>
      </c>
      <c r="BT7" s="39">
        <v>124.88</v>
      </c>
      <c r="BU7" s="39">
        <v>80.62</v>
      </c>
      <c r="BV7" s="39">
        <v>80.010000000000005</v>
      </c>
      <c r="BW7" s="39">
        <v>81.900000000000006</v>
      </c>
      <c r="BX7" s="39">
        <v>82.42</v>
      </c>
      <c r="BY7" s="39">
        <v>83.59</v>
      </c>
      <c r="BZ7" s="39">
        <v>105.59</v>
      </c>
      <c r="CA7" s="39">
        <v>229.25</v>
      </c>
      <c r="CB7" s="39">
        <v>252.79</v>
      </c>
      <c r="CC7" s="39">
        <v>214.21</v>
      </c>
      <c r="CD7" s="39">
        <v>174.5</v>
      </c>
      <c r="CE7" s="39">
        <v>182.31</v>
      </c>
      <c r="CF7" s="39">
        <v>229.31</v>
      </c>
      <c r="CG7" s="39">
        <v>232.46</v>
      </c>
      <c r="CH7" s="39">
        <v>227.97</v>
      </c>
      <c r="CI7" s="39">
        <v>226.99</v>
      </c>
      <c r="CJ7" s="39">
        <v>230.22</v>
      </c>
      <c r="CK7" s="39">
        <v>163.27000000000001</v>
      </c>
      <c r="CL7" s="39">
        <v>63.08</v>
      </c>
      <c r="CM7" s="39">
        <v>45.7</v>
      </c>
      <c r="CN7" s="39">
        <v>42.07</v>
      </c>
      <c r="CO7" s="39">
        <v>41.89</v>
      </c>
      <c r="CP7" s="39">
        <v>46.54</v>
      </c>
      <c r="CQ7" s="39">
        <v>40.119999999999997</v>
      </c>
      <c r="CR7" s="39">
        <v>41.24</v>
      </c>
      <c r="CS7" s="39">
        <v>40.700000000000003</v>
      </c>
      <c r="CT7" s="39">
        <v>39.909999999999997</v>
      </c>
      <c r="CU7" s="39">
        <v>41.09</v>
      </c>
      <c r="CV7" s="39">
        <v>59.94</v>
      </c>
      <c r="CW7" s="39">
        <v>47.71</v>
      </c>
      <c r="CX7" s="39">
        <v>64.87</v>
      </c>
      <c r="CY7" s="39">
        <v>69.48</v>
      </c>
      <c r="CZ7" s="39">
        <v>69.59</v>
      </c>
      <c r="DA7" s="39">
        <v>62.79</v>
      </c>
      <c r="DB7" s="39">
        <v>76.87</v>
      </c>
      <c r="DC7" s="39">
        <v>74.900000000000006</v>
      </c>
      <c r="DD7" s="39">
        <v>74.61</v>
      </c>
      <c r="DE7" s="39">
        <v>75.62</v>
      </c>
      <c r="DF7" s="39">
        <v>75.91</v>
      </c>
      <c r="DG7" s="39">
        <v>90.22</v>
      </c>
      <c r="DH7" s="39">
        <v>43.53</v>
      </c>
      <c r="DI7" s="39">
        <v>45.98</v>
      </c>
      <c r="DJ7" s="39">
        <v>41.74</v>
      </c>
      <c r="DK7" s="39">
        <v>43.26</v>
      </c>
      <c r="DL7" s="39">
        <v>44.86</v>
      </c>
      <c r="DM7" s="39">
        <v>38.520000000000003</v>
      </c>
      <c r="DN7" s="39">
        <v>39.049999999999997</v>
      </c>
      <c r="DO7" s="39">
        <v>50.44</v>
      </c>
      <c r="DP7" s="39">
        <v>51.44</v>
      </c>
      <c r="DQ7" s="39">
        <v>52.4</v>
      </c>
      <c r="DR7" s="39">
        <v>47.91</v>
      </c>
      <c r="DS7" s="39">
        <v>24.43</v>
      </c>
      <c r="DT7" s="39">
        <v>23.85</v>
      </c>
      <c r="DU7" s="39">
        <v>14.96</v>
      </c>
      <c r="DV7" s="39">
        <v>9.56</v>
      </c>
      <c r="DW7" s="39">
        <v>9.27</v>
      </c>
      <c r="DX7" s="39">
        <v>6.76</v>
      </c>
      <c r="DY7" s="39">
        <v>8.18</v>
      </c>
      <c r="DZ7" s="39">
        <v>9.64</v>
      </c>
      <c r="EA7" s="39">
        <v>11.68</v>
      </c>
      <c r="EB7" s="39">
        <v>14.01</v>
      </c>
      <c r="EC7" s="39">
        <v>15</v>
      </c>
      <c r="ED7" s="39">
        <v>0</v>
      </c>
      <c r="EE7" s="39">
        <v>1.17</v>
      </c>
      <c r="EF7" s="39">
        <v>0</v>
      </c>
      <c r="EG7" s="39">
        <v>3.07</v>
      </c>
      <c r="EH7" s="39">
        <v>7.0000000000000007E-2</v>
      </c>
      <c r="EI7" s="39">
        <v>0.62</v>
      </c>
      <c r="EJ7" s="39">
        <v>0.23</v>
      </c>
      <c r="EK7" s="39">
        <v>0.34</v>
      </c>
      <c r="EL7" s="39">
        <v>0.28999999999999998</v>
      </c>
      <c r="EM7" s="39">
        <v>0.41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2018-02-27T07:38:30Z</cp:lastPrinted>
  <dcterms:created xsi:type="dcterms:W3CDTF">2017-12-25T01:33:42Z</dcterms:created>
  <dcterms:modified xsi:type="dcterms:W3CDTF">2018-02-27T07:38:32Z</dcterms:modified>
  <cp:category/>
</cp:coreProperties>
</file>